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Лист1!$A$1:$O$12</definedName>
  </definedNames>
  <calcPr calcId="124519"/>
</workbook>
</file>

<file path=xl/calcChain.xml><?xml version="1.0" encoding="utf-8"?>
<calcChain xmlns="http://schemas.openxmlformats.org/spreadsheetml/2006/main">
  <c r="K12" i="1"/>
  <c r="I12"/>
  <c r="H12"/>
  <c r="G12"/>
  <c r="F12"/>
  <c r="O12" s="1"/>
  <c r="E12"/>
  <c r="D12"/>
  <c r="C12"/>
  <c r="K11"/>
  <c r="I11"/>
  <c r="H11"/>
  <c r="G11"/>
  <c r="F11"/>
  <c r="O11" s="1"/>
  <c r="E11"/>
  <c r="D11"/>
  <c r="C11"/>
  <c r="K10"/>
  <c r="I10"/>
  <c r="H10"/>
  <c r="G10"/>
  <c r="F10"/>
  <c r="O10" s="1"/>
  <c r="E10"/>
  <c r="D10"/>
  <c r="C10"/>
  <c r="K9"/>
  <c r="I9"/>
  <c r="H9"/>
  <c r="G9"/>
  <c r="F9"/>
  <c r="O9" s="1"/>
  <c r="E9"/>
  <c r="D9"/>
  <c r="C9"/>
  <c r="K8"/>
  <c r="I8"/>
  <c r="H8"/>
  <c r="G8"/>
  <c r="F8"/>
  <c r="O8" s="1"/>
  <c r="E8"/>
  <c r="D8"/>
  <c r="C8"/>
  <c r="O13" l="1"/>
  <c r="M8"/>
  <c r="N8"/>
  <c r="M9"/>
  <c r="N9"/>
  <c r="M10"/>
  <c r="N10"/>
  <c r="M11"/>
  <c r="N11"/>
  <c r="M12"/>
  <c r="N12"/>
  <c r="N13" l="1"/>
</calcChain>
</file>

<file path=xl/sharedStrings.xml><?xml version="1.0" encoding="utf-8"?>
<sst xmlns="http://schemas.openxmlformats.org/spreadsheetml/2006/main" count="33" uniqueCount="33">
  <si>
    <t>Приложение 2</t>
  </si>
  <si>
    <t>Наименование муниципальной  услуги</t>
  </si>
  <si>
    <t>Затраты на общехозяйственные нужды, руб</t>
  </si>
  <si>
    <t>Базовый норматив затрат на оказание услуги, руб.</t>
  </si>
  <si>
    <t>в том числе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</si>
  <si>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</si>
  <si>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</si>
  <si>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</si>
  <si>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</si>
  <si>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</si>
  <si>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</si>
  <si>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</si>
  <si>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</si>
  <si>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</si>
  <si>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</si>
  <si>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за счет субвенции</t>
  </si>
  <si>
    <t>МБ</t>
  </si>
  <si>
    <t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</t>
  </si>
  <si>
    <t>Адаптированная образовательная программа основного общего образования, Федеральный государственный образовательный стандарт, форма обучения - очная</t>
  </si>
  <si>
    <t xml:space="preserve">БАЗОВЫЙ НОРМАТИВ ЗАТРАТ МБОУ "Куркиекская средняя общеобразовательная школа"  </t>
  </si>
  <si>
    <t>Уникальный номер реестровой записи</t>
  </si>
  <si>
    <t>13=3+4+5+6+7+8+9+10+11+12</t>
  </si>
  <si>
    <t>14=3+4+5+8+9</t>
  </si>
  <si>
    <t>000000000008630107611787000201000101001101101</t>
  </si>
  <si>
    <t>Затраты, непосредственно связанные с оказанием услуги, руб. (субвенция)</t>
  </si>
  <si>
    <t>101200383310120100111787000101000101002100101</t>
  </si>
  <si>
    <t>101200383310120100111791000301000101004101101</t>
  </si>
  <si>
    <t>101200383310120100111791000101600101003101101</t>
  </si>
  <si>
    <t>101200383310120100111794000301000101001101101</t>
  </si>
  <si>
    <t>Реализация основных образовательных программ начального общего образования</t>
  </si>
  <si>
    <t>Реализация основных образовательных программ основного общего образования</t>
  </si>
  <si>
    <t>Реализация основных образовательных программ среднего общего образования</t>
  </si>
  <si>
    <t>к Постановлению Администрации Лахденпохского муниципального района № 522 от 21 ноября 2016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</si>
</sst>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2" fontId="0" fillId="0" borderId="0" xfId="0" applyNumberFormat="1" applyFill="1"/>
    <xf numFmtId="2" fontId="1" fillId="0" borderId="0" xfId="0" applyNumberFormat="1" applyFont="1" applyFill="1" applyBorder="1"/>
    <xf numFmtId="0" fontId="2" fillId="0" borderId="0" xfId="0" applyFont="1" applyFill="1"/>
    <xf numFmtId="2" fontId="1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49" fontId="3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/>
    <xf numFmtId="2" fontId="3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2" fontId="3" fillId="0" borderId="2" xfId="0" applyNumberFormat="1" applyFont="1" applyFill="1" applyBorder="1"/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%20&#1041;&#1085;&#1086;&#1088;&#1084;&#1072;&#1090;&#1080;&#1074;&#1072;&#1084;%20&#1096;&#1082;&#1086;&#1083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 разрезе услуг"/>
      <sheetName val="По каждой услуге (МЭУ)"/>
      <sheetName val="Распределение ШТ.Ч."/>
      <sheetName val="Оплата комунальных услуг"/>
      <sheetName val="Материальные затраты и ОЦДИ"/>
      <sheetName val="Иные"/>
      <sheetName val="Заработная плата"/>
      <sheetName val="Утверждение БН"/>
      <sheetName val="Содержание объектов недв.имущ."/>
      <sheetName val="Иные затраты связ. с ОУ"/>
      <sheetName val="Содержание объектов,связь, тран"/>
      <sheetName val="Зп не связ. с оказ.услуги "/>
    </sheetNames>
    <sheetDataSet>
      <sheetData sheetId="0" refreshError="1"/>
      <sheetData sheetId="1" refreshError="1"/>
      <sheetData sheetId="2" refreshError="1"/>
      <sheetData sheetId="3">
        <row r="8">
          <cell r="J8">
            <v>16492.846153846152</v>
          </cell>
        </row>
        <row r="13">
          <cell r="J13">
            <v>17152.560000000001</v>
          </cell>
        </row>
        <row r="18">
          <cell r="J18">
            <v>16635.025862068964</v>
          </cell>
        </row>
        <row r="23">
          <cell r="J23">
            <v>17542.390909090904</v>
          </cell>
        </row>
        <row r="28">
          <cell r="J28">
            <v>17152.560000000001</v>
          </cell>
        </row>
      </sheetData>
      <sheetData sheetId="4">
        <row r="8">
          <cell r="C8">
            <v>2265.625</v>
          </cell>
          <cell r="D8">
            <v>2265.625</v>
          </cell>
          <cell r="E8">
            <v>2265.625</v>
          </cell>
          <cell r="F8">
            <v>2265.625</v>
          </cell>
          <cell r="G8">
            <v>2265.625</v>
          </cell>
        </row>
      </sheetData>
      <sheetData sheetId="5" refreshError="1"/>
      <sheetData sheetId="6">
        <row r="52">
          <cell r="I52">
            <v>83739.391312499996</v>
          </cell>
        </row>
      </sheetData>
      <sheetData sheetId="7" refreshError="1"/>
      <sheetData sheetId="8">
        <row r="10">
          <cell r="H10">
            <v>3613.7692307692309</v>
          </cell>
        </row>
        <row r="19">
          <cell r="H19">
            <v>3758.3200000000006</v>
          </cell>
        </row>
        <row r="28">
          <cell r="H28">
            <v>3644.9224137931033</v>
          </cell>
        </row>
        <row r="37">
          <cell r="H37">
            <v>3843.736363636363</v>
          </cell>
        </row>
        <row r="46">
          <cell r="H46">
            <v>3758.3200000000006</v>
          </cell>
        </row>
      </sheetData>
      <sheetData sheetId="9">
        <row r="5">
          <cell r="H5">
            <v>4375.0000446645026</v>
          </cell>
        </row>
      </sheetData>
      <sheetData sheetId="10">
        <row r="4">
          <cell r="I4">
            <v>156.40625159675596</v>
          </cell>
        </row>
        <row r="8">
          <cell r="I8">
            <v>46.875000478548237</v>
          </cell>
        </row>
      </sheetData>
      <sheetData sheetId="11">
        <row r="12">
          <cell r="H12">
            <v>14641.363918125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tabSelected="1" view="pageBreakPreview" zoomScale="98" zoomScaleSheetLayoutView="98" workbookViewId="0">
      <selection activeCell="P1" sqref="P1:V1048576"/>
    </sheetView>
  </sheetViews>
  <sheetFormatPr defaultRowHeight="15"/>
  <cols>
    <col min="1" max="1" width="13.5703125" style="1" customWidth="1"/>
    <col min="2" max="2" width="28" style="1" customWidth="1"/>
    <col min="3" max="3" width="11.5703125" style="1" customWidth="1"/>
    <col min="4" max="4" width="11" style="1" customWidth="1"/>
    <col min="5" max="5" width="9.7109375" style="1" customWidth="1"/>
    <col min="6" max="7" width="10.85546875" style="1" customWidth="1"/>
    <col min="8" max="8" width="10.140625" style="1" customWidth="1"/>
    <col min="9" max="9" width="10.42578125" style="1" customWidth="1"/>
    <col min="10" max="10" width="8" style="1" customWidth="1"/>
    <col min="11" max="11" width="12.42578125" style="1" customWidth="1"/>
    <col min="12" max="12" width="8.85546875" style="1" customWidth="1"/>
    <col min="13" max="13" width="24.42578125" style="1" customWidth="1"/>
    <col min="14" max="14" width="16.42578125" style="1" customWidth="1"/>
    <col min="15" max="15" width="12.85546875" style="1" customWidth="1"/>
    <col min="16" max="16" width="9.28515625" style="1" bestFit="1" customWidth="1"/>
    <col min="17" max="17" width="11.140625" style="1" bestFit="1" customWidth="1"/>
    <col min="18" max="21" width="9.140625" style="1"/>
    <col min="22" max="22" width="13" style="1" customWidth="1"/>
    <col min="23" max="16384" width="9.140625" style="1"/>
  </cols>
  <sheetData>
    <row r="1" spans="1:15" ht="15.7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6"/>
      <c r="N1" s="18" t="s">
        <v>0</v>
      </c>
      <c r="O1" s="18"/>
    </row>
    <row r="2" spans="1:15" ht="29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8" t="s">
        <v>32</v>
      </c>
      <c r="N2" s="18"/>
      <c r="O2" s="18"/>
    </row>
    <row r="3" spans="1:15" ht="29.2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7"/>
      <c r="N3" s="17"/>
      <c r="O3" s="17"/>
    </row>
    <row r="4" spans="1:15" ht="33" customHeight="1">
      <c r="B4" s="19" t="s">
        <v>19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ht="51" customHeight="1">
      <c r="A5" s="20" t="s">
        <v>20</v>
      </c>
      <c r="B5" s="21" t="s">
        <v>1</v>
      </c>
      <c r="C5" s="21" t="s">
        <v>24</v>
      </c>
      <c r="D5" s="21"/>
      <c r="E5" s="21"/>
      <c r="F5" s="21" t="s">
        <v>2</v>
      </c>
      <c r="G5" s="21"/>
      <c r="H5" s="21"/>
      <c r="I5" s="21"/>
      <c r="J5" s="21"/>
      <c r="K5" s="21"/>
      <c r="L5" s="21"/>
      <c r="M5" s="21" t="s">
        <v>3</v>
      </c>
      <c r="N5" s="21" t="s">
        <v>4</v>
      </c>
      <c r="O5" s="21"/>
    </row>
    <row r="6" spans="1:15" ht="30">
      <c r="A6" s="20"/>
      <c r="B6" s="21"/>
      <c r="C6" s="10" t="s">
        <v>5</v>
      </c>
      <c r="D6" s="10" t="s">
        <v>6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21"/>
      <c r="N6" s="10" t="s">
        <v>15</v>
      </c>
      <c r="O6" s="10" t="s">
        <v>16</v>
      </c>
    </row>
    <row r="7" spans="1:15" s="6" customFormat="1" ht="12.7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 t="s">
        <v>21</v>
      </c>
      <c r="N7" s="9" t="s">
        <v>22</v>
      </c>
      <c r="O7" s="9">
        <v>15</v>
      </c>
    </row>
    <row r="8" spans="1:15" ht="66.75" customHeight="1">
      <c r="A8" s="7" t="s">
        <v>23</v>
      </c>
      <c r="B8" s="11" t="s">
        <v>29</v>
      </c>
      <c r="C8" s="12">
        <f>SUM('[1]Заработная плата'!I52)</f>
        <v>83739.391312499996</v>
      </c>
      <c r="D8" s="13">
        <f>SUM('[1]Материальные затраты и ОЦДИ'!C8)</f>
        <v>2265.625</v>
      </c>
      <c r="E8" s="13">
        <f>SUM('[1]Иные затраты связ. с ОУ'!H5)</f>
        <v>4375.0000446645026</v>
      </c>
      <c r="F8" s="14">
        <f>SUM('[1]Оплата комунальных услуг'!J8)</f>
        <v>16492.846153846152</v>
      </c>
      <c r="G8" s="14">
        <f>SUM('[1]Содержание объектов недв.имущ.'!H10)</f>
        <v>3613.7692307692309</v>
      </c>
      <c r="H8" s="13">
        <f>SUM('[1]Содержание объектов,связь, тран'!I4)</f>
        <v>156.40625159675596</v>
      </c>
      <c r="I8" s="13">
        <f>SUM('[1]Содержание объектов,связь, тран'!I8)</f>
        <v>46.875000478548237</v>
      </c>
      <c r="J8" s="13"/>
      <c r="K8" s="13">
        <f>SUM('[1]Зп не связ. с оказ.услуги '!H12)</f>
        <v>14641.363918125</v>
      </c>
      <c r="L8" s="13"/>
      <c r="M8" s="14">
        <f>SUM(C8:L8)</f>
        <v>125331.2769119802</v>
      </c>
      <c r="N8" s="14">
        <f>SUM(C8+D8+E8+H8+I8)</f>
        <v>90583.297609239802</v>
      </c>
      <c r="O8" s="14">
        <f>SUM(F8+G8+K8)</f>
        <v>34747.979302740379</v>
      </c>
    </row>
    <row r="9" spans="1:15" ht="109.5" customHeight="1">
      <c r="A9" s="7" t="s">
        <v>25</v>
      </c>
      <c r="B9" s="15" t="s">
        <v>17</v>
      </c>
      <c r="C9" s="12">
        <f>SUM('[1]Заработная плата'!I52)</f>
        <v>83739.391312499996</v>
      </c>
      <c r="D9" s="13">
        <f>SUM('[1]Материальные затраты и ОЦДИ'!D8)</f>
        <v>2265.625</v>
      </c>
      <c r="E9" s="13">
        <f>SUM('[1]Иные затраты связ. с ОУ'!H5)</f>
        <v>4375.0000446645026</v>
      </c>
      <c r="F9" s="16">
        <f>SUM('[1]Оплата комунальных услуг'!J13)</f>
        <v>17152.560000000001</v>
      </c>
      <c r="G9" s="16">
        <f>SUM('[1]Содержание объектов недв.имущ.'!H19)</f>
        <v>3758.3200000000006</v>
      </c>
      <c r="H9" s="13">
        <f>SUM('[1]Содержание объектов,связь, тран'!I4)</f>
        <v>156.40625159675596</v>
      </c>
      <c r="I9" s="13">
        <f>SUM('[1]Содержание объектов,связь, тран'!I8)</f>
        <v>46.875000478548237</v>
      </c>
      <c r="J9" s="13"/>
      <c r="K9" s="13">
        <f>SUM('[1]Зп не связ. с оказ.услуги '!H12)</f>
        <v>14641.363918125</v>
      </c>
      <c r="L9" s="13"/>
      <c r="M9" s="14">
        <f t="shared" ref="M9:M12" si="0">SUM(C9:L9)</f>
        <v>126135.54152736481</v>
      </c>
      <c r="N9" s="14">
        <f t="shared" ref="N9:N12" si="1">SUM(C9+D9+E9+H9+I9)</f>
        <v>90583.297609239802</v>
      </c>
      <c r="O9" s="14">
        <f t="shared" ref="O9:O12" si="2">SUM(F9+G9+K9)</f>
        <v>35552.243918125001</v>
      </c>
    </row>
    <row r="10" spans="1:15" ht="66.75" customHeight="1">
      <c r="A10" s="7" t="s">
        <v>26</v>
      </c>
      <c r="B10" s="15" t="s">
        <v>30</v>
      </c>
      <c r="C10" s="12">
        <f>SUM('[1]Заработная плата'!I52)</f>
        <v>83739.391312499996</v>
      </c>
      <c r="D10" s="13">
        <f>SUM('[1]Материальные затраты и ОЦДИ'!E8)</f>
        <v>2265.625</v>
      </c>
      <c r="E10" s="13">
        <f>SUM('[1]Иные затраты связ. с ОУ'!H5)</f>
        <v>4375.0000446645026</v>
      </c>
      <c r="F10" s="16">
        <f>SUM('[1]Оплата комунальных услуг'!J18)</f>
        <v>16635.025862068964</v>
      </c>
      <c r="G10" s="16">
        <f>SUM('[1]Содержание объектов недв.имущ.'!H28)</f>
        <v>3644.9224137931033</v>
      </c>
      <c r="H10" s="13">
        <f>SUM('[1]Содержание объектов,связь, тран'!I4)</f>
        <v>156.40625159675596</v>
      </c>
      <c r="I10" s="13">
        <f>SUM('[1]Содержание объектов,связь, тран'!I8)</f>
        <v>46.875000478548237</v>
      </c>
      <c r="J10" s="13"/>
      <c r="K10" s="13">
        <f>SUM('[1]Зп не связ. с оказ.услуги '!H12)</f>
        <v>14641.363918125</v>
      </c>
      <c r="L10" s="13"/>
      <c r="M10" s="14">
        <f t="shared" si="0"/>
        <v>125504.60980322688</v>
      </c>
      <c r="N10" s="14">
        <f t="shared" si="1"/>
        <v>90583.297609239802</v>
      </c>
      <c r="O10" s="14">
        <f t="shared" si="2"/>
        <v>34921.312193987062</v>
      </c>
    </row>
    <row r="11" spans="1:15" ht="108" customHeight="1">
      <c r="A11" s="7" t="s">
        <v>27</v>
      </c>
      <c r="B11" s="15" t="s">
        <v>18</v>
      </c>
      <c r="C11" s="12">
        <f>SUM('[1]Заработная плата'!I52)</f>
        <v>83739.391312499996</v>
      </c>
      <c r="D11" s="13">
        <f>SUM('[1]Материальные затраты и ОЦДИ'!F8)</f>
        <v>2265.625</v>
      </c>
      <c r="E11" s="13">
        <f>SUM('[1]Иные затраты связ. с ОУ'!H5)</f>
        <v>4375.0000446645026</v>
      </c>
      <c r="F11" s="16">
        <f>SUM('[1]Оплата комунальных услуг'!J23)</f>
        <v>17542.390909090904</v>
      </c>
      <c r="G11" s="16">
        <f>SUM('[1]Содержание объектов недв.имущ.'!H37)</f>
        <v>3843.736363636363</v>
      </c>
      <c r="H11" s="13">
        <f>SUM('[1]Содержание объектов,связь, тран'!I4)</f>
        <v>156.40625159675596</v>
      </c>
      <c r="I11" s="13">
        <f>SUM('[1]Содержание объектов,связь, тран'!I8)</f>
        <v>46.875000478548237</v>
      </c>
      <c r="J11" s="13"/>
      <c r="K11" s="13">
        <f>SUM('[1]Зп не связ. с оказ.услуги '!H12)</f>
        <v>14641.363918125</v>
      </c>
      <c r="L11" s="13"/>
      <c r="M11" s="14">
        <f t="shared" si="0"/>
        <v>126610.78880009206</v>
      </c>
      <c r="N11" s="14">
        <f t="shared" si="1"/>
        <v>90583.297609239802</v>
      </c>
      <c r="O11" s="14">
        <f t="shared" si="2"/>
        <v>36027.491190852263</v>
      </c>
    </row>
    <row r="12" spans="1:15" ht="66.75" customHeight="1">
      <c r="A12" s="7" t="s">
        <v>28</v>
      </c>
      <c r="B12" s="15" t="s">
        <v>31</v>
      </c>
      <c r="C12" s="12">
        <f>SUM('[1]Заработная плата'!I52)</f>
        <v>83739.391312499996</v>
      </c>
      <c r="D12" s="13">
        <f>SUM('[1]Материальные затраты и ОЦДИ'!G8)</f>
        <v>2265.625</v>
      </c>
      <c r="E12" s="13">
        <f>SUM('[1]Иные затраты связ. с ОУ'!H5)</f>
        <v>4375.0000446645026</v>
      </c>
      <c r="F12" s="16">
        <f>SUM('[1]Оплата комунальных услуг'!J28)</f>
        <v>17152.560000000001</v>
      </c>
      <c r="G12" s="16">
        <f>SUM('[1]Содержание объектов недв.имущ.'!H46)</f>
        <v>3758.3200000000006</v>
      </c>
      <c r="H12" s="13">
        <f>SUM('[1]Содержание объектов,связь, тран'!I4)</f>
        <v>156.40625159675596</v>
      </c>
      <c r="I12" s="13">
        <f>SUM('[1]Содержание объектов,связь, тран'!I8)</f>
        <v>46.875000478548237</v>
      </c>
      <c r="J12" s="13"/>
      <c r="K12" s="13">
        <f>SUM('[1]Зп не связ. с оказ.услуги '!H12)</f>
        <v>14641.363918125</v>
      </c>
      <c r="L12" s="13"/>
      <c r="M12" s="14">
        <f t="shared" si="0"/>
        <v>126135.54152736481</v>
      </c>
      <c r="N12" s="14">
        <f t="shared" si="1"/>
        <v>90583.297609239802</v>
      </c>
      <c r="O12" s="14">
        <f t="shared" si="2"/>
        <v>35552.243918125001</v>
      </c>
    </row>
    <row r="13" spans="1:15">
      <c r="N13" s="2">
        <f>SUM(N8:N12)</f>
        <v>452916.48804619903</v>
      </c>
      <c r="O13" s="2">
        <f>SUM(O8:O12)</f>
        <v>176801.27052382971</v>
      </c>
    </row>
    <row r="14" spans="1:15">
      <c r="C14" s="3"/>
      <c r="N14" s="5"/>
    </row>
  </sheetData>
  <mergeCells count="9">
    <mergeCell ref="N1:O1"/>
    <mergeCell ref="B4:O4"/>
    <mergeCell ref="A5:A6"/>
    <mergeCell ref="M2:O2"/>
    <mergeCell ref="B5:B6"/>
    <mergeCell ref="C5:E5"/>
    <mergeCell ref="F5:L5"/>
    <mergeCell ref="M5:M6"/>
    <mergeCell ref="N5:O5"/>
  </mergeCells>
  <pageMargins left="0.39370078740157483" right="0.39370078740157483" top="0.78740157480314965" bottom="0.39370078740157483" header="0.31496062992125984" footer="0.31496062992125984"/>
  <pageSetup paperSize="9" scale="69" orientation="landscape" horizontalDpi="180" verticalDpi="180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2016-12-01T07:36:28Z</dcterms:modified>
</cp:coreProperties>
</file>