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БН и Расчет коэф." sheetId="11" r:id="rId1"/>
  </sheets>
  <definedNames>
    <definedName name="Print_Area_0" localSheetId="0">' БН и Расчет коэф.'!$A$3:$M$23</definedName>
    <definedName name="_xlnm.Print_Area" localSheetId="0">' БН и Расчет коэф.'!$A$1:$K$25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9" i="11" l="1"/>
  <c r="M25" i="11"/>
  <c r="C11" i="11"/>
  <c r="C12" i="11"/>
  <c r="H12" i="11"/>
  <c r="H11" i="11"/>
  <c r="I11" i="11"/>
  <c r="J12" i="11"/>
  <c r="J11" i="11"/>
  <c r="G12" i="11"/>
  <c r="G11" i="11"/>
  <c r="J13" i="11" l="1"/>
  <c r="H13" i="11"/>
  <c r="C13" i="11"/>
  <c r="D12" i="11"/>
  <c r="G13" i="11"/>
  <c r="I12" i="11"/>
  <c r="I13" i="11" s="1"/>
  <c r="F12" i="11"/>
  <c r="D11" i="11"/>
  <c r="F11" i="11"/>
  <c r="D13" i="11" l="1"/>
  <c r="B12" i="11"/>
  <c r="E12" i="11"/>
  <c r="F13" i="11"/>
  <c r="B11" i="11"/>
  <c r="B13" i="11" s="1"/>
  <c r="M8" i="11"/>
  <c r="E11" i="11"/>
  <c r="E13" i="11" s="1"/>
  <c r="M14" i="11" l="1"/>
  <c r="M16" i="11" s="1"/>
  <c r="M18" i="11" s="1"/>
</calcChain>
</file>

<file path=xl/sharedStrings.xml><?xml version="1.0" encoding="utf-8"?>
<sst xmlns="http://schemas.openxmlformats.org/spreadsheetml/2006/main" count="43" uniqueCount="25">
  <si>
    <t>БАЗОВЫЙ НОРМАТИВ ЗАТРАТ</t>
  </si>
  <si>
    <t xml:space="preserve">МБУ «Межпоселенческая библиотека Лахденпохского муниципального района» </t>
  </si>
  <si>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</si>
  <si>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</si>
  <si>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</si>
  <si>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</si>
  <si>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Всего V предоствляемых услуг</t>
  </si>
  <si>
    <t>∑ затрат на оказание услуги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</si>
  <si>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</si>
  <si>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</si>
  <si>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</si>
  <si>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</si>
  <si>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</si>
  <si>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</si>
  <si>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</si>
  <si>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</si>
  <si>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</si>
  <si>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12=2+3+4+5+6+8+9+10+11</t>
  </si>
  <si>
    <t>14=12*13</t>
  </si>
  <si>
    <t xml:space="preserve"> Услуга Библиотечное, библиографическое и информационное обслуживание пользователей библиотеки</t>
  </si>
  <si>
    <t xml:space="preserve"> Работа Формирование, учет, изучение, обеспечение физического сохранения и безопасности фондов библиотеки, включая оцифровку фондов</t>
  </si>
  <si>
    <t>Коэффициент платной деятельности 3215273/3215273+166920  (ПД 2018 г.)=0,95</t>
  </si>
  <si>
    <t xml:space="preserve"> Услуга Осуществление издательской деятельности </t>
  </si>
  <si>
    <t xml:space="preserve">Приложение 2 </t>
  </si>
  <si>
    <t xml:space="preserve">к Постановлению Администрации Лахденпохского муниципального района №_____ от ___.12.2020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</si>
</sst>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5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3" fontId="3" fillId="2" borderId="1" xfId="0" applyNumberFormat="1" applyFont="1" applyFill="1" applyBorder="1"/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center"/>
    </xf>
    <xf numFmtId="3" fontId="1" fillId="0" borderId="0" xfId="0" applyNumberFormat="1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28"/>
  <sheetViews>
    <sheetView tabSelected="1" zoomScaleNormal="100" workbookViewId="0">
      <selection activeCell="A3" sqref="A3:K3"/>
    </sheetView>
  </sheetViews>
  <sheetFormatPr defaultRowHeight="15" x14ac:dyDescent="0.25"/>
  <cols>
    <col min="1" max="1" width="54.140625" style="2" customWidth="1"/>
    <col min="2" max="2" width="12.140625" style="2" customWidth="1"/>
    <col min="3" max="3" width="13.85546875" style="2" customWidth="1"/>
    <col min="4" max="4" width="11.42578125" style="2" customWidth="1"/>
    <col min="5" max="5" width="14.85546875" style="2" customWidth="1"/>
    <col min="6" max="6" width="9.85546875" style="2" customWidth="1"/>
    <col min="7" max="7" width="11.5703125" style="2" customWidth="1"/>
    <col min="8" max="8" width="9.7109375" style="2" customWidth="1"/>
    <col min="9" max="9" width="10.85546875" style="2" customWidth="1"/>
    <col min="10" max="10" width="8.85546875" style="2" customWidth="1"/>
    <col min="11" max="11" width="19.42578125" style="2" customWidth="1"/>
    <col min="12" max="12" width="9.5703125" style="2" customWidth="1"/>
    <col min="13" max="13" width="17.85546875" style="2" customWidth="1"/>
    <col min="14" max="14" width="11.140625" style="2" customWidth="1"/>
    <col min="15" max="16" width="9.140625" style="2" customWidth="1"/>
    <col min="17" max="17" width="13.85546875" style="2" customWidth="1"/>
    <col min="18" max="1021" width="9.140625" style="2" customWidth="1"/>
    <col min="1022" max="1025" width="11.5703125"/>
  </cols>
  <sheetData>
    <row r="1" spans="1:13" s="1" customFormat="1" ht="15.75" x14ac:dyDescent="0.25">
      <c r="A1" s="3"/>
      <c r="B1" s="4"/>
      <c r="C1" s="4"/>
      <c r="D1" s="4"/>
      <c r="E1" s="4"/>
      <c r="F1" s="4"/>
      <c r="G1" s="4"/>
      <c r="H1" s="28" t="s">
        <v>23</v>
      </c>
      <c r="I1" s="28"/>
      <c r="J1" s="28"/>
      <c r="K1" s="28"/>
      <c r="L1" s="5"/>
      <c r="M1" s="5"/>
    </row>
    <row r="2" spans="1:13" s="1" customFormat="1" ht="45.75" customHeight="1" x14ac:dyDescent="0.25">
      <c r="A2" s="4"/>
      <c r="B2" s="4"/>
      <c r="C2" s="4"/>
      <c r="D2" s="4"/>
      <c r="E2" s="4"/>
      <c r="F2" s="4"/>
      <c r="G2" s="4"/>
      <c r="H2" s="29" t="s">
        <v>24</v>
      </c>
      <c r="I2" s="29"/>
      <c r="J2" s="29"/>
      <c r="K2" s="29"/>
      <c r="L2" s="5"/>
      <c r="M2" s="5"/>
    </row>
    <row r="3" spans="1:13" s="1" customFormat="1" ht="15.75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5"/>
      <c r="M3" s="5"/>
    </row>
    <row r="4" spans="1:13" s="1" customFormat="1" ht="15.75" x14ac:dyDescent="0.25">
      <c r="A4" s="27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5"/>
      <c r="M4" s="5"/>
    </row>
    <row r="5" spans="1:13" s="1" customFormat="1" ht="27" customHeight="1" x14ac:dyDescent="0.25">
      <c r="A5" s="26" t="s">
        <v>2</v>
      </c>
      <c r="B5" s="26" t="s">
        <v>3</v>
      </c>
      <c r="C5" s="26"/>
      <c r="D5" s="26"/>
      <c r="E5" s="26" t="s">
        <v>4</v>
      </c>
      <c r="F5" s="26"/>
      <c r="G5" s="26"/>
      <c r="H5" s="26"/>
      <c r="I5" s="26"/>
      <c r="J5" s="26"/>
      <c r="K5" s="26" t="s">
        <v>5</v>
      </c>
      <c r="L5" s="22" t="s">
        <v>6</v>
      </c>
      <c r="M5" s="22" t="s">
        <v>7</v>
      </c>
    </row>
    <row r="6" spans="1:13" s="1" customFormat="1" ht="31.5" customHeight="1" x14ac:dyDescent="0.25">
      <c r="A6" s="26"/>
      <c r="B6" s="6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6" t="s">
        <v>13</v>
      </c>
      <c r="H6" s="6" t="s">
        <v>14</v>
      </c>
      <c r="I6" s="6" t="s">
        <v>15</v>
      </c>
      <c r="J6" s="6" t="s">
        <v>16</v>
      </c>
      <c r="K6" s="26"/>
      <c r="L6" s="23"/>
      <c r="M6" s="23"/>
    </row>
    <row r="7" spans="1:13" s="1" customFormat="1" ht="31.5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8</v>
      </c>
      <c r="H7" s="8">
        <v>9</v>
      </c>
      <c r="I7" s="8">
        <v>10</v>
      </c>
      <c r="J7" s="8">
        <v>11</v>
      </c>
      <c r="K7" s="9" t="s">
        <v>17</v>
      </c>
      <c r="L7" s="10"/>
      <c r="M7" s="10" t="s">
        <v>18</v>
      </c>
    </row>
    <row r="8" spans="1:13" s="1" customFormat="1" ht="47.25" x14ac:dyDescent="0.25">
      <c r="A8" s="11" t="s">
        <v>19</v>
      </c>
      <c r="B8" s="12">
        <v>111.14</v>
      </c>
      <c r="C8" s="13">
        <v>4.76</v>
      </c>
      <c r="D8" s="13">
        <v>12.86</v>
      </c>
      <c r="E8" s="14">
        <v>10.76437305</v>
      </c>
      <c r="F8" s="13">
        <v>0.26</v>
      </c>
      <c r="G8" s="13">
        <v>1.8</v>
      </c>
      <c r="H8" s="13"/>
      <c r="I8" s="13">
        <v>1.95</v>
      </c>
      <c r="J8" s="13">
        <v>2.97</v>
      </c>
      <c r="K8" s="13">
        <v>146.5052652</v>
      </c>
      <c r="L8" s="10">
        <v>16324</v>
      </c>
      <c r="M8" s="15">
        <f>K8*L8</f>
        <v>2391551.9491248</v>
      </c>
    </row>
    <row r="9" spans="1:13" s="1" customFormat="1" ht="47.25" x14ac:dyDescent="0.25">
      <c r="A9" s="7" t="s">
        <v>20</v>
      </c>
      <c r="B9" s="12">
        <v>15.34</v>
      </c>
      <c r="C9" s="13">
        <v>0.66</v>
      </c>
      <c r="D9" s="13">
        <v>1.78</v>
      </c>
      <c r="E9" s="14">
        <v>1.4852953499999999</v>
      </c>
      <c r="F9" s="13">
        <v>0.04</v>
      </c>
      <c r="G9" s="13">
        <v>0.25</v>
      </c>
      <c r="H9" s="13"/>
      <c r="I9" s="13">
        <v>0.63</v>
      </c>
      <c r="J9" s="13">
        <v>0.41</v>
      </c>
      <c r="K9" s="13">
        <v>20.573522000000001</v>
      </c>
      <c r="L9" s="10">
        <v>50700</v>
      </c>
      <c r="M9" s="15">
        <f>K9*L9</f>
        <v>1043077.5654000001</v>
      </c>
    </row>
    <row r="10" spans="1:13" s="1" customFormat="1" ht="15.75" hidden="1" x14ac:dyDescent="0.25">
      <c r="A10" s="7"/>
      <c r="B10" s="12"/>
      <c r="C10" s="13"/>
      <c r="D10" s="13"/>
      <c r="E10" s="14"/>
      <c r="F10" s="13"/>
      <c r="G10" s="13"/>
      <c r="H10" s="13"/>
      <c r="I10" s="13"/>
      <c r="J10" s="13"/>
      <c r="K10" s="16"/>
      <c r="L10" s="10"/>
      <c r="M10" s="10"/>
    </row>
    <row r="11" spans="1:13" s="1" customFormat="1" ht="15.75" hidden="1" x14ac:dyDescent="0.25">
      <c r="A11" s="7"/>
      <c r="B11" s="12">
        <f t="shared" ref="B11:J11" si="0">B8*15548</f>
        <v>1728004.72</v>
      </c>
      <c r="C11" s="12">
        <f t="shared" si="0"/>
        <v>74008.479999999996</v>
      </c>
      <c r="D11" s="12">
        <f t="shared" si="0"/>
        <v>199947.28</v>
      </c>
      <c r="E11" s="12">
        <f t="shared" si="0"/>
        <v>167364.47218139999</v>
      </c>
      <c r="F11" s="12">
        <f t="shared" si="0"/>
        <v>4042.48</v>
      </c>
      <c r="G11" s="12">
        <f t="shared" si="0"/>
        <v>27986.400000000001</v>
      </c>
      <c r="H11" s="12">
        <f t="shared" si="0"/>
        <v>0</v>
      </c>
      <c r="I11" s="12">
        <f t="shared" si="0"/>
        <v>30318.6</v>
      </c>
      <c r="J11" s="12">
        <f t="shared" si="0"/>
        <v>46177.560000000005</v>
      </c>
      <c r="K11" s="16"/>
      <c r="L11" s="10"/>
      <c r="M11" s="10"/>
    </row>
    <row r="12" spans="1:13" s="1" customFormat="1" ht="15.75" hidden="1" x14ac:dyDescent="0.25">
      <c r="A12" s="7"/>
      <c r="B12" s="12">
        <f t="shared" ref="B12:J12" si="1">B9*50770</f>
        <v>778811.8</v>
      </c>
      <c r="C12" s="12">
        <f t="shared" si="1"/>
        <v>33508.200000000004</v>
      </c>
      <c r="D12" s="12">
        <f t="shared" si="1"/>
        <v>90370.6</v>
      </c>
      <c r="E12" s="12">
        <f t="shared" si="1"/>
        <v>75408.444919499991</v>
      </c>
      <c r="F12" s="12">
        <f t="shared" si="1"/>
        <v>2030.8</v>
      </c>
      <c r="G12" s="12">
        <f t="shared" si="1"/>
        <v>12692.5</v>
      </c>
      <c r="H12" s="12">
        <f t="shared" si="1"/>
        <v>0</v>
      </c>
      <c r="I12" s="12">
        <f t="shared" si="1"/>
        <v>31985.1</v>
      </c>
      <c r="J12" s="12">
        <f t="shared" si="1"/>
        <v>20815.699999999997</v>
      </c>
      <c r="K12" s="16"/>
      <c r="L12" s="10"/>
      <c r="M12" s="10"/>
    </row>
    <row r="13" spans="1:13" s="1" customFormat="1" ht="15.75" hidden="1" x14ac:dyDescent="0.25">
      <c r="A13" s="7"/>
      <c r="B13" s="17">
        <f t="shared" ref="B13:J13" si="2">SUM(B11:B12)</f>
        <v>2506816.52</v>
      </c>
      <c r="C13" s="17">
        <f t="shared" si="2"/>
        <v>107516.68</v>
      </c>
      <c r="D13" s="17">
        <f t="shared" si="2"/>
        <v>290317.88</v>
      </c>
      <c r="E13" s="17">
        <f t="shared" si="2"/>
        <v>242772.91710089997</v>
      </c>
      <c r="F13" s="17">
        <f t="shared" si="2"/>
        <v>6073.28</v>
      </c>
      <c r="G13" s="17">
        <f t="shared" si="2"/>
        <v>40678.9</v>
      </c>
      <c r="H13" s="17">
        <f t="shared" si="2"/>
        <v>0</v>
      </c>
      <c r="I13" s="17">
        <f t="shared" si="2"/>
        <v>62303.7</v>
      </c>
      <c r="J13" s="17">
        <f t="shared" si="2"/>
        <v>66993.260000000009</v>
      </c>
      <c r="K13" s="16"/>
      <c r="L13" s="10"/>
      <c r="M13" s="10"/>
    </row>
    <row r="14" spans="1:13" s="1" customFormat="1" ht="15.75" hidden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2"/>
      <c r="L14" s="10"/>
      <c r="M14" s="18">
        <f>M8+M9</f>
        <v>3434629.5145248002</v>
      </c>
    </row>
    <row r="15" spans="1:13" s="1" customFormat="1" ht="15.75" hidden="1" x14ac:dyDescent="0.25">
      <c r="A15" s="5" t="s">
        <v>21</v>
      </c>
      <c r="B15" s="19"/>
      <c r="C15" s="5"/>
      <c r="D15" s="5"/>
      <c r="E15" s="5"/>
      <c r="F15" s="5"/>
      <c r="G15" s="5"/>
      <c r="H15" s="5"/>
      <c r="I15" s="5"/>
      <c r="J15" s="5"/>
      <c r="K15" s="20"/>
      <c r="L15" s="5"/>
      <c r="M15" s="5"/>
    </row>
    <row r="16" spans="1:13" ht="15.75" hidden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>
        <f>M14/(M14+166920)</f>
        <v>0.95365328192023369</v>
      </c>
    </row>
    <row r="17" spans="1:14" ht="15.75" hidden="1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 spans="1:14" ht="15.75" hidden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>
        <f>SUM(M14*M16)</f>
        <v>3275445.7087066746</v>
      </c>
    </row>
    <row r="19" spans="1:14" ht="15.75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21"/>
    </row>
    <row r="20" spans="1:14" ht="15.75" x14ac:dyDescent="0.25">
      <c r="A20" s="25" t="s">
        <v>0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5"/>
      <c r="M20" s="5"/>
    </row>
    <row r="21" spans="1:14" ht="15.7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5"/>
      <c r="M21" s="5"/>
    </row>
    <row r="22" spans="1:14" ht="27" customHeight="1" x14ac:dyDescent="0.25">
      <c r="A22" s="26" t="s">
        <v>2</v>
      </c>
      <c r="B22" s="26" t="s">
        <v>3</v>
      </c>
      <c r="C22" s="26"/>
      <c r="D22" s="26"/>
      <c r="E22" s="26" t="s">
        <v>4</v>
      </c>
      <c r="F22" s="26"/>
      <c r="G22" s="26"/>
      <c r="H22" s="26"/>
      <c r="I22" s="26"/>
      <c r="J22" s="26"/>
      <c r="K22" s="26" t="s">
        <v>5</v>
      </c>
      <c r="L22" s="22" t="s">
        <v>6</v>
      </c>
      <c r="M22" s="22" t="s">
        <v>7</v>
      </c>
    </row>
    <row r="23" spans="1:14" ht="31.5" customHeight="1" x14ac:dyDescent="0.25">
      <c r="A23" s="26"/>
      <c r="B23" s="6" t="s">
        <v>8</v>
      </c>
      <c r="C23" s="6" t="s">
        <v>9</v>
      </c>
      <c r="D23" s="6" t="s">
        <v>10</v>
      </c>
      <c r="E23" s="6" t="s">
        <v>11</v>
      </c>
      <c r="F23" s="6" t="s">
        <v>12</v>
      </c>
      <c r="G23" s="6" t="s">
        <v>13</v>
      </c>
      <c r="H23" s="6" t="s">
        <v>14</v>
      </c>
      <c r="I23" s="6" t="s">
        <v>15</v>
      </c>
      <c r="J23" s="6" t="s">
        <v>16</v>
      </c>
      <c r="K23" s="26"/>
      <c r="L23" s="23"/>
      <c r="M23" s="23"/>
    </row>
    <row r="24" spans="1:14" ht="31.5" x14ac:dyDescent="0.25">
      <c r="A24" s="8">
        <v>1</v>
      </c>
      <c r="B24" s="8">
        <v>2</v>
      </c>
      <c r="C24" s="8">
        <v>3</v>
      </c>
      <c r="D24" s="8">
        <v>4</v>
      </c>
      <c r="E24" s="8">
        <v>5</v>
      </c>
      <c r="F24" s="8">
        <v>6</v>
      </c>
      <c r="G24" s="8">
        <v>8</v>
      </c>
      <c r="H24" s="8">
        <v>9</v>
      </c>
      <c r="I24" s="8">
        <v>10</v>
      </c>
      <c r="J24" s="8">
        <v>11</v>
      </c>
      <c r="K24" s="9" t="s">
        <v>17</v>
      </c>
      <c r="L24" s="10"/>
      <c r="M24" s="10" t="s">
        <v>18</v>
      </c>
    </row>
    <row r="25" spans="1:14" ht="15.75" x14ac:dyDescent="0.25">
      <c r="A25" s="11" t="s">
        <v>22</v>
      </c>
      <c r="B25" s="12">
        <v>4.8499999999999996</v>
      </c>
      <c r="C25" s="13"/>
      <c r="D25" s="13">
        <v>6.02</v>
      </c>
      <c r="E25" s="14"/>
      <c r="F25" s="13"/>
      <c r="G25" s="13"/>
      <c r="H25" s="13"/>
      <c r="I25" s="13"/>
      <c r="J25" s="13">
        <v>0</v>
      </c>
      <c r="K25" s="13">
        <v>10.8627404</v>
      </c>
      <c r="L25" s="10">
        <v>51000</v>
      </c>
      <c r="M25" s="15">
        <f>K25*L25</f>
        <v>553999.76040000003</v>
      </c>
    </row>
    <row r="28" spans="1:14" x14ac:dyDescent="0.25">
      <c r="M28" s="21"/>
      <c r="N28" s="21"/>
    </row>
  </sheetData>
  <mergeCells count="18">
    <mergeCell ref="H1:K1"/>
    <mergeCell ref="H2:K2"/>
    <mergeCell ref="A3:K3"/>
    <mergeCell ref="A4:K4"/>
    <mergeCell ref="A5:A6"/>
    <mergeCell ref="B5:D5"/>
    <mergeCell ref="E5:J5"/>
    <mergeCell ref="K5:K6"/>
    <mergeCell ref="L5:L6"/>
    <mergeCell ref="M5:M6"/>
    <mergeCell ref="A17:M17"/>
    <mergeCell ref="A20:K20"/>
    <mergeCell ref="A22:A23"/>
    <mergeCell ref="B22:D22"/>
    <mergeCell ref="E22:J22"/>
    <mergeCell ref="K22:K23"/>
    <mergeCell ref="L22:L23"/>
    <mergeCell ref="M22:M23"/>
  </mergeCells>
  <pageMargins left="0.98402777777777795" right="0.59027777777777801" top="0.74791666666666701" bottom="0.74791666666666701" header="0.51180555555555496" footer="0.51180555555555496"/>
  <pageSetup paperSize="9" scale="7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БН и Расчет коэф.</vt:lpstr>
      <vt:lpstr>' БН и Расчет коэф.'!Print_Area_0</vt:lpstr>
      <vt:lpstr>' БН и Расчет коэф.'!Область_печати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sergushkina</cp:lastModifiedBy>
  <cp:revision>49</cp:revision>
  <cp:lastPrinted>2021-02-25T08:40:41Z</cp:lastPrinted>
  <dcterms:created xsi:type="dcterms:W3CDTF">2006-09-28T05:33:49Z</dcterms:created>
  <dcterms:modified xsi:type="dcterms:W3CDTF">2021-02-25T08:41:56Z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