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6-2027" sheetId="1" r:id="rId1"/>
  </sheets>
  <definedNames>
    <definedName name="_xlnm.Print_Area" localSheetId="0">'2026-2027'!$A$1:$L$36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29" i="1" l="1"/>
  <c r="K29" i="1"/>
  <c r="L25" i="1"/>
  <c r="K25" i="1"/>
  <c r="L34" i="1" l="1"/>
  <c r="K34" i="1"/>
  <c r="L32" i="1"/>
  <c r="K32" i="1"/>
  <c r="L28" i="1"/>
  <c r="L27" i="1" s="1"/>
  <c r="L26" i="1" s="1"/>
  <c r="K28" i="1"/>
  <c r="K27" i="1" s="1"/>
  <c r="K26" i="1" s="1"/>
  <c r="L24" i="1"/>
  <c r="L23" i="1" s="1"/>
  <c r="L22" i="1" s="1"/>
  <c r="K24" i="1"/>
  <c r="K23" i="1" s="1"/>
  <c r="K22" i="1" s="1"/>
  <c r="L19" i="1"/>
  <c r="K19" i="1"/>
  <c r="L17" i="1"/>
  <c r="K17" i="1"/>
  <c r="L14" i="1"/>
  <c r="K14" i="1"/>
  <c r="L12" i="1"/>
  <c r="K12" i="1"/>
  <c r="K16" i="1" l="1"/>
  <c r="K31" i="1"/>
  <c r="K30" i="1" s="1"/>
  <c r="L16" i="1"/>
  <c r="L31" i="1"/>
  <c r="L30" i="1" s="1"/>
  <c r="L11" i="1"/>
  <c r="K11" i="1"/>
  <c r="K21" i="1"/>
  <c r="L21" i="1"/>
  <c r="L10" i="1" l="1"/>
  <c r="K10" i="1"/>
  <c r="K38" i="1" s="1"/>
</calcChain>
</file>

<file path=xl/sharedStrings.xml><?xml version="1.0" encoding="utf-8"?>
<sst xmlns="http://schemas.openxmlformats.org/spreadsheetml/2006/main" count="270" uniqueCount="74">
  <si>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</si>
  <si>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</si>
  <si>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</si>
  <si>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</si>
  <si>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</si>
  <si>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</si>
  <si>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</si>
  <si>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</si>
  <si>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</si>
  <si>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</si>
  <si>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</si>
  <si>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</si>
  <si>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</si>
  <si>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</si>
  <si>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</si>
  <si>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</si>
  <si>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</si>
  <si>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031</t>
  </si>
  <si>
    <t>700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</si>
  <si>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</si>
  <si>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</si>
  <si>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</si>
  <si>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</si>
  <si>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</si>
  <si>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810</t>
  </si>
  <si>
    <t>2.</t>
  </si>
  <si>
    <t>03</t>
  </si>
  <si>
    <t>2.1.</t>
  </si>
  <si>
    <t>2.2.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</si>
  <si>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</si>
  <si>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</si>
  <si>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</si>
  <si>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</si>
  <si>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</si>
  <si>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</si>
  <si>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</si>
  <si>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</si>
  <si>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</si>
  <si>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</si>
  <si>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</si>
  <si>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</si>
  <si>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</si>
  <si>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</si>
  <si>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</si>
  <si>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</si>
  <si>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</si>
  <si>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</si>
  <si>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</si>
  <si>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</si>
  <si>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</si>
  <si>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</si>
  <si>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</si>
  <si>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</si>
  <si>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</si>
  <si>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</si>
  <si>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</si>
  <si>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</si>
  <si>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</si>
  <si>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</si>
  <si>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</si>
  <si>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</si>
  <si>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Приложение № 14</t>
  </si>
  <si>
    <t>Сумма 2026 год</t>
  </si>
  <si>
    <t>Лахденпохского муниципального района на плановый период 2026 и 2027 годов</t>
  </si>
  <si>
    <t>Сумма 2027 год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</si>
  <si>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</si>
  <si>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</si>
  <si>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</si>
  <si>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</si>
  <si>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</si>
  <si>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</si>
  <si>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</si>
  <si>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</si>
  <si>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 xml:space="preserve">к Решению Совета Лахденпохского муниципального района «О бюджете Лахденпохского муниципального района на 2025 год и плановый  период 2026 и 2027 годов» от 19.12.2024г. № 94/652  (в редакции решения Совета Лахденпохского муниципального района от ___.05.2025  № ___/______"О внесении изменений в решение Совета Лахденпохского муниципального района "О бюджете Лахденпохского муниципального района на 2025 год и плановый период 2026 и 2027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</si>
</sst>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6" fillId="0" borderId="3" xfId="0" applyNumberFormat="1" applyFont="1" applyBorder="1" applyAlignment="1">
      <alignment horizontal="righ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12" fillId="2" borderId="1" xfId="0" applyNumberFormat="1" applyFont="1" applyFill="1" applyBorder="1" applyAlignment="1">
      <alignment horizontal="center" vertical="top" wrapText="1"/>
    </xf>
    <xf numFmtId="4" fontId="12" fillId="2" borderId="3" xfId="0" applyNumberFormat="1" applyFont="1" applyFill="1" applyBorder="1" applyAlignment="1">
      <alignment horizontal="right" vertical="top" wrapText="1"/>
    </xf>
    <xf numFmtId="4" fontId="6" fillId="2" borderId="3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4" fontId="15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164" fontId="7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right"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/>
    </xf>
    <xf numFmtId="0" fontId="6" fillId="0" borderId="6" xfId="0" applyFont="1" applyBorder="1" applyAlignment="1">
      <alignment vertical="top"/>
    </xf>
    <xf numFmtId="0" fontId="8" fillId="0" borderId="6" xfId="0" applyFont="1" applyBorder="1" applyAlignment="1">
      <alignment vertical="top" wrapText="1"/>
    </xf>
    <xf numFmtId="49" fontId="16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164" fontId="6" fillId="2" borderId="6" xfId="0" applyNumberFormat="1" applyFont="1" applyFill="1" applyBorder="1" applyAlignment="1">
      <alignment horizontal="right" vertical="top" wrapText="1"/>
    </xf>
    <xf numFmtId="0" fontId="8" fillId="0" borderId="10" xfId="0" applyFont="1" applyBorder="1" applyAlignment="1">
      <alignment vertical="top"/>
    </xf>
    <xf numFmtId="0" fontId="10" fillId="0" borderId="11" xfId="0" applyFont="1" applyBorder="1" applyAlignment="1">
      <alignment horizontal="right" vertical="top"/>
    </xf>
    <xf numFmtId="0" fontId="12" fillId="0" borderId="11" xfId="0" applyFont="1" applyBorder="1" applyAlignment="1">
      <alignment horizontal="right" vertical="top"/>
    </xf>
    <xf numFmtId="0" fontId="6" fillId="0" borderId="11" xfId="0" applyFont="1" applyBorder="1" applyAlignment="1">
      <alignment vertical="top"/>
    </xf>
    <xf numFmtId="0" fontId="9" fillId="0" borderId="11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16" fontId="6" fillId="0" borderId="11" xfId="0" applyNumberFormat="1" applyFont="1" applyBorder="1" applyAlignment="1">
      <alignment horizontal="center" vertical="top"/>
    </xf>
    <xf numFmtId="16" fontId="6" fillId="0" borderId="11" xfId="0" applyNumberFormat="1" applyFont="1" applyBorder="1" applyAlignment="1">
      <alignment vertical="top"/>
    </xf>
    <xf numFmtId="0" fontId="6" fillId="0" borderId="12" xfId="0" applyFont="1" applyBorder="1" applyAlignment="1">
      <alignment vertical="top"/>
    </xf>
    <xf numFmtId="0" fontId="6" fillId="0" borderId="13" xfId="0" applyFont="1" applyBorder="1" applyAlignment="1">
      <alignment horizontal="justify" vertical="top" wrapText="1"/>
    </xf>
    <xf numFmtId="49" fontId="16" fillId="0" borderId="13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2" borderId="13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justify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2"/>
  <sheetViews>
    <sheetView tabSelected="1" zoomScaleNormal="100" workbookViewId="0">
      <selection activeCell="L10" sqref="L10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t="12.75" customHeight="1" x14ac:dyDescent="0.2">
      <c r="G1" s="52"/>
      <c r="H1" s="52"/>
      <c r="I1" s="52"/>
      <c r="J1" s="52"/>
      <c r="L1" s="53" t="s">
        <v>61</v>
      </c>
    </row>
    <row r="2" spans="1:12" ht="121.5" customHeight="1" x14ac:dyDescent="0.2">
      <c r="F2" s="83" t="s">
        <v>73</v>
      </c>
      <c r="G2" s="83"/>
      <c r="H2" s="83"/>
      <c r="I2" s="83"/>
      <c r="J2" s="83"/>
      <c r="K2" s="83"/>
      <c r="L2" s="83"/>
    </row>
    <row r="3" spans="1:12" ht="13.5" hidden="1" customHeight="1" x14ac:dyDescent="0.2">
      <c r="D3" s="5"/>
      <c r="F3" s="4"/>
      <c r="G3" s="54"/>
      <c r="H3" s="54"/>
      <c r="I3" s="54"/>
      <c r="J3" s="54"/>
      <c r="K3" s="54"/>
      <c r="L3" s="54"/>
    </row>
    <row r="4" spans="1:12" ht="13.5" customHeight="1" x14ac:dyDescent="0.2">
      <c r="D4" s="5"/>
      <c r="F4" s="4"/>
      <c r="G4" s="54"/>
      <c r="H4" s="54"/>
      <c r="I4" s="54"/>
      <c r="J4" s="54"/>
      <c r="K4" s="54"/>
      <c r="L4" s="54"/>
    </row>
    <row r="5" spans="1:12" ht="18.75" customHeight="1" x14ac:dyDescent="0.2">
      <c r="A5" s="79" t="s">
        <v>3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</row>
    <row r="6" spans="1:12" ht="18.75" customHeight="1" x14ac:dyDescent="0.2">
      <c r="A6" s="79" t="s">
        <v>63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</row>
    <row r="7" spans="1:12" ht="18.7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9.5" thickBot="1" x14ac:dyDescent="0.25">
      <c r="L8" s="55" t="s">
        <v>4</v>
      </c>
    </row>
    <row r="9" spans="1:12" s="7" customFormat="1" ht="54" customHeight="1" thickBot="1" x14ac:dyDescent="0.25">
      <c r="A9" s="50" t="s">
        <v>5</v>
      </c>
      <c r="B9" s="50" t="s">
        <v>6</v>
      </c>
      <c r="C9" s="80" t="s">
        <v>7</v>
      </c>
      <c r="D9" s="81"/>
      <c r="E9" s="81"/>
      <c r="F9" s="81"/>
      <c r="G9" s="81"/>
      <c r="H9" s="81"/>
      <c r="I9" s="81"/>
      <c r="J9" s="82"/>
      <c r="K9" s="48" t="s">
        <v>62</v>
      </c>
      <c r="L9" s="48" t="s">
        <v>64</v>
      </c>
    </row>
    <row r="10" spans="1:12" s="7" customFormat="1" ht="30.75" customHeight="1" x14ac:dyDescent="0.2">
      <c r="A10" s="62"/>
      <c r="B10" s="49" t="s">
        <v>8</v>
      </c>
      <c r="C10" s="51" t="s">
        <v>9</v>
      </c>
      <c r="D10" s="51" t="s">
        <v>10</v>
      </c>
      <c r="E10" s="51" t="s">
        <v>11</v>
      </c>
      <c r="F10" s="51" t="s">
        <v>11</v>
      </c>
      <c r="G10" s="51" t="s">
        <v>11</v>
      </c>
      <c r="H10" s="51" t="s">
        <v>11</v>
      </c>
      <c r="I10" s="51" t="s">
        <v>12</v>
      </c>
      <c r="J10" s="51" t="s">
        <v>9</v>
      </c>
      <c r="K10" s="10">
        <f>K11+K16+K21+K30</f>
        <v>21000</v>
      </c>
      <c r="L10" s="10">
        <f>L11+L16+L21+L30</f>
        <v>22000</v>
      </c>
    </row>
    <row r="11" spans="1:12" s="13" customFormat="1" ht="30.75" customHeight="1" x14ac:dyDescent="0.2">
      <c r="A11" s="63" t="s">
        <v>13</v>
      </c>
      <c r="B11" s="8" t="s">
        <v>14</v>
      </c>
      <c r="C11" s="11" t="s">
        <v>9</v>
      </c>
      <c r="D11" s="11" t="s">
        <v>10</v>
      </c>
      <c r="E11" s="11" t="s">
        <v>15</v>
      </c>
      <c r="F11" s="11" t="s">
        <v>11</v>
      </c>
      <c r="G11" s="11" t="s">
        <v>11</v>
      </c>
      <c r="H11" s="11" t="s">
        <v>11</v>
      </c>
      <c r="I11" s="11" t="s">
        <v>12</v>
      </c>
      <c r="J11" s="11" t="s">
        <v>9</v>
      </c>
      <c r="K11" s="12">
        <f>K12-K14</f>
        <v>27480</v>
      </c>
      <c r="L11" s="12">
        <f>L12-L14</f>
        <v>25040</v>
      </c>
    </row>
    <row r="12" spans="1:12" s="17" customFormat="1" ht="30.75" customHeight="1" x14ac:dyDescent="0.2">
      <c r="A12" s="64" t="s">
        <v>16</v>
      </c>
      <c r="B12" s="77" t="s">
        <v>65</v>
      </c>
      <c r="C12" s="15" t="s">
        <v>17</v>
      </c>
      <c r="D12" s="15" t="s">
        <v>10</v>
      </c>
      <c r="E12" s="15" t="s">
        <v>15</v>
      </c>
      <c r="F12" s="15" t="s">
        <v>11</v>
      </c>
      <c r="G12" s="15" t="s">
        <v>11</v>
      </c>
      <c r="H12" s="15" t="s">
        <v>11</v>
      </c>
      <c r="I12" s="15" t="s">
        <v>12</v>
      </c>
      <c r="J12" s="15" t="s">
        <v>18</v>
      </c>
      <c r="K12" s="16">
        <f>SUM(K13)</f>
        <v>27480</v>
      </c>
      <c r="L12" s="16">
        <f>SUM(L13)</f>
        <v>57720</v>
      </c>
    </row>
    <row r="13" spans="1:12" s="19" customFormat="1" ht="30.75" customHeight="1" x14ac:dyDescent="0.2">
      <c r="A13" s="64"/>
      <c r="B13" s="77" t="s">
        <v>66</v>
      </c>
      <c r="C13" s="18" t="s">
        <v>17</v>
      </c>
      <c r="D13" s="15" t="s">
        <v>10</v>
      </c>
      <c r="E13" s="15" t="s">
        <v>15</v>
      </c>
      <c r="F13" s="15" t="s">
        <v>11</v>
      </c>
      <c r="G13" s="15" t="s">
        <v>11</v>
      </c>
      <c r="H13" s="15" t="s">
        <v>19</v>
      </c>
      <c r="I13" s="15" t="s">
        <v>12</v>
      </c>
      <c r="J13" s="15" t="s">
        <v>20</v>
      </c>
      <c r="K13" s="16">
        <v>27480</v>
      </c>
      <c r="L13" s="16">
        <v>57720</v>
      </c>
    </row>
    <row r="14" spans="1:12" s="19" customFormat="1" ht="30.75" customHeight="1" x14ac:dyDescent="0.2">
      <c r="A14" s="64" t="s">
        <v>21</v>
      </c>
      <c r="B14" s="14" t="s">
        <v>22</v>
      </c>
      <c r="C14" s="18" t="s">
        <v>17</v>
      </c>
      <c r="D14" s="15" t="s">
        <v>10</v>
      </c>
      <c r="E14" s="15" t="s">
        <v>15</v>
      </c>
      <c r="F14" s="15" t="s">
        <v>11</v>
      </c>
      <c r="G14" s="15" t="s">
        <v>11</v>
      </c>
      <c r="H14" s="15" t="s">
        <v>11</v>
      </c>
      <c r="I14" s="15" t="s">
        <v>12</v>
      </c>
      <c r="J14" s="15" t="s">
        <v>23</v>
      </c>
      <c r="K14" s="16">
        <f>SUM(K15)</f>
        <v>0</v>
      </c>
      <c r="L14" s="16">
        <f>SUM(L15)</f>
        <v>32680</v>
      </c>
    </row>
    <row r="15" spans="1:12" s="19" customFormat="1" ht="30.75" customHeight="1" x14ac:dyDescent="0.2">
      <c r="A15" s="65"/>
      <c r="B15" s="77" t="s">
        <v>67</v>
      </c>
      <c r="C15" s="18" t="s">
        <v>17</v>
      </c>
      <c r="D15" s="15" t="s">
        <v>10</v>
      </c>
      <c r="E15" s="15" t="s">
        <v>15</v>
      </c>
      <c r="F15" s="15" t="s">
        <v>11</v>
      </c>
      <c r="G15" s="15" t="s">
        <v>11</v>
      </c>
      <c r="H15" s="15" t="s">
        <v>19</v>
      </c>
      <c r="I15" s="15" t="s">
        <v>12</v>
      </c>
      <c r="J15" s="15" t="s">
        <v>24</v>
      </c>
      <c r="K15" s="20">
        <v>0</v>
      </c>
      <c r="L15" s="20">
        <v>32680</v>
      </c>
    </row>
    <row r="16" spans="1:12" s="23" customFormat="1" ht="30.75" customHeight="1" x14ac:dyDescent="0.2">
      <c r="A16" s="66" t="s">
        <v>25</v>
      </c>
      <c r="B16" s="78" t="s">
        <v>68</v>
      </c>
      <c r="C16" s="9" t="s">
        <v>9</v>
      </c>
      <c r="D16" s="9" t="s">
        <v>10</v>
      </c>
      <c r="E16" s="9" t="s">
        <v>26</v>
      </c>
      <c r="F16" s="9" t="s">
        <v>11</v>
      </c>
      <c r="G16" s="9" t="s">
        <v>11</v>
      </c>
      <c r="H16" s="9" t="s">
        <v>11</v>
      </c>
      <c r="I16" s="9" t="s">
        <v>12</v>
      </c>
      <c r="J16" s="21" t="s">
        <v>9</v>
      </c>
      <c r="K16" s="22">
        <f>K17-K19</f>
        <v>-6480</v>
      </c>
      <c r="L16" s="22">
        <f>L17-L19</f>
        <v>-3040</v>
      </c>
    </row>
    <row r="17" spans="1:12" s="19" customFormat="1" ht="30.75" customHeight="1" x14ac:dyDescent="0.2">
      <c r="A17" s="67" t="s">
        <v>27</v>
      </c>
      <c r="B17" s="77" t="s">
        <v>69</v>
      </c>
      <c r="C17" s="18" t="s">
        <v>17</v>
      </c>
      <c r="D17" s="15" t="s">
        <v>10</v>
      </c>
      <c r="E17" s="15" t="s">
        <v>26</v>
      </c>
      <c r="F17" s="15" t="s">
        <v>10</v>
      </c>
      <c r="G17" s="15" t="s">
        <v>11</v>
      </c>
      <c r="H17" s="15" t="s">
        <v>11</v>
      </c>
      <c r="I17" s="15" t="s">
        <v>12</v>
      </c>
      <c r="J17" s="24" t="s">
        <v>18</v>
      </c>
      <c r="K17" s="25">
        <f>SUM(K18)</f>
        <v>0</v>
      </c>
      <c r="L17" s="25">
        <f>SUM(L18)</f>
        <v>0</v>
      </c>
    </row>
    <row r="18" spans="1:12" s="19" customFormat="1" ht="45" customHeight="1" x14ac:dyDescent="0.2">
      <c r="A18" s="67"/>
      <c r="B18" s="77" t="s">
        <v>70</v>
      </c>
      <c r="C18" s="18" t="s">
        <v>17</v>
      </c>
      <c r="D18" s="15" t="s">
        <v>10</v>
      </c>
      <c r="E18" s="15" t="s">
        <v>26</v>
      </c>
      <c r="F18" s="15" t="s">
        <v>10</v>
      </c>
      <c r="G18" s="15" t="s">
        <v>11</v>
      </c>
      <c r="H18" s="15" t="s">
        <v>19</v>
      </c>
      <c r="I18" s="15" t="s">
        <v>12</v>
      </c>
      <c r="J18" s="24" t="s">
        <v>20</v>
      </c>
      <c r="K18" s="25">
        <v>0</v>
      </c>
      <c r="L18" s="25">
        <v>0</v>
      </c>
    </row>
    <row r="19" spans="1:12" s="19" customFormat="1" ht="45" customHeight="1" x14ac:dyDescent="0.2">
      <c r="A19" s="68" t="s">
        <v>28</v>
      </c>
      <c r="B19" s="77" t="s">
        <v>71</v>
      </c>
      <c r="C19" s="18" t="s">
        <v>17</v>
      </c>
      <c r="D19" s="15" t="s">
        <v>10</v>
      </c>
      <c r="E19" s="15" t="s">
        <v>26</v>
      </c>
      <c r="F19" s="15" t="s">
        <v>10</v>
      </c>
      <c r="G19" s="15" t="s">
        <v>11</v>
      </c>
      <c r="H19" s="15" t="s">
        <v>11</v>
      </c>
      <c r="I19" s="15" t="s">
        <v>12</v>
      </c>
      <c r="J19" s="24" t="s">
        <v>23</v>
      </c>
      <c r="K19" s="25">
        <f>SUM(K20)</f>
        <v>6480</v>
      </c>
      <c r="L19" s="25">
        <f>SUM(L20)</f>
        <v>3040</v>
      </c>
    </row>
    <row r="20" spans="1:12" s="19" customFormat="1" ht="45" customHeight="1" x14ac:dyDescent="0.2">
      <c r="A20" s="65"/>
      <c r="B20" s="77" t="s">
        <v>72</v>
      </c>
      <c r="C20" s="18" t="s">
        <v>17</v>
      </c>
      <c r="D20" s="15" t="s">
        <v>10</v>
      </c>
      <c r="E20" s="15" t="s">
        <v>26</v>
      </c>
      <c r="F20" s="15" t="s">
        <v>10</v>
      </c>
      <c r="G20" s="15" t="s">
        <v>11</v>
      </c>
      <c r="H20" s="15" t="s">
        <v>19</v>
      </c>
      <c r="I20" s="15" t="s">
        <v>12</v>
      </c>
      <c r="J20" s="24" t="s">
        <v>24</v>
      </c>
      <c r="K20" s="26">
        <v>6480</v>
      </c>
      <c r="L20" s="26">
        <v>3040</v>
      </c>
    </row>
    <row r="21" spans="1:12" s="30" customFormat="1" ht="30.75" customHeight="1" x14ac:dyDescent="0.2">
      <c r="A21" s="69" t="s">
        <v>29</v>
      </c>
      <c r="B21" s="8" t="s">
        <v>30</v>
      </c>
      <c r="C21" s="27" t="s">
        <v>9</v>
      </c>
      <c r="D21" s="28" t="s">
        <v>10</v>
      </c>
      <c r="E21" s="28" t="s">
        <v>19</v>
      </c>
      <c r="F21" s="28" t="s">
        <v>11</v>
      </c>
      <c r="G21" s="28" t="s">
        <v>11</v>
      </c>
      <c r="H21" s="28" t="s">
        <v>11</v>
      </c>
      <c r="I21" s="28" t="s">
        <v>12</v>
      </c>
      <c r="J21" s="29" t="s">
        <v>9</v>
      </c>
      <c r="K21" s="22">
        <f>-K22+K26</f>
        <v>0</v>
      </c>
      <c r="L21" s="22">
        <f>-L22+L26</f>
        <v>0</v>
      </c>
    </row>
    <row r="22" spans="1:12" s="34" customFormat="1" ht="19.5" customHeight="1" x14ac:dyDescent="0.2">
      <c r="A22" s="70" t="s">
        <v>31</v>
      </c>
      <c r="B22" s="14" t="s">
        <v>32</v>
      </c>
      <c r="C22" s="31" t="s">
        <v>9</v>
      </c>
      <c r="D22" s="32" t="s">
        <v>10</v>
      </c>
      <c r="E22" s="32" t="s">
        <v>19</v>
      </c>
      <c r="F22" s="32" t="s">
        <v>11</v>
      </c>
      <c r="G22" s="32" t="s">
        <v>11</v>
      </c>
      <c r="H22" s="32" t="s">
        <v>11</v>
      </c>
      <c r="I22" s="32" t="s">
        <v>12</v>
      </c>
      <c r="J22" s="33" t="s">
        <v>33</v>
      </c>
      <c r="K22" s="26">
        <f t="shared" ref="K22:L24" si="0">K23</f>
        <v>528655.05930999992</v>
      </c>
      <c r="L22" s="26">
        <f t="shared" si="0"/>
        <v>531493.14419000002</v>
      </c>
    </row>
    <row r="23" spans="1:12" s="34" customFormat="1" ht="19.5" customHeight="1" x14ac:dyDescent="0.2">
      <c r="A23" s="68"/>
      <c r="B23" s="14" t="s">
        <v>34</v>
      </c>
      <c r="C23" s="31" t="s">
        <v>9</v>
      </c>
      <c r="D23" s="32" t="s">
        <v>10</v>
      </c>
      <c r="E23" s="32" t="s">
        <v>19</v>
      </c>
      <c r="F23" s="32" t="s">
        <v>15</v>
      </c>
      <c r="G23" s="32" t="s">
        <v>11</v>
      </c>
      <c r="H23" s="32" t="s">
        <v>11</v>
      </c>
      <c r="I23" s="32" t="s">
        <v>12</v>
      </c>
      <c r="J23" s="33" t="s">
        <v>33</v>
      </c>
      <c r="K23" s="26">
        <f t="shared" si="0"/>
        <v>528655.05930999992</v>
      </c>
      <c r="L23" s="26">
        <f t="shared" si="0"/>
        <v>531493.14419000002</v>
      </c>
    </row>
    <row r="24" spans="1:12" s="34" customFormat="1" ht="19.5" customHeight="1" x14ac:dyDescent="0.2">
      <c r="A24" s="68"/>
      <c r="B24" s="14" t="s">
        <v>35</v>
      </c>
      <c r="C24" s="31" t="s">
        <v>9</v>
      </c>
      <c r="D24" s="32" t="s">
        <v>10</v>
      </c>
      <c r="E24" s="32" t="s">
        <v>19</v>
      </c>
      <c r="F24" s="32" t="s">
        <v>15</v>
      </c>
      <c r="G24" s="32" t="s">
        <v>10</v>
      </c>
      <c r="H24" s="32" t="s">
        <v>11</v>
      </c>
      <c r="I24" s="32" t="s">
        <v>12</v>
      </c>
      <c r="J24" s="33" t="s">
        <v>36</v>
      </c>
      <c r="K24" s="26">
        <f t="shared" si="0"/>
        <v>528655.05930999992</v>
      </c>
      <c r="L24" s="26">
        <f t="shared" si="0"/>
        <v>531493.14419000002</v>
      </c>
    </row>
    <row r="25" spans="1:12" s="37" customFormat="1" ht="30.75" customHeight="1" x14ac:dyDescent="0.2">
      <c r="A25" s="68"/>
      <c r="B25" s="14" t="s">
        <v>37</v>
      </c>
      <c r="C25" s="31" t="s">
        <v>9</v>
      </c>
      <c r="D25" s="31" t="s">
        <v>10</v>
      </c>
      <c r="E25" s="31" t="s">
        <v>19</v>
      </c>
      <c r="F25" s="31" t="s">
        <v>15</v>
      </c>
      <c r="G25" s="31" t="s">
        <v>10</v>
      </c>
      <c r="H25" s="31" t="s">
        <v>19</v>
      </c>
      <c r="I25" s="31" t="s">
        <v>12</v>
      </c>
      <c r="J25" s="35" t="s">
        <v>36</v>
      </c>
      <c r="K25" s="36">
        <f>501175.05931+K18+K33+K13</f>
        <v>528655.05930999992</v>
      </c>
      <c r="L25" s="36">
        <f>473773.14419+L18+L33+L13</f>
        <v>531493.14419000002</v>
      </c>
    </row>
    <row r="26" spans="1:12" s="34" customFormat="1" ht="19.5" customHeight="1" x14ac:dyDescent="0.2">
      <c r="A26" s="70" t="s">
        <v>38</v>
      </c>
      <c r="B26" s="14" t="s">
        <v>39</v>
      </c>
      <c r="C26" s="31" t="s">
        <v>9</v>
      </c>
      <c r="D26" s="32" t="s">
        <v>10</v>
      </c>
      <c r="E26" s="32" t="s">
        <v>19</v>
      </c>
      <c r="F26" s="32" t="s">
        <v>11</v>
      </c>
      <c r="G26" s="32" t="s">
        <v>11</v>
      </c>
      <c r="H26" s="32" t="s">
        <v>11</v>
      </c>
      <c r="I26" s="32" t="s">
        <v>12</v>
      </c>
      <c r="J26" s="33" t="s">
        <v>40</v>
      </c>
      <c r="K26" s="36">
        <f t="shared" ref="K26:L28" si="1">SUM(K27)</f>
        <v>528655.05930999992</v>
      </c>
      <c r="L26" s="36">
        <f t="shared" si="1"/>
        <v>531493.14419000002</v>
      </c>
    </row>
    <row r="27" spans="1:12" s="34" customFormat="1" ht="19.5" customHeight="1" x14ac:dyDescent="0.2">
      <c r="A27" s="71"/>
      <c r="B27" s="14" t="s">
        <v>41</v>
      </c>
      <c r="C27" s="31" t="s">
        <v>9</v>
      </c>
      <c r="D27" s="32" t="s">
        <v>10</v>
      </c>
      <c r="E27" s="32" t="s">
        <v>19</v>
      </c>
      <c r="F27" s="32" t="s">
        <v>15</v>
      </c>
      <c r="G27" s="32" t="s">
        <v>11</v>
      </c>
      <c r="H27" s="32" t="s">
        <v>11</v>
      </c>
      <c r="I27" s="32" t="s">
        <v>12</v>
      </c>
      <c r="J27" s="33" t="s">
        <v>40</v>
      </c>
      <c r="K27" s="36">
        <f t="shared" si="1"/>
        <v>528655.05930999992</v>
      </c>
      <c r="L27" s="36">
        <f t="shared" si="1"/>
        <v>531493.14419000002</v>
      </c>
    </row>
    <row r="28" spans="1:12" s="34" customFormat="1" ht="19.5" customHeight="1" x14ac:dyDescent="0.2">
      <c r="A28" s="71"/>
      <c r="B28" s="14" t="s">
        <v>42</v>
      </c>
      <c r="C28" s="31" t="s">
        <v>9</v>
      </c>
      <c r="D28" s="32" t="s">
        <v>10</v>
      </c>
      <c r="E28" s="32" t="s">
        <v>19</v>
      </c>
      <c r="F28" s="32" t="s">
        <v>15</v>
      </c>
      <c r="G28" s="32" t="s">
        <v>10</v>
      </c>
      <c r="H28" s="32" t="s">
        <v>11</v>
      </c>
      <c r="I28" s="32" t="s">
        <v>12</v>
      </c>
      <c r="J28" s="33" t="s">
        <v>43</v>
      </c>
      <c r="K28" s="36">
        <f t="shared" si="1"/>
        <v>528655.05930999992</v>
      </c>
      <c r="L28" s="36">
        <f t="shared" si="1"/>
        <v>531493.14419000002</v>
      </c>
    </row>
    <row r="29" spans="1:12" s="37" customFormat="1" ht="30.75" customHeight="1" x14ac:dyDescent="0.2">
      <c r="A29" s="65"/>
      <c r="B29" s="14" t="s">
        <v>44</v>
      </c>
      <c r="C29" s="31" t="s">
        <v>9</v>
      </c>
      <c r="D29" s="31" t="s">
        <v>10</v>
      </c>
      <c r="E29" s="31" t="s">
        <v>19</v>
      </c>
      <c r="F29" s="31" t="s">
        <v>15</v>
      </c>
      <c r="G29" s="31" t="s">
        <v>10</v>
      </c>
      <c r="H29" s="31" t="s">
        <v>19</v>
      </c>
      <c r="I29" s="31" t="s">
        <v>12</v>
      </c>
      <c r="J29" s="35" t="s">
        <v>43</v>
      </c>
      <c r="K29" s="36">
        <f>522175.05931+K36+K20+K15</f>
        <v>528655.05930999992</v>
      </c>
      <c r="L29" s="36">
        <f>495773.14419+L36+L20+L15</f>
        <v>531493.14419000002</v>
      </c>
    </row>
    <row r="30" spans="1:12" s="39" customFormat="1" ht="30.75" customHeight="1" x14ac:dyDescent="0.2">
      <c r="A30" s="69" t="s">
        <v>45</v>
      </c>
      <c r="B30" s="8" t="s">
        <v>46</v>
      </c>
      <c r="C30" s="27" t="s">
        <v>9</v>
      </c>
      <c r="D30" s="27" t="s">
        <v>10</v>
      </c>
      <c r="E30" s="27" t="s">
        <v>47</v>
      </c>
      <c r="F30" s="27" t="s">
        <v>11</v>
      </c>
      <c r="G30" s="27" t="s">
        <v>11</v>
      </c>
      <c r="H30" s="27" t="s">
        <v>11</v>
      </c>
      <c r="I30" s="27" t="s">
        <v>12</v>
      </c>
      <c r="J30" s="38" t="s">
        <v>9</v>
      </c>
      <c r="K30" s="22">
        <f>K31</f>
        <v>0</v>
      </c>
      <c r="L30" s="22">
        <f>L31</f>
        <v>0</v>
      </c>
    </row>
    <row r="31" spans="1:12" s="37" customFormat="1" ht="30.75" customHeight="1" x14ac:dyDescent="0.2">
      <c r="A31" s="68" t="s">
        <v>48</v>
      </c>
      <c r="B31" s="14" t="s">
        <v>49</v>
      </c>
      <c r="C31" s="31" t="s">
        <v>17</v>
      </c>
      <c r="D31" s="31" t="s">
        <v>10</v>
      </c>
      <c r="E31" s="31" t="s">
        <v>47</v>
      </c>
      <c r="F31" s="31" t="s">
        <v>19</v>
      </c>
      <c r="G31" s="31" t="s">
        <v>11</v>
      </c>
      <c r="H31" s="31" t="s">
        <v>11</v>
      </c>
      <c r="I31" s="31" t="s">
        <v>12</v>
      </c>
      <c r="J31" s="35" t="s">
        <v>9</v>
      </c>
      <c r="K31" s="26">
        <f>-K34+K32</f>
        <v>0</v>
      </c>
      <c r="L31" s="26">
        <f>-L34+L32</f>
        <v>0</v>
      </c>
    </row>
    <row r="32" spans="1:12" s="37" customFormat="1" ht="30.75" customHeight="1" x14ac:dyDescent="0.2">
      <c r="A32" s="68" t="s">
        <v>50</v>
      </c>
      <c r="B32" s="14" t="s">
        <v>51</v>
      </c>
      <c r="C32" s="40" t="s">
        <v>17</v>
      </c>
      <c r="D32" s="31" t="s">
        <v>10</v>
      </c>
      <c r="E32" s="31" t="s">
        <v>47</v>
      </c>
      <c r="F32" s="31" t="s">
        <v>19</v>
      </c>
      <c r="G32" s="31" t="s">
        <v>11</v>
      </c>
      <c r="H32" s="31" t="s">
        <v>11</v>
      </c>
      <c r="I32" s="31" t="s">
        <v>12</v>
      </c>
      <c r="J32" s="35" t="s">
        <v>40</v>
      </c>
      <c r="K32" s="26">
        <f>K33</f>
        <v>0</v>
      </c>
      <c r="L32" s="26">
        <f>L33</f>
        <v>0</v>
      </c>
    </row>
    <row r="33" spans="1:12" s="37" customFormat="1" ht="45" customHeight="1" x14ac:dyDescent="0.2">
      <c r="A33" s="68"/>
      <c r="B33" s="14" t="s">
        <v>52</v>
      </c>
      <c r="C33" s="40" t="s">
        <v>17</v>
      </c>
      <c r="D33" s="31" t="s">
        <v>10</v>
      </c>
      <c r="E33" s="31" t="s">
        <v>47</v>
      </c>
      <c r="F33" s="31" t="s">
        <v>19</v>
      </c>
      <c r="G33" s="31" t="s">
        <v>15</v>
      </c>
      <c r="H33" s="31" t="s">
        <v>19</v>
      </c>
      <c r="I33" s="31" t="s">
        <v>12</v>
      </c>
      <c r="J33" s="35" t="s">
        <v>53</v>
      </c>
      <c r="K33" s="26">
        <v>0</v>
      </c>
      <c r="L33" s="26">
        <v>0</v>
      </c>
    </row>
    <row r="34" spans="1:12" s="37" customFormat="1" ht="30.75" customHeight="1" x14ac:dyDescent="0.2">
      <c r="A34" s="68" t="s">
        <v>54</v>
      </c>
      <c r="B34" s="14" t="s">
        <v>55</v>
      </c>
      <c r="C34" s="40" t="s">
        <v>17</v>
      </c>
      <c r="D34" s="31" t="s">
        <v>10</v>
      </c>
      <c r="E34" s="31" t="s">
        <v>47</v>
      </c>
      <c r="F34" s="31" t="s">
        <v>19</v>
      </c>
      <c r="G34" s="31" t="s">
        <v>11</v>
      </c>
      <c r="H34" s="31" t="s">
        <v>11</v>
      </c>
      <c r="I34" s="31" t="s">
        <v>12</v>
      </c>
      <c r="J34" s="35" t="s">
        <v>33</v>
      </c>
      <c r="K34" s="26">
        <f>K36</f>
        <v>0</v>
      </c>
      <c r="L34" s="26">
        <f>L36</f>
        <v>0</v>
      </c>
    </row>
    <row r="35" spans="1:12" s="37" customFormat="1" ht="56.25" hidden="1" customHeight="1" x14ac:dyDescent="0.2">
      <c r="A35" s="65"/>
      <c r="B35" s="41" t="s">
        <v>56</v>
      </c>
      <c r="C35" s="40" t="s">
        <v>57</v>
      </c>
      <c r="D35" s="31" t="s">
        <v>10</v>
      </c>
      <c r="E35" s="31" t="s">
        <v>47</v>
      </c>
      <c r="F35" s="31" t="s">
        <v>19</v>
      </c>
      <c r="G35" s="31" t="s">
        <v>10</v>
      </c>
      <c r="H35" s="31" t="s">
        <v>15</v>
      </c>
      <c r="I35" s="31" t="s">
        <v>12</v>
      </c>
      <c r="J35" s="35" t="s">
        <v>58</v>
      </c>
      <c r="K35" s="26"/>
      <c r="L35" s="26"/>
    </row>
    <row r="36" spans="1:12" s="37" customFormat="1" ht="45" customHeight="1" thickBot="1" x14ac:dyDescent="0.25">
      <c r="A36" s="72"/>
      <c r="B36" s="73" t="s">
        <v>59</v>
      </c>
      <c r="C36" s="74" t="s">
        <v>17</v>
      </c>
      <c r="D36" s="75" t="s">
        <v>10</v>
      </c>
      <c r="E36" s="75" t="s">
        <v>47</v>
      </c>
      <c r="F36" s="75" t="s">
        <v>19</v>
      </c>
      <c r="G36" s="75" t="s">
        <v>15</v>
      </c>
      <c r="H36" s="75" t="s">
        <v>19</v>
      </c>
      <c r="I36" s="75" t="s">
        <v>12</v>
      </c>
      <c r="J36" s="76" t="s">
        <v>58</v>
      </c>
      <c r="K36" s="42">
        <v>0</v>
      </c>
      <c r="L36" s="42">
        <v>0</v>
      </c>
    </row>
    <row r="37" spans="1:12" s="37" customFormat="1" ht="12.75" hidden="1" customHeight="1" x14ac:dyDescent="0.2">
      <c r="A37" s="56"/>
      <c r="B37" s="57"/>
      <c r="C37" s="58"/>
      <c r="D37" s="59"/>
      <c r="E37" s="59"/>
      <c r="F37" s="59"/>
      <c r="G37" s="59"/>
      <c r="H37" s="59"/>
      <c r="I37" s="59"/>
      <c r="J37" s="60"/>
      <c r="K37" s="61"/>
    </row>
    <row r="38" spans="1:12" s="37" customFormat="1" ht="38.25" hidden="1" customHeight="1" x14ac:dyDescent="0.2">
      <c r="B38" s="43" t="s">
        <v>60</v>
      </c>
      <c r="C38" s="44"/>
      <c r="D38" s="45"/>
      <c r="E38" s="45"/>
      <c r="F38" s="45"/>
      <c r="G38" s="45"/>
      <c r="H38" s="45"/>
      <c r="I38" s="45"/>
      <c r="J38" s="46"/>
      <c r="K38" s="47">
        <f>K10</f>
        <v>21000</v>
      </c>
    </row>
    <row r="40" spans="1:12" hidden="1" x14ac:dyDescent="0.2">
      <c r="K40" s="3" t="s">
        <v>0</v>
      </c>
    </row>
    <row r="41" spans="1:12" hidden="1" x14ac:dyDescent="0.2">
      <c r="K41" s="3" t="s">
        <v>1</v>
      </c>
    </row>
    <row r="42" spans="1:12" hidden="1" x14ac:dyDescent="0.2">
      <c r="K42" s="3" t="s">
        <v>2</v>
      </c>
    </row>
  </sheetData>
  <mergeCells count="4">
    <mergeCell ref="A5:L5"/>
    <mergeCell ref="A6:L6"/>
    <mergeCell ref="C9:J9"/>
    <mergeCell ref="F2:L2"/>
  </mergeCells>
  <pageMargins left="0.59055118110236227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2026-2027</vt:lpstr>
      <vt:lpstr>'2026-2027'!Область_печати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2024-04-03T06:17:22Z</cp:lastPrinted>
  <dcterms:created xsi:type="dcterms:W3CDTF">1996-10-08T23:32:33Z</dcterms:created>
  <dcterms:modified xsi:type="dcterms:W3CDTF">2025-05-06T09:47:31Z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