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4640"/>
  </bookViews>
  <sheets>
    <sheet name="Доходы_3" sheetId="1" r:id="rId1"/>
  </sheets>
  <definedNames>
    <definedName name="_xlnm.Print_Titles" localSheetId="0">Доходы_3!$10:$12</definedName>
    <definedName name="_xlnm.Print_Area" localSheetId="0">Доходы_3!$A$1:$AB$148</definedName>
  </definedNames>
  <calcPr calcId="145621" iterate="1"/>
</workbook>
</file>

<file path=xl/calcChain.xml><?xml version="1.0" encoding="utf-8"?>
<calcChain xmlns="http://schemas.openxmlformats.org/spreadsheetml/2006/main">
  <c r="AB129" i="1" l="1"/>
  <c r="AA129" i="1"/>
  <c r="Z129" i="1"/>
  <c r="X129" i="1"/>
  <c r="W129" i="1"/>
  <c r="Y129" i="1"/>
  <c r="AB103" i="1"/>
  <c r="AA103" i="1"/>
  <c r="Z103" i="1"/>
  <c r="X103" i="1"/>
  <c r="W103" i="1"/>
  <c r="Y103" i="1"/>
  <c r="AA107" i="1" l="1"/>
  <c r="AB107" i="1"/>
  <c r="Z107" i="1"/>
  <c r="X140" i="1"/>
  <c r="AA140" i="1"/>
  <c r="AB140" i="1"/>
  <c r="W140" i="1"/>
  <c r="X141" i="1"/>
  <c r="Y141" i="1"/>
  <c r="Y140" i="1" s="1"/>
  <c r="Z141" i="1"/>
  <c r="Z140" i="1" s="1"/>
  <c r="AA141" i="1"/>
  <c r="W141" i="1"/>
  <c r="Y137" i="1"/>
  <c r="W137" i="1"/>
  <c r="X138" i="1"/>
  <c r="X137" i="1" s="1"/>
  <c r="Y138" i="1"/>
  <c r="Z138" i="1"/>
  <c r="Z137" i="1" s="1"/>
  <c r="AA138" i="1"/>
  <c r="AA137" i="1" s="1"/>
  <c r="AB138" i="1"/>
  <c r="AB137" i="1" s="1"/>
  <c r="W138" i="1"/>
  <c r="Y134" i="1"/>
  <c r="W134" i="1"/>
  <c r="X135" i="1"/>
  <c r="X134" i="1" s="1"/>
  <c r="Y135" i="1"/>
  <c r="Z135" i="1"/>
  <c r="Z134" i="1" s="1"/>
  <c r="AA135" i="1"/>
  <c r="AA134" i="1" s="1"/>
  <c r="AB135" i="1"/>
  <c r="AB134" i="1" s="1"/>
  <c r="W135" i="1"/>
  <c r="W102" i="1"/>
  <c r="W101" i="1" s="1"/>
  <c r="X121" i="1"/>
  <c r="Y121" i="1"/>
  <c r="Z121" i="1"/>
  <c r="AA121" i="1"/>
  <c r="AB121" i="1"/>
  <c r="W121" i="1"/>
  <c r="X107" i="1"/>
  <c r="Y107" i="1"/>
  <c r="W107" i="1"/>
  <c r="X102" i="1"/>
  <c r="X97" i="1"/>
  <c r="AA97" i="1"/>
  <c r="AB97" i="1"/>
  <c r="X98" i="1"/>
  <c r="Y98" i="1"/>
  <c r="Y97" i="1" s="1"/>
  <c r="Z98" i="1"/>
  <c r="Z97" i="1" s="1"/>
  <c r="AA98" i="1"/>
  <c r="AB98" i="1"/>
  <c r="W98" i="1"/>
  <c r="W97" i="1" s="1"/>
  <c r="X95" i="1"/>
  <c r="Y95" i="1"/>
  <c r="Z95" i="1"/>
  <c r="AA95" i="1"/>
  <c r="AB95" i="1"/>
  <c r="W95" i="1"/>
  <c r="X91" i="1"/>
  <c r="Y91" i="1"/>
  <c r="Z91" i="1"/>
  <c r="AA91" i="1"/>
  <c r="AB91" i="1"/>
  <c r="W91" i="1"/>
  <c r="X89" i="1"/>
  <c r="Y89" i="1"/>
  <c r="Z89" i="1"/>
  <c r="AA89" i="1"/>
  <c r="AB89" i="1"/>
  <c r="W89" i="1"/>
  <c r="X86" i="1"/>
  <c r="Y86" i="1"/>
  <c r="Z86" i="1"/>
  <c r="AA86" i="1"/>
  <c r="AB86" i="1"/>
  <c r="W86" i="1"/>
  <c r="X84" i="1"/>
  <c r="Y84" i="1"/>
  <c r="Z84" i="1"/>
  <c r="AA84" i="1"/>
  <c r="AB84" i="1"/>
  <c r="W84" i="1"/>
  <c r="X68" i="1"/>
  <c r="X67" i="1" s="1"/>
  <c r="Y68" i="1"/>
  <c r="Z68" i="1"/>
  <c r="AA68" i="1"/>
  <c r="AB68" i="1"/>
  <c r="W68" i="1"/>
  <c r="W67" i="1" s="1"/>
  <c r="X64" i="1"/>
  <c r="Y64" i="1"/>
  <c r="Z64" i="1"/>
  <c r="AA64" i="1"/>
  <c r="AB64" i="1"/>
  <c r="AB61" i="1" s="1"/>
  <c r="W64" i="1"/>
  <c r="X62" i="1"/>
  <c r="X61" i="1" s="1"/>
  <c r="Y62" i="1"/>
  <c r="Z62" i="1"/>
  <c r="AA62" i="1"/>
  <c r="AB62" i="1"/>
  <c r="W62" i="1"/>
  <c r="W61" i="1" s="1"/>
  <c r="X58" i="1"/>
  <c r="Y58" i="1"/>
  <c r="Z58" i="1"/>
  <c r="AA58" i="1"/>
  <c r="AB58" i="1"/>
  <c r="W58" i="1"/>
  <c r="X55" i="1"/>
  <c r="X54" i="1" s="1"/>
  <c r="Y55" i="1"/>
  <c r="Z55" i="1"/>
  <c r="AA55" i="1"/>
  <c r="AB55" i="1"/>
  <c r="W55" i="1"/>
  <c r="W54" i="1" s="1"/>
  <c r="X50" i="1"/>
  <c r="X49" i="1" s="1"/>
  <c r="Y50" i="1"/>
  <c r="Y49" i="1" s="1"/>
  <c r="Z50" i="1"/>
  <c r="Z49" i="1" s="1"/>
  <c r="AA50" i="1"/>
  <c r="AA49" i="1" s="1"/>
  <c r="AB50" i="1"/>
  <c r="AB49" i="1" s="1"/>
  <c r="W50" i="1"/>
  <c r="W49" i="1" s="1"/>
  <c r="X47" i="1"/>
  <c r="Y47" i="1"/>
  <c r="Z47" i="1"/>
  <c r="AA47" i="1"/>
  <c r="AB47" i="1"/>
  <c r="W47" i="1"/>
  <c r="X45" i="1"/>
  <c r="Y45" i="1"/>
  <c r="Z45" i="1"/>
  <c r="AA45" i="1"/>
  <c r="AB45" i="1"/>
  <c r="W45" i="1"/>
  <c r="X43" i="1"/>
  <c r="Y43" i="1"/>
  <c r="Z43" i="1"/>
  <c r="AA43" i="1"/>
  <c r="AB43" i="1"/>
  <c r="W43" i="1"/>
  <c r="X38" i="1"/>
  <c r="X37" i="1" s="1"/>
  <c r="Y38" i="1"/>
  <c r="Z38" i="1"/>
  <c r="AA38" i="1"/>
  <c r="AB38" i="1"/>
  <c r="W38" i="1"/>
  <c r="W37" i="1" s="1"/>
  <c r="X34" i="1"/>
  <c r="AB35" i="1"/>
  <c r="AB34" i="1" s="1"/>
  <c r="X35" i="1"/>
  <c r="Y35" i="1"/>
  <c r="Y34" i="1" s="1"/>
  <c r="Z35" i="1"/>
  <c r="Z34" i="1" s="1"/>
  <c r="AA35" i="1"/>
  <c r="AA34" i="1" s="1"/>
  <c r="W35" i="1"/>
  <c r="W34" i="1" s="1"/>
  <c r="X32" i="1"/>
  <c r="Y32" i="1"/>
  <c r="Z32" i="1"/>
  <c r="AA32" i="1"/>
  <c r="AB32" i="1"/>
  <c r="W32" i="1"/>
  <c r="X30" i="1"/>
  <c r="Y30" i="1"/>
  <c r="Z30" i="1"/>
  <c r="AA30" i="1"/>
  <c r="AB30" i="1"/>
  <c r="W30" i="1"/>
  <c r="X27" i="1"/>
  <c r="Y27" i="1"/>
  <c r="Z27" i="1"/>
  <c r="AA27" i="1"/>
  <c r="AB27" i="1"/>
  <c r="W27" i="1"/>
  <c r="X23" i="1"/>
  <c r="X22" i="1" s="1"/>
  <c r="Y23" i="1"/>
  <c r="Z23" i="1"/>
  <c r="AA23" i="1"/>
  <c r="AB23" i="1"/>
  <c r="W23" i="1"/>
  <c r="W22" i="1" s="1"/>
  <c r="AB16" i="1"/>
  <c r="AB15" i="1" s="1"/>
  <c r="AA16" i="1"/>
  <c r="AA15" i="1" s="1"/>
  <c r="Z16" i="1"/>
  <c r="Z15" i="1" s="1"/>
  <c r="Y16" i="1"/>
  <c r="Y15" i="1" s="1"/>
  <c r="X16" i="1"/>
  <c r="X15" i="1" s="1"/>
  <c r="W16" i="1"/>
  <c r="W15" i="1" s="1"/>
  <c r="W14" i="1" s="1"/>
  <c r="Y102" i="1" l="1"/>
  <c r="Y101" i="1" s="1"/>
  <c r="X14" i="1"/>
  <c r="X101" i="1"/>
  <c r="AA61" i="1"/>
  <c r="AA102" i="1"/>
  <c r="AA101" i="1" s="1"/>
  <c r="AB102" i="1"/>
  <c r="AB101" i="1" s="1"/>
  <c r="Z102" i="1"/>
  <c r="Z101" i="1" s="1"/>
  <c r="AB67" i="1"/>
  <c r="AA67" i="1"/>
  <c r="Z67" i="1"/>
  <c r="Z61" i="1"/>
  <c r="AB54" i="1"/>
  <c r="AA54" i="1"/>
  <c r="Z54" i="1"/>
  <c r="Z37" i="1"/>
  <c r="AB37" i="1"/>
  <c r="AA37" i="1"/>
  <c r="Z22" i="1"/>
  <c r="AB22" i="1"/>
  <c r="AA22" i="1"/>
  <c r="Y67" i="1"/>
  <c r="Y61" i="1"/>
  <c r="Y54" i="1"/>
  <c r="Y37" i="1"/>
  <c r="Y22" i="1"/>
  <c r="W145" i="1"/>
  <c r="Y14" i="1" l="1"/>
  <c r="Y145" i="1" s="1"/>
  <c r="AA14" i="1"/>
  <c r="Z14" i="1"/>
  <c r="Z145" i="1" s="1"/>
  <c r="X145" i="1"/>
  <c r="AA145" i="1"/>
  <c r="AB14" i="1"/>
  <c r="AB145" i="1" s="1"/>
</calcChain>
</file>

<file path=xl/sharedStrings.xml><?xml version="1.0" encoding="utf-8"?>
<sst xmlns="http://schemas.openxmlformats.org/spreadsheetml/2006/main" count="2222" uniqueCount="644">
  <si>
    <t xml:space="preserve"> </t>
  </si>
  <si>
    <t>ИТОГО ДОХОДЫ</t>
  </si>
  <si>
    <t/>
  </si>
  <si>
    <t>150</t>
  </si>
  <si>
    <t>0000</t>
  </si>
  <si>
    <t>05</t>
  </si>
  <si>
    <t>010</t>
  </si>
  <si>
    <t>60</t>
  </si>
  <si>
    <t>19</t>
  </si>
  <si>
    <t>2</t>
  </si>
  <si>
    <t>040</t>
  </si>
  <si>
    <t>0402196001005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</si>
  <si>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</si>
  <si>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00000000000000000000</t>
  </si>
  <si>
    <t>11.01.2022</t>
  </si>
  <si>
    <t>04021960010050000150</t>
  </si>
  <si>
    <t>000.0.00.00.402.19.6001.005</t>
  </si>
  <si>
    <t>00021960010050000150</t>
  </si>
  <si>
    <t>00021900000050000150</t>
  </si>
  <si>
    <t>00021900000000000000</t>
  </si>
  <si>
    <t>00020000000000000000</t>
  </si>
  <si>
    <t>03121960010050000150</t>
  </si>
  <si>
    <t>031</t>
  </si>
  <si>
    <t>000.0.00.00.312.19.6001.005</t>
  </si>
  <si>
    <t>000</t>
  </si>
  <si>
    <t>00</t>
  </si>
  <si>
    <t>000.2.19.00.000.05.0000.150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</si>
  <si>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</si>
  <si>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000.2.19.00.000.00.0000.000</t>
  </si>
  <si>
    <t>ВОЗВРАТ ОСТАТКОВ СУБСИДИЙ, СУБВЕНЦИЙ И ИНЫХ МЕЖБЮДЖЕТНЫХ ТРАНСФЕРТОВ, ИМЕЮЩИХ ЦЕЛЕВОЕ НАЗНАЧЕНИЕ, ПРОШЛЫХ ЛЕТ</t>
  </si>
  <si>
    <t>03121860010050000150</t>
  </si>
  <si>
    <t>18</t>
  </si>
  <si>
    <t>000.0.00.00.312.18.6001.005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</si>
  <si>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</si>
  <si>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00021860010050000150</t>
  </si>
  <si>
    <t>00021800000050000150</t>
  </si>
  <si>
    <t>00021800000000000150</t>
  </si>
  <si>
    <t>00021800000000000000</t>
  </si>
  <si>
    <t>000.2.18.00.000.00.0000.150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</si>
  <si>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</si>
  <si>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000.2.18.00.000.00.0000.000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</si>
  <si>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</si>
  <si>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03120705030050000150</t>
  </si>
  <si>
    <t>030</t>
  </si>
  <si>
    <t>07</t>
  </si>
  <si>
    <t>000.0.00.00.312.07.0503.005</t>
  </si>
  <si>
    <t>Прочие безвозмездные поступления в бюджеты муниципальных районов</t>
  </si>
  <si>
    <t>00020705030050000150</t>
  </si>
  <si>
    <t>00020705000050000150</t>
  </si>
  <si>
    <t>00020700000000000000</t>
  </si>
  <si>
    <t>000.2.07.05.000.05.0000.150</t>
  </si>
  <si>
    <t>000.2.07.00.000.00.0000.000</t>
  </si>
  <si>
    <t>ПРОЧИЕ БЕЗВОЗМЕЗДНЫЕ ПОСТУПЛЕНИЯ</t>
  </si>
  <si>
    <t>03120249999050000150</t>
  </si>
  <si>
    <t>999</t>
  </si>
  <si>
    <t>49</t>
  </si>
  <si>
    <t>02</t>
  </si>
  <si>
    <t>000.0.00.00.312.02.4999.905</t>
  </si>
  <si>
    <t>Прочие межбюджетные трансферты, передаваемые бюджетам муниципальных районов</t>
  </si>
  <si>
    <t>00020249999050000150</t>
  </si>
  <si>
    <t>00020249999000000150</t>
  </si>
  <si>
    <t>00020240000000000150</t>
  </si>
  <si>
    <t>00020200000000000000</t>
  </si>
  <si>
    <t>04020245303050000150</t>
  </si>
  <si>
    <t>303</t>
  </si>
  <si>
    <t>45</t>
  </si>
  <si>
    <t>000.0.00.00.402.02.4530.305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</si>
  <si>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</si>
  <si>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00020245303050000150</t>
  </si>
  <si>
    <t>00020245303000000150</t>
  </si>
  <si>
    <t>03120240014050000150</t>
  </si>
  <si>
    <t>014</t>
  </si>
  <si>
    <t>40</t>
  </si>
  <si>
    <t>000.0.00.00.312.02.4001.405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</si>
  <si>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</si>
  <si>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00020240014050000150</t>
  </si>
  <si>
    <t>00020240014000000150</t>
  </si>
  <si>
    <t>000.2.02.40.000.00.0000.150</t>
  </si>
  <si>
    <t>Иные межбюджетные трансферты</t>
  </si>
  <si>
    <t>04020239999050000150</t>
  </si>
  <si>
    <t>39</t>
  </si>
  <si>
    <t>000.0.00.00.402.02.3999.905</t>
  </si>
  <si>
    <t>Прочие субвенции бюджетам муниципальных районов</t>
  </si>
  <si>
    <t>00020239999050000150</t>
  </si>
  <si>
    <t>00020239999000000150</t>
  </si>
  <si>
    <t>00020230000000000150</t>
  </si>
  <si>
    <t>03120236900050000150</t>
  </si>
  <si>
    <t>900</t>
  </si>
  <si>
    <t>36</t>
  </si>
  <si>
    <t>000.0.00.00.312.02.3690.005</t>
  </si>
  <si>
    <t>Единая субвенция бюджетам муниципальных районов из бюджета субъекта Российской Федерации</t>
  </si>
  <si>
    <t>00020236900050000150</t>
  </si>
  <si>
    <t>00020236900000000150</t>
  </si>
  <si>
    <t>03120235120050000150</t>
  </si>
  <si>
    <t>120</t>
  </si>
  <si>
    <t>35</t>
  </si>
  <si>
    <t>000.0.00.00.312.02.3512.005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</si>
  <si>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</si>
  <si>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00020235120050000150</t>
  </si>
  <si>
    <t>00020235120000000150</t>
  </si>
  <si>
    <t>03120235118050000150</t>
  </si>
  <si>
    <t>118</t>
  </si>
  <si>
    <t>000.0.00.00.312.02.3511.805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</si>
  <si>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</si>
  <si>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00020235118050000150</t>
  </si>
  <si>
    <t>00020235118000000150</t>
  </si>
  <si>
    <t>03120235082050000150</t>
  </si>
  <si>
    <t>082</t>
  </si>
  <si>
    <t>000.0.00.00.312.02.3508.205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</si>
  <si>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</si>
  <si>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00020235082050000150</t>
  </si>
  <si>
    <t>00020235082000000150</t>
  </si>
  <si>
    <t>04020230024050000150</t>
  </si>
  <si>
    <t>024</t>
  </si>
  <si>
    <t>30</t>
  </si>
  <si>
    <t>000.0.00.00.402.02.3002.405</t>
  </si>
  <si>
    <t>Субвенции бюджетам муниципальных районов на выполнение передаваемых полномочий субъектов Российской Федерации</t>
  </si>
  <si>
    <t>00020230024050000150</t>
  </si>
  <si>
    <t>00020230024000000150</t>
  </si>
  <si>
    <t>03120230024050000150</t>
  </si>
  <si>
    <t>000.0.00.00.312.02.3002.405</t>
  </si>
  <si>
    <t>000.2.02.30.000.00.0000.150</t>
  </si>
  <si>
    <t>Субвенции бюджетам бюджетной системы Российской Федерации</t>
  </si>
  <si>
    <t>04020229999050000150</t>
  </si>
  <si>
    <t>29</t>
  </si>
  <si>
    <t>000.0.00.00.402.02.2999.905</t>
  </si>
  <si>
    <t>Прочие субсидии бюджетам муниципальных районов</t>
  </si>
  <si>
    <t>00020229999050000150</t>
  </si>
  <si>
    <t>00020229999000000150</t>
  </si>
  <si>
    <t>00020220000000000150</t>
  </si>
  <si>
    <t>03120229999050000150</t>
  </si>
  <si>
    <t>000.0.00.00.312.02.2999.905</t>
  </si>
  <si>
    <t>04020225786050000150</t>
  </si>
  <si>
    <t>786</t>
  </si>
  <si>
    <t>25</t>
  </si>
  <si>
    <t>000.0.00.00.402.02.2578.605</t>
  </si>
  <si>
    <t>Субсидии бюджетам муниципальных районов на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</si>
  <si>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00020225786050000150</t>
  </si>
  <si>
    <t>00020225786000000150</t>
  </si>
  <si>
    <t>04020225753050000150</t>
  </si>
  <si>
    <t>753</t>
  </si>
  <si>
    <t>000.0.00.00.402.02.2575.305</t>
  </si>
  <si>
    <t>Субсидии бюджетам муниципальных районов на софинансирование закупки оборудования для создания "умных" спортивных площадок</t>
  </si>
  <si>
    <t>00020225753050000150</t>
  </si>
  <si>
    <t>00020225753000000150</t>
  </si>
  <si>
    <t>04020225750050000150</t>
  </si>
  <si>
    <t>750</t>
  </si>
  <si>
    <t>000.0.00.00.402.02.2575.005</t>
  </si>
  <si>
    <t>Субсидии бюджетам муниципальных районов на реализацию мероприятий по модернизации школьных систем образования</t>
  </si>
  <si>
    <t>00020225750050000150</t>
  </si>
  <si>
    <t>00020225750000000150</t>
  </si>
  <si>
    <t>03120225590050000150</t>
  </si>
  <si>
    <t>590</t>
  </si>
  <si>
    <t>000.0.00.00.312.02.2559.005</t>
  </si>
  <si>
    <t>Субсидии бюджетам муниципальных районов на техническое оснащение муниципальных музеев</t>
  </si>
  <si>
    <t>00020225590050000150</t>
  </si>
  <si>
    <t>00020225590000000150</t>
  </si>
  <si>
    <t>03120225576050000150</t>
  </si>
  <si>
    <t>576</t>
  </si>
  <si>
    <t>000.0.00.00.312.02.2557.605</t>
  </si>
  <si>
    <t>Субсидии бюджетам муниципальных районов на обеспечение комплексного развития сельских территорий</t>
  </si>
  <si>
    <t>00020225576050000150</t>
  </si>
  <si>
    <t>00020225576000000150</t>
  </si>
  <si>
    <t>03120225519050000150</t>
  </si>
  <si>
    <t>519</t>
  </si>
  <si>
    <t>000.0.00.00.312.02.2551.905</t>
  </si>
  <si>
    <t>Субсидии бюджетам муниципальных районов на поддержку отрасли культуры</t>
  </si>
  <si>
    <t>00020225519050000150</t>
  </si>
  <si>
    <t>00020225519000000150</t>
  </si>
  <si>
    <t>04020225304050000150</t>
  </si>
  <si>
    <t>304</t>
  </si>
  <si>
    <t>000.0.00.00.402.02.2530.405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</si>
  <si>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</si>
  <si>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00020225304050000150</t>
  </si>
  <si>
    <t>00020225304000000150</t>
  </si>
  <si>
    <t>04020225097050000150</t>
  </si>
  <si>
    <t>097</t>
  </si>
  <si>
    <t>000.0.00.00.402.02.2509.705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</si>
  <si>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</si>
  <si>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00020225097050000150</t>
  </si>
  <si>
    <t>00020225097000000150</t>
  </si>
  <si>
    <t>03120220302050000150</t>
  </si>
  <si>
    <t>302</t>
  </si>
  <si>
    <t>20</t>
  </si>
  <si>
    <t>000.0.00.00.312.02.2030.205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</si>
  <si>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</si>
  <si>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00020220302050000150</t>
  </si>
  <si>
    <t>00020220302000000150</t>
  </si>
  <si>
    <t>03120220299050000150</t>
  </si>
  <si>
    <t>299</t>
  </si>
  <si>
    <t>000.0.00.00.312.02.2029.905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</si>
  <si>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</si>
  <si>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00020220299050000150</t>
  </si>
  <si>
    <t>00020220299000000150</t>
  </si>
  <si>
    <t>000.2.02.20.000.00.0000.150</t>
  </si>
  <si>
    <t>Субсидии бюджетам бюджетной системы Российской Федерации (межбюджетные субсидии)</t>
  </si>
  <si>
    <t>03120215002050000150</t>
  </si>
  <si>
    <t>002</t>
  </si>
  <si>
    <t>15</t>
  </si>
  <si>
    <t>000.0.00.00.312.02.1500.205</t>
  </si>
  <si>
    <t>Дотации бюджетам муниципальных районов на поддержку мер по обеспечению сбалансированности бюджетов</t>
  </si>
  <si>
    <t>00020215002050000150</t>
  </si>
  <si>
    <t>00020215002000000150</t>
  </si>
  <si>
    <t>00020210000000000150</t>
  </si>
  <si>
    <t>03120215001050000150</t>
  </si>
  <si>
    <t>001</t>
  </si>
  <si>
    <t>000.0.00.00.312.02.1500.105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</si>
  <si>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</si>
  <si>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00020215001050000150</t>
  </si>
  <si>
    <t>00020215001000000150</t>
  </si>
  <si>
    <t>10</t>
  </si>
  <si>
    <t>000.2.02.10.000.00.0000.150</t>
  </si>
  <si>
    <t>Дотации бюджетам бюджетной системы Российской Федерации</t>
  </si>
  <si>
    <t>000.2.02.00.000.00.0000.000</t>
  </si>
  <si>
    <t>БЕЗВОЗМЕЗДНЫЕ ПОСТУПЛЕНИЯ ОТ ДРУГИХ БЮДЖЕТОВ БЮДЖЕТНОЙ СИСТЕМЫ РОССИЙСКОЙ ФЕДЕРАЦИИ</t>
  </si>
  <si>
    <t>000.2.00.00.000.00.0000.000</t>
  </si>
  <si>
    <t>БЕЗВОЗМЕЗДНЫЕ ПОСТУПЛЕНИЯ</t>
  </si>
  <si>
    <t>04011701050050000180</t>
  </si>
  <si>
    <t>180</t>
  </si>
  <si>
    <t>050</t>
  </si>
  <si>
    <t>01</t>
  </si>
  <si>
    <t>17</t>
  </si>
  <si>
    <t>1</t>
  </si>
  <si>
    <t>000.0.00.00.401.17.0105.005</t>
  </si>
  <si>
    <t>Невыясненные поступления, зачисляемые в бюджеты муниципальных районов</t>
  </si>
  <si>
    <t>00011701050050000180</t>
  </si>
  <si>
    <t>00011701050050000000</t>
  </si>
  <si>
    <t>00011700000000000000</t>
  </si>
  <si>
    <t>00010000000000000000</t>
  </si>
  <si>
    <t>03111701050050000180</t>
  </si>
  <si>
    <t>000.0.00.00.311.17.0105.005</t>
  </si>
  <si>
    <t>000.1.17.01.050.05.0000.000</t>
  </si>
  <si>
    <t>000.1.17.00.000.00.0000.000</t>
  </si>
  <si>
    <t>ПРОЧИЕ НЕНАЛОГОВЫЕ ДОХОДЫ</t>
  </si>
  <si>
    <t>82511611050010000140</t>
  </si>
  <si>
    <t>140</t>
  </si>
  <si>
    <t>11</t>
  </si>
  <si>
    <t>16</t>
  </si>
  <si>
    <t>825</t>
  </si>
  <si>
    <t>000.0.00.08.251.16.1105.001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</si>
  <si>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</si>
  <si>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00011611050010000140</t>
  </si>
  <si>
    <t>00011611000010000140</t>
  </si>
  <si>
    <t>00011600000000000000</t>
  </si>
  <si>
    <t>000.1.16.11.000.01.0000.140</t>
  </si>
  <si>
    <t>Платежи, уплачиваемые в целях возмещения вреда</t>
  </si>
  <si>
    <t>82511610123010000140</t>
  </si>
  <si>
    <t>123</t>
  </si>
  <si>
    <t>000.0.00.08.251.16.1012.301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</si>
  <si>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</si>
  <si>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00011610123010000140</t>
  </si>
  <si>
    <t>00011610120000000140</t>
  </si>
  <si>
    <t>00011610000010000140</t>
  </si>
  <si>
    <t>18811610123010000140</t>
  </si>
  <si>
    <t>188</t>
  </si>
  <si>
    <t>000.0.00.01.881.16.1012.301</t>
  </si>
  <si>
    <t>03111610123010000140</t>
  </si>
  <si>
    <t>000.0.00.00.311.16.1012.301</t>
  </si>
  <si>
    <t>000.1.16.10.000.01.0000.140</t>
  </si>
  <si>
    <t>Денежные взыскания (штрафы) за нарушение законодательства Российской Федерации о государственном оборонном заказе</t>
  </si>
  <si>
    <t>03111610032050000140</t>
  </si>
  <si>
    <t>032</t>
  </si>
  <si>
    <t>000.0.00.00.311.16.1003.205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</si>
  <si>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</si>
  <si>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00011610032050000140</t>
  </si>
  <si>
    <t>00011610030050000140</t>
  </si>
  <si>
    <t>00011610000000000140</t>
  </si>
  <si>
    <t>000.1.16.10.000.00.0000.140</t>
  </si>
  <si>
    <t>Платежи в целях возмещения причиненного ущерба (убытков)</t>
  </si>
  <si>
    <t>03111607090050000140</t>
  </si>
  <si>
    <t>090</t>
  </si>
  <si>
    <t>000.0.00.00.311.16.0709.005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</si>
  <si>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</si>
  <si>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00011607090050000140</t>
  </si>
  <si>
    <t>00011607090000000140</t>
  </si>
  <si>
    <t>00011607000000000140</t>
  </si>
  <si>
    <t>04011607010050000140</t>
  </si>
  <si>
    <t>000.0.00.00.401.16.0701.005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</si>
  <si>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</si>
  <si>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00011607010050000140</t>
  </si>
  <si>
    <t>00011607010000000140</t>
  </si>
  <si>
    <t>000.1.16.07.000.00.0000.140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</si>
  <si>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</si>
  <si>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03111602020020000140</t>
  </si>
  <si>
    <t>020</t>
  </si>
  <si>
    <t>000.0.00.00.311.16.0202.002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</si>
  <si>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</si>
  <si>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00011602020020000140</t>
  </si>
  <si>
    <t>00011602000020000140</t>
  </si>
  <si>
    <t>000.1.16.02.000.02.0000.140</t>
  </si>
  <si>
    <t>Административные штрафы, установленные законами субъектов Российской Федерации об административных правонарушениях</t>
  </si>
  <si>
    <t>82211601203010000140</t>
  </si>
  <si>
    <t>203</t>
  </si>
  <si>
    <t>822</t>
  </si>
  <si>
    <t>000.0.00.08.221.16.0120.301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</si>
  <si>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</si>
  <si>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00011601203010000140</t>
  </si>
  <si>
    <t>00011601200010000140</t>
  </si>
  <si>
    <t>00011601000010000140</t>
  </si>
  <si>
    <t>03111601203010000140</t>
  </si>
  <si>
    <t>000.0.00.00.311.16.0120.301</t>
  </si>
  <si>
    <t>82211601193010000140</t>
  </si>
  <si>
    <t>193</t>
  </si>
  <si>
    <t>000.0.00.08.221.16.0119.301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</si>
  <si>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</si>
  <si>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00011601193010000140</t>
  </si>
  <si>
    <t>00011601190010000140</t>
  </si>
  <si>
    <t>82211601173010000140</t>
  </si>
  <si>
    <t>173</t>
  </si>
  <si>
    <t>000.0.00.08.221.16.0117.301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</si>
  <si>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</si>
  <si>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00011601173010000140</t>
  </si>
  <si>
    <t>00011601170010000140</t>
  </si>
  <si>
    <t>82211601163010000140</t>
  </si>
  <si>
    <t>163</t>
  </si>
  <si>
    <t>000.0.00.08.221.16.0116.301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</si>
  <si>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</si>
  <si>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00011601163010000140</t>
  </si>
  <si>
    <t>00011601160010000140</t>
  </si>
  <si>
    <t>03111601154010000140</t>
  </si>
  <si>
    <t>154</t>
  </si>
  <si>
    <t>000.0.00.00.311.16.0115.401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</si>
  <si>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</si>
  <si>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00011601154010000140</t>
  </si>
  <si>
    <t>00011601150010000140</t>
  </si>
  <si>
    <t>82211601153010000140</t>
  </si>
  <si>
    <t>153</t>
  </si>
  <si>
    <t>000.0.00.08.221.16.0115.301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</si>
  <si>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</si>
  <si>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00011601153010000140</t>
  </si>
  <si>
    <t>82211601143010000140</t>
  </si>
  <si>
    <t>143</t>
  </si>
  <si>
    <t>000.0.00.08.221.16.0114.301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</si>
  <si>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</si>
  <si>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00011601143010000140</t>
  </si>
  <si>
    <t>00011601140010000140</t>
  </si>
  <si>
    <t>82211601133010000140</t>
  </si>
  <si>
    <t>133</t>
  </si>
  <si>
    <t>000.0.00.08.221.16.0113.301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</si>
  <si>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</si>
  <si>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00011601133010000140</t>
  </si>
  <si>
    <t>00011601130010000140</t>
  </si>
  <si>
    <t>82211601113010000140</t>
  </si>
  <si>
    <t>113</t>
  </si>
  <si>
    <t>000.0.00.08.221.16.0111.301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</si>
  <si>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</si>
  <si>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00011601113010000140</t>
  </si>
  <si>
    <t>00011601110010000140</t>
  </si>
  <si>
    <t>82211601083010000140</t>
  </si>
  <si>
    <t>083</t>
  </si>
  <si>
    <t>000.0.00.08.221.16.0108.301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</si>
  <si>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</si>
  <si>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00011601083010000140</t>
  </si>
  <si>
    <t>00011601080010000140</t>
  </si>
  <si>
    <t>03111601074010000140</t>
  </si>
  <si>
    <t>074</t>
  </si>
  <si>
    <t>000.0.00.00.311.16.0107.401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</si>
  <si>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</si>
  <si>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00011601074010000140</t>
  </si>
  <si>
    <t>00011601070010000140</t>
  </si>
  <si>
    <t>82211601073010000140</t>
  </si>
  <si>
    <t>073</t>
  </si>
  <si>
    <t>000.0.00.08.221.16.0107.301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</si>
  <si>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</si>
  <si>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00011601073010000140</t>
  </si>
  <si>
    <t>82211601063010000140</t>
  </si>
  <si>
    <t>063</t>
  </si>
  <si>
    <t>000.0.00.08.221.16.0106.301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</si>
  <si>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</si>
  <si>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00011601063010000140</t>
  </si>
  <si>
    <t>00011601060010000140</t>
  </si>
  <si>
    <t>82211601053010000140</t>
  </si>
  <si>
    <t>053</t>
  </si>
  <si>
    <t>000.0.00.08.221.16.0105.301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</si>
  <si>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</si>
  <si>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00011601053010000140</t>
  </si>
  <si>
    <t>00011601050010000140</t>
  </si>
  <si>
    <t>000.1.16.01.000.01.0000.140</t>
  </si>
  <si>
    <t>Административные штрафы, установленные Кодексом Российской Федерации об административных правонарушениях</t>
  </si>
  <si>
    <t>000.1.16.00.000.00.0000.000</t>
  </si>
  <si>
    <t>ШТРАФЫ, САНКЦИИ, ВОЗМЕЩЕНИЕ УЩЕРБА</t>
  </si>
  <si>
    <t>03111406013130000430</t>
  </si>
  <si>
    <t>430</t>
  </si>
  <si>
    <t>13</t>
  </si>
  <si>
    <t>013</t>
  </si>
  <si>
    <t>06</t>
  </si>
  <si>
    <t>14</t>
  </si>
  <si>
    <t>000.0.00.00.311.14.0601.313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</si>
  <si>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</si>
  <si>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00011406013130000430</t>
  </si>
  <si>
    <t>00011406010000000430</t>
  </si>
  <si>
    <t>00011406000000000430</t>
  </si>
  <si>
    <t>00011400000000000000</t>
  </si>
  <si>
    <t>03111406013050000430</t>
  </si>
  <si>
    <t>000.0.00.00.311.14.0601.305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</si>
  <si>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</si>
  <si>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00011406013050000430</t>
  </si>
  <si>
    <t>000.1.14.06.000.00.0000.430</t>
  </si>
  <si>
    <t>Доходы от продажи земельных участков, находящихся в государственной и муниципальной собственности</t>
  </si>
  <si>
    <t>03111402053050000410</t>
  </si>
  <si>
    <t>410</t>
  </si>
  <si>
    <t>000.0.00.00.311.14.0205.305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</si>
  <si>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</si>
  <si>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00011402053050000410</t>
  </si>
  <si>
    <t>00011402050050000410</t>
  </si>
  <si>
    <t>00011402000000000000</t>
  </si>
  <si>
    <t>000.1.14.02.000.00.0000.000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</si>
  <si>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</si>
  <si>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000.1.14.00.000.00.0000.000</t>
  </si>
  <si>
    <t>ДОХОДЫ ОТ ПРОДАЖИ МАТЕРИАЛЬНЫХ И НЕМАТЕРИАЛЬНЫХ АКТИВОВ</t>
  </si>
  <si>
    <t>03111302995050000130</t>
  </si>
  <si>
    <t>130</t>
  </si>
  <si>
    <t>995</t>
  </si>
  <si>
    <t>000.0.00.00.311.13.0299.505</t>
  </si>
  <si>
    <t>Прочие доходы от компенсации затрат бюджетов муниципальных районов</t>
  </si>
  <si>
    <t>00011302995050000130</t>
  </si>
  <si>
    <t>00011302990000000130</t>
  </si>
  <si>
    <t>00011302000000000130</t>
  </si>
  <si>
    <t>00011300000000000000</t>
  </si>
  <si>
    <t>03111302065050000130</t>
  </si>
  <si>
    <t>065</t>
  </si>
  <si>
    <t>000.0.00.00.311.13.0206.505</t>
  </si>
  <si>
    <t>Доходы, поступающие в порядке возмещения расходов, понесенных в связи с эксплуатацией имущества муниципальных районов</t>
  </si>
  <si>
    <t>00011302065050000130</t>
  </si>
  <si>
    <t>00011302060000000130</t>
  </si>
  <si>
    <t>000.1.13.02.000.00.0000.130</t>
  </si>
  <si>
    <t>Доходы от компенсации затрат государства</t>
  </si>
  <si>
    <t>04011301995050000130</t>
  </si>
  <si>
    <t>000.0.00.00.401.13.0199.505</t>
  </si>
  <si>
    <t>Прочие доходы от оказания платных услуг (работ) получателями средств бюджетов муниципальных районов</t>
  </si>
  <si>
    <t>00011301995050000130</t>
  </si>
  <si>
    <t>00011301990000000130</t>
  </si>
  <si>
    <t>00011301000000000130</t>
  </si>
  <si>
    <t>03111301995050000130</t>
  </si>
  <si>
    <t>000.0.00.00.311.13.0199.505</t>
  </si>
  <si>
    <t>000.1.13.01.000.00.0000.130</t>
  </si>
  <si>
    <t>Доходы от оказания платных услуг (работ)</t>
  </si>
  <si>
    <t>000.1.13.00.000.00.0000.000</t>
  </si>
  <si>
    <t>ДОХОДЫ ОТ ОКАЗАНИЯ ПЛАТНЫХ УСЛУГ И КОМПЕНСАЦИИ ЗАТРАТ ГОСУДАРСТВА</t>
  </si>
  <si>
    <t>04811201041010000120</t>
  </si>
  <si>
    <t>041</t>
  </si>
  <si>
    <t>12</t>
  </si>
  <si>
    <t>048</t>
  </si>
  <si>
    <t>000.0.00.00.481.12.0104.101</t>
  </si>
  <si>
    <t>Плата за размещение отходов производства</t>
  </si>
  <si>
    <t>00011201041010000120</t>
  </si>
  <si>
    <t>00011201040010000120</t>
  </si>
  <si>
    <t>00011201000010000120</t>
  </si>
  <si>
    <t>00011200000000000000</t>
  </si>
  <si>
    <t>04811201030010000120</t>
  </si>
  <si>
    <t>000.0.00.00.481.12.0103.001</t>
  </si>
  <si>
    <t>Плата за сбросы загрязняющих веществ в водные объекты</t>
  </si>
  <si>
    <t>00011201030010000120</t>
  </si>
  <si>
    <t>04811201010010000120</t>
  </si>
  <si>
    <t>000.0.00.00.481.12.0101.001</t>
  </si>
  <si>
    <t>Плата за выбросы загрязняющих веществ в атмосферный воздух стационарными объектами</t>
  </si>
  <si>
    <t>00011201010010000120</t>
  </si>
  <si>
    <t>000.1.12.01.000.01.0000.120</t>
  </si>
  <si>
    <t>Плата за негативное воздействие на окружающую среду</t>
  </si>
  <si>
    <t>000.1.12.00.000.00.0000.000</t>
  </si>
  <si>
    <t>ПЛАТЕЖИ ПРИ ПОЛЬЗОВАНИИ ПРИРОДНЫМИ РЕСУРСАМИ</t>
  </si>
  <si>
    <t>03111109045050000120</t>
  </si>
  <si>
    <t>045</t>
  </si>
  <si>
    <t>09</t>
  </si>
  <si>
    <t>000.0.00.00.311.11.0904.505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</si>
  <si>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</si>
  <si>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00011109045050000120</t>
  </si>
  <si>
    <t>00011109040000000120</t>
  </si>
  <si>
    <t>00011109000000000120</t>
  </si>
  <si>
    <t>00011100000000000000</t>
  </si>
  <si>
    <t>000.1.11.09.000.00.0000.120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</si>
  <si>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</si>
  <si>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03111107015050000120</t>
  </si>
  <si>
    <t>015</t>
  </si>
  <si>
    <t>000.0.00.00.311.11.0701.505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</si>
  <si>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</si>
  <si>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00011107015050000120</t>
  </si>
  <si>
    <t>00011107010000000120</t>
  </si>
  <si>
    <t>00011107000000000120</t>
  </si>
  <si>
    <t>000.1.11.07.000.00.0000.120</t>
  </si>
  <si>
    <t>Платежи от государственных и муниципальных унитарных предприятий</t>
  </si>
  <si>
    <t>03111105313050000120</t>
  </si>
  <si>
    <t>313</t>
  </si>
  <si>
    <t>000.0.00.00.311.11.0531.305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</si>
  <si>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</si>
  <si>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00011105313050000120</t>
  </si>
  <si>
    <t>00011105310000000120</t>
  </si>
  <si>
    <t>00011105300000000120</t>
  </si>
  <si>
    <t>300</t>
  </si>
  <si>
    <t>000.1.11.05.300.00.0000.120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</si>
  <si>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</si>
  <si>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03111105075050000120</t>
  </si>
  <si>
    <t>075</t>
  </si>
  <si>
    <t>000.0.00.00.311.11.0507.505</t>
  </si>
  <si>
    <t>Доходы от сдачи в аренду имущества, составляющего казну муниципальных районов (за исключением земельных участков)</t>
  </si>
  <si>
    <t>00011105075050000120</t>
  </si>
  <si>
    <t>00011105070000000120</t>
  </si>
  <si>
    <t>00011105000000000120</t>
  </si>
  <si>
    <t>03111105035050000120</t>
  </si>
  <si>
    <t>035</t>
  </si>
  <si>
    <t>000.0.00.00.311.11.0503.505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</si>
  <si>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</si>
  <si>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00011105035050000120</t>
  </si>
  <si>
    <t>00011105030000000120</t>
  </si>
  <si>
    <t>03111105013130000120</t>
  </si>
  <si>
    <t>000.0.00.00.311.11.0501.313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</si>
  <si>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</si>
  <si>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00011105013130000120</t>
  </si>
  <si>
    <t>00011105010000000120</t>
  </si>
  <si>
    <t>03111105013050000120</t>
  </si>
  <si>
    <t>000.0.00.00.311.11.0501.305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</si>
  <si>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</si>
  <si>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00011105013050000120</t>
  </si>
  <si>
    <t>00011105010050000120</t>
  </si>
  <si>
    <t>000.1.11.05.000.00.0000.120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</si>
  <si>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</si>
  <si>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000.1.11.00.000.00.0000.000</t>
  </si>
  <si>
    <t>ДОХОДЫ ОТ ИСПОЛЬЗОВАНИЯ ИМУЩЕСТВА, НАХОДЯЩЕГОСЯ В ГОСУДАРСТВЕННОЙ И МУНИЦИПАЛЬНОЙ СОБСТВЕННОСТИ</t>
  </si>
  <si>
    <t>18210803010010000110</t>
  </si>
  <si>
    <t>110</t>
  </si>
  <si>
    <t>03</t>
  </si>
  <si>
    <t>08</t>
  </si>
  <si>
    <t>182</t>
  </si>
  <si>
    <t>000.0.00.01.821.08.0301.001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</si>
  <si>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</si>
  <si>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00010803010010000110</t>
  </si>
  <si>
    <t>00010803000010000110</t>
  </si>
  <si>
    <t>00010800000000000000</t>
  </si>
  <si>
    <t>000.1.08.03.000.01.0000.110</t>
  </si>
  <si>
    <t>Государственная пошлина по делам, рассматриваемым в судах общей юрисдикции, мировыми судьями</t>
  </si>
  <si>
    <t>000.1.08.00.000.00.0000.000</t>
  </si>
  <si>
    <t>ГОСУДАРСТВЕННАЯ ПОШЛИНА</t>
  </si>
  <si>
    <t>18210504020020000110</t>
  </si>
  <si>
    <t>04</t>
  </si>
  <si>
    <t>000.0.00.01.821.05.0402.002</t>
  </si>
  <si>
    <t>Налог, взимаемый в связи с применением патентной системы налогообложения, зачисляемый в бюджеты муниципальных районов</t>
  </si>
  <si>
    <t>00010504020020000110</t>
  </si>
  <si>
    <t>00010504000020000110</t>
  </si>
  <si>
    <t>00010500000000000000</t>
  </si>
  <si>
    <t>000.1.05.04.000.02.0000.110</t>
  </si>
  <si>
    <t>Налог, взимаемый в связи с применением патентной системы налогообложения</t>
  </si>
  <si>
    <t>18210503010010000110</t>
  </si>
  <si>
    <t>000.0.00.01.821.05.0301.001</t>
  </si>
  <si>
    <t>Единый сельскохозяйственный налог</t>
  </si>
  <si>
    <t>00010503010010000110</t>
  </si>
  <si>
    <t>00010503000010000110</t>
  </si>
  <si>
    <t>000.1.05.03.000.01.0000.110</t>
  </si>
  <si>
    <t>18210502020020000110</t>
  </si>
  <si>
    <t>000.0.00.01.821.05.0202.002</t>
  </si>
  <si>
    <t>Единый налог на вмененный доход для отдельных видов деятельности (за налоговые периоды, истекшие до 1 января 2011 года)</t>
  </si>
  <si>
    <t>00010502020020000110</t>
  </si>
  <si>
    <t>00010502000020000110</t>
  </si>
  <si>
    <t>18210502010020000110</t>
  </si>
  <si>
    <t>000.0.00.01.821.05.0201.002</t>
  </si>
  <si>
    <t>Единый налог на вмененный доход для отдельных видов деятельности</t>
  </si>
  <si>
    <t>00010502010020000110</t>
  </si>
  <si>
    <t>000.1.05.02.000.02.0000.110</t>
  </si>
  <si>
    <t>18210501021010000110</t>
  </si>
  <si>
    <t>021</t>
  </si>
  <si>
    <t>000.0.00.01.821.05.0102.101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</si>
  <si>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</si>
  <si>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00010501021010000110</t>
  </si>
  <si>
    <t>00010501020010000110</t>
  </si>
  <si>
    <t>00010501000010000110</t>
  </si>
  <si>
    <t>18210501012010000110</t>
  </si>
  <si>
    <t>012</t>
  </si>
  <si>
    <t>000.0.00.01.821.05.0101.201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</si>
  <si>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</si>
  <si>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00010501012010000110</t>
  </si>
  <si>
    <t>00010501010010000110</t>
  </si>
  <si>
    <t>18210501011010000110</t>
  </si>
  <si>
    <t>011</t>
  </si>
  <si>
    <t>000.0.00.01.821.05.0101.101</t>
  </si>
  <si>
    <t>Налог, взимаемый с налогоплательщиков, выбравших в качестве объекта налогообложения доходы</t>
  </si>
  <si>
    <t>00010501011010000110</t>
  </si>
  <si>
    <t>000.1.05.01.000.01.0000.110</t>
  </si>
  <si>
    <t xml:space="preserve">Единый налог, взимаемый в связи с применением упрощенной системы налогообложения </t>
  </si>
  <si>
    <t>000.1.05.00.000.00.0000.000</t>
  </si>
  <si>
    <t>НАЛОГИ НА СОВОКУПНЫЙ ДОХОД</t>
  </si>
  <si>
    <t>18210102080010000110</t>
  </si>
  <si>
    <t>080</t>
  </si>
  <si>
    <t>000.0.00.01.821.01.0208.001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</si>
  <si>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</si>
  <si>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00010102080010000110</t>
  </si>
  <si>
    <t>00010102000010000110</t>
  </si>
  <si>
    <t>00010100000000000000</t>
  </si>
  <si>
    <t>18210102040010000110</t>
  </si>
  <si>
    <t>000.0.00.01.821.01.0204.001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</si>
  <si>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</si>
  <si>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00010102040010000110</t>
  </si>
  <si>
    <t>18210102030010000110</t>
  </si>
  <si>
    <t>000.0.00.01.821.01.0203.001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</si>
  <si>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</si>
  <si>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00010102030010000110</t>
  </si>
  <si>
    <t>18210102020010000110</t>
  </si>
  <si>
    <t>000.0.00.01.821.01.0202.001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</si>
  <si>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</si>
  <si>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00010102020010000110</t>
  </si>
  <si>
    <t>18210102010010000110</t>
  </si>
  <si>
    <t>000.0.00.01.821.01.0201.001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</si>
  <si>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</si>
  <si>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00010102010010000110</t>
  </si>
  <si>
    <t>000.1.01.02.000.01.0000.110</t>
  </si>
  <si>
    <t>Налог на доходы физических лиц</t>
  </si>
  <si>
    <t>000.1.01.00.000.00.0000.000</t>
  </si>
  <si>
    <t>НАЛОГИ НА ПРИБЫЛЬ, ДОХОДЫ</t>
  </si>
  <si>
    <t>НАЛОГОВЫЕ И НЕНАЛОГОВЫЕ ДОХОДЫ</t>
  </si>
  <si>
    <t>Аналитическая группа подвидов доходов бюджетов</t>
  </si>
  <si>
    <t xml:space="preserve">Группа подвидов </t>
  </si>
  <si>
    <t>Элемент</t>
  </si>
  <si>
    <t>Подстатья</t>
  </si>
  <si>
    <t>Статья</t>
  </si>
  <si>
    <t>Подгруппа</t>
  </si>
  <si>
    <t>Группа</t>
  </si>
  <si>
    <t>Администратор</t>
  </si>
  <si>
    <t>Код бюджетной классификации Российской Федерации</t>
  </si>
  <si>
    <t>Показатели прогноза доходов бюджета</t>
  </si>
  <si>
    <t xml:space="preserve"> Наименование источника доходов бюджетов</t>
  </si>
  <si>
    <t xml:space="preserve">на </t>
  </si>
  <si>
    <t>Номер реестровой записи</t>
  </si>
  <si>
    <t>Код классификации доходов</t>
  </si>
  <si>
    <t>Код видов доходов бюджетов</t>
  </si>
  <si>
    <t>Код подвида доходов бюджетов</t>
  </si>
  <si>
    <t>Наименование главного администратора доходов</t>
  </si>
  <si>
    <t>Прогноз доходов на текущий финансовый год</t>
  </si>
  <si>
    <t>Оценка исполнения доходов в текущем финансовом году</t>
  </si>
  <si>
    <t>Реестр источников доходов</t>
  </si>
  <si>
    <t xml:space="preserve">бюджета Лахденпохского муниципального района </t>
  </si>
  <si>
    <r>
      <rPr>
        <sz val="8"/>
        <rFont val="Arial Cyr"/>
        <charset val="204"/>
      </rPr>
      <t xml:space="preserve">Наименование финансового органа                             </t>
    </r>
    <r>
      <rPr>
        <b/>
        <sz val="9"/>
        <rFont val="Arial Cyr"/>
        <charset val="204"/>
      </rPr>
      <t>Администрация Лахденпохского муниципального района</t>
    </r>
  </si>
  <si>
    <r>
      <rPr>
        <sz val="8"/>
        <rFont val="Arial Cyr"/>
        <charset val="204"/>
      </rPr>
      <t xml:space="preserve">Публично-правовое образование                                 </t>
    </r>
    <r>
      <rPr>
        <b/>
        <sz val="9"/>
        <rFont val="Arial Cyr"/>
        <charset val="204"/>
      </rPr>
      <t>бюджет Лахденпохского муниципального района</t>
    </r>
  </si>
  <si>
    <t>Единица измерения: тыс. рублей</t>
  </si>
  <si>
    <t>на 2023 год (очередной финансовый год)</t>
  </si>
  <si>
    <t>на 2024 год   (первый год планового периода)</t>
  </si>
  <si>
    <t>на 2025 год   (второй год планового периода)</t>
  </si>
  <si>
    <t>Федеральная налоговая служба</t>
  </si>
  <si>
    <t>Кассовые поступления в текущем финансовом году (по состоянию на 01.10.2022г.)</t>
  </si>
  <si>
    <t>Администрация Лахденпохского муниципального района</t>
  </si>
  <si>
    <t>Муниципальное учреждение "Районное управление образования и по делам молодежи"</t>
  </si>
  <si>
    <t>Федеральная служба по надзору в сфере природопользования</t>
  </si>
  <si>
    <t>Управление Республики Карелия по обеспечению деятельности мировых судей</t>
  </si>
  <si>
    <t>Министерство природных ресурсов и экологии Республики Карелия</t>
  </si>
  <si>
    <t>Министерство внутренних дел Российской Федерации</t>
  </si>
  <si>
    <t>Субсидии бюджетам муниципальных районов на реализацию мероприятий по обеспечению жильем молодых семей</t>
  </si>
  <si>
    <t>Прочие дотации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</si>
</sst>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.00;[Red]\-#,##0.00;0.00"/>
    <numFmt numFmtId="165" formatCode="#,##0.0;[Red]\-#,##0.0;0.0"/>
    <numFmt numFmtId="166" formatCode="#,##0.00;[Red]\-#,##0.00"/>
    <numFmt numFmtId="167" formatCode="000"/>
    <numFmt numFmtId="168" formatCode="0000"/>
    <numFmt numFmtId="169" formatCode="00"/>
    <numFmt numFmtId="170" formatCode="000\.0\.00\.00\.000\.00\.0000\.000"/>
    <numFmt numFmtId="171" formatCode="#,##0.00_ ;[Red]\-#,##0.00\ "/>
  </numFmts>
  <fonts count="19" x14ac:knownFonts="1">
    <font>
      <sz val="10"/>
      <name val="Arial"/>
      <charset val="204"/>
    </font>
    <font>
      <u/>
      <sz val="8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b/>
      <sz val="7"/>
      <name val="Arial"/>
      <charset val="204"/>
    </font>
    <font>
      <sz val="7"/>
      <name val="Arial"/>
      <charset val="204"/>
    </font>
    <font>
      <sz val="8"/>
      <name val="Arial"/>
    </font>
    <font>
      <b/>
      <sz val="12"/>
      <name val="Arial"/>
      <charset val="204"/>
    </font>
    <font>
      <b/>
      <sz val="8"/>
      <name val="Arial"/>
      <family val="2"/>
      <charset val="204"/>
    </font>
    <font>
      <b/>
      <sz val="7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6"/>
      <name val="Arial"/>
      <family val="2"/>
      <charset val="204"/>
    </font>
    <font>
      <sz val="7"/>
      <name val="Arial"/>
      <family val="2"/>
      <charset val="204"/>
    </font>
    <font>
      <b/>
      <sz val="11"/>
      <name val="Arial Cyr"/>
      <charset val="204"/>
    </font>
    <font>
      <sz val="8"/>
      <name val="Arial Cyr"/>
      <charset val="204"/>
    </font>
    <font>
      <b/>
      <sz val="9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2" fillId="0" borderId="0"/>
    <xf numFmtId="0" fontId="12" fillId="0" borderId="0"/>
  </cellStyleXfs>
  <cellXfs count="114">
    <xf numFmtId="0" fontId="0" fillId="0" borderId="0" xfId="0"/>
    <xf numFmtId="0" fontId="0" fillId="0" borderId="0" xfId="0" applyProtection="1">
      <protection hidden="1"/>
    </xf>
    <xf numFmtId="0" fontId="1" fillId="0" borderId="0" xfId="0" applyNumberFormat="1" applyFont="1" applyFill="1" applyBorder="1" applyAlignment="1" applyProtection="1">
      <alignment horizontal="center"/>
      <protection hidden="1"/>
    </xf>
    <xf numFmtId="0" fontId="2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alignment horizontal="center" wrapText="1"/>
      <protection hidden="1"/>
    </xf>
    <xf numFmtId="0" fontId="0" fillId="0" borderId="0" xfId="0"/>
    <xf numFmtId="0" fontId="0" fillId="0" borderId="0" xfId="0" applyProtection="1">
      <protection hidden="1"/>
    </xf>
    <xf numFmtId="0" fontId="0" fillId="0" borderId="0" xfId="0"/>
    <xf numFmtId="164" fontId="3" fillId="0" borderId="10" xfId="0" applyNumberFormat="1" applyFont="1" applyFill="1" applyBorder="1" applyAlignment="1" applyProtection="1">
      <alignment wrapText="1"/>
      <protection hidden="1"/>
    </xf>
    <xf numFmtId="0" fontId="0" fillId="0" borderId="0" xfId="0"/>
    <xf numFmtId="0" fontId="0" fillId="0" borderId="0" xfId="0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7" fillId="0" borderId="0" xfId="0" applyNumberFormat="1" applyFont="1" applyFill="1" applyAlignment="1" applyProtection="1">
      <alignment wrapText="1"/>
      <protection hidden="1"/>
    </xf>
    <xf numFmtId="0" fontId="8" fillId="0" borderId="0" xfId="0" applyNumberFormat="1" applyFont="1" applyFill="1" applyAlignment="1" applyProtection="1">
      <alignment horizontal="center" wrapText="1"/>
      <protection hidden="1"/>
    </xf>
    <xf numFmtId="0" fontId="2" fillId="0" borderId="0" xfId="0" applyNumberFormat="1" applyFont="1" applyFill="1" applyAlignment="1" applyProtection="1">
      <alignment wrapText="1"/>
      <protection hidden="1"/>
    </xf>
    <xf numFmtId="0" fontId="4" fillId="0" borderId="0" xfId="0" applyNumberFormat="1" applyFont="1" applyFill="1" applyAlignment="1" applyProtection="1">
      <alignment horizontal="center"/>
      <protection hidden="1"/>
    </xf>
    <xf numFmtId="0" fontId="4" fillId="0" borderId="0" xfId="0" applyNumberFormat="1" applyFont="1" applyFill="1" applyAlignment="1" applyProtection="1">
      <alignment horizontal="center" wrapText="1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164" fontId="6" fillId="0" borderId="3" xfId="0" applyNumberFormat="1" applyFont="1" applyFill="1" applyBorder="1" applyAlignment="1" applyProtection="1">
      <alignment wrapText="1"/>
      <protection hidden="1"/>
    </xf>
    <xf numFmtId="164" fontId="6" fillId="0" borderId="6" xfId="0" applyNumberFormat="1" applyFont="1" applyFill="1" applyBorder="1" applyAlignment="1" applyProtection="1">
      <alignment wrapText="1"/>
      <protection hidden="1"/>
    </xf>
    <xf numFmtId="0" fontId="11" fillId="0" borderId="9" xfId="0" applyFont="1" applyBorder="1" applyProtection="1">
      <protection hidden="1"/>
    </xf>
    <xf numFmtId="0" fontId="10" fillId="0" borderId="9" xfId="0" applyFont="1" applyBorder="1" applyProtection="1">
      <protection hidden="1"/>
    </xf>
    <xf numFmtId="0" fontId="10" fillId="0" borderId="9" xfId="0" applyNumberFormat="1" applyFont="1" applyFill="1" applyBorder="1" applyAlignment="1" applyProtection="1">
      <alignment horizontal="center" vertical="center"/>
      <protection hidden="1"/>
    </xf>
    <xf numFmtId="0" fontId="10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10" fillId="0" borderId="9" xfId="0" applyNumberFormat="1" applyFont="1" applyFill="1" applyBorder="1" applyAlignment="1" applyProtection="1">
      <alignment horizontal="center" vertical="center" textRotation="90" wrapText="1"/>
      <protection hidden="1"/>
    </xf>
    <xf numFmtId="0" fontId="2" fillId="0" borderId="9" xfId="0" applyNumberFormat="1" applyFont="1" applyFill="1" applyBorder="1" applyAlignment="1" applyProtection="1">
      <alignment horizontal="left" vertical="top" wrapText="1"/>
      <protection hidden="1"/>
    </xf>
    <xf numFmtId="0" fontId="3" fillId="0" borderId="9" xfId="0" applyNumberFormat="1" applyFont="1" applyFill="1" applyBorder="1" applyAlignment="1" applyProtection="1">
      <alignment horizontal="left" vertical="top" wrapText="1"/>
      <protection hidden="1"/>
    </xf>
    <xf numFmtId="0" fontId="6" fillId="0" borderId="2" xfId="0" applyNumberFormat="1" applyFont="1" applyFill="1" applyBorder="1" applyAlignment="1" applyProtection="1">
      <alignment wrapText="1"/>
      <protection hidden="1"/>
    </xf>
    <xf numFmtId="0" fontId="6" fillId="0" borderId="1" xfId="0" applyNumberFormat="1" applyFont="1" applyFill="1" applyBorder="1" applyAlignment="1" applyProtection="1">
      <alignment wrapText="1"/>
      <protection hidden="1"/>
    </xf>
    <xf numFmtId="0" fontId="0" fillId="0" borderId="0" xfId="0" applyBorder="1" applyProtection="1">
      <protection hidden="1"/>
    </xf>
    <xf numFmtId="0" fontId="2" fillId="0" borderId="0" xfId="0" applyNumberFormat="1" applyFont="1" applyFill="1" applyBorder="1" applyAlignment="1" applyProtection="1">
      <alignment horizontal="center" wrapText="1"/>
      <protection hidden="1"/>
    </xf>
    <xf numFmtId="0" fontId="0" fillId="0" borderId="0" xfId="0" applyNumberFormat="1" applyFont="1" applyFill="1" applyBorder="1" applyAlignment="1" applyProtection="1">
      <protection hidden="1"/>
    </xf>
    <xf numFmtId="0" fontId="2" fillId="0" borderId="9" xfId="0" applyNumberFormat="1" applyFont="1" applyFill="1" applyBorder="1" applyAlignment="1" applyProtection="1">
      <alignment horizontal="left" vertical="top"/>
      <protection hidden="1"/>
    </xf>
    <xf numFmtId="170" fontId="2" fillId="0" borderId="9" xfId="0" applyNumberFormat="1" applyFont="1" applyFill="1" applyBorder="1" applyAlignment="1" applyProtection="1">
      <alignment horizontal="left" vertical="top" wrapText="1"/>
      <protection hidden="1"/>
    </xf>
    <xf numFmtId="1" fontId="3" fillId="0" borderId="9" xfId="0" applyNumberFormat="1" applyFont="1" applyFill="1" applyBorder="1" applyAlignment="1" applyProtection="1">
      <alignment horizontal="center" vertical="top" wrapText="1"/>
      <protection hidden="1"/>
    </xf>
    <xf numFmtId="169" fontId="3" fillId="0" borderId="9" xfId="0" applyNumberFormat="1" applyFont="1" applyFill="1" applyBorder="1" applyAlignment="1" applyProtection="1">
      <alignment horizontal="center" vertical="top" wrapText="1"/>
      <protection hidden="1"/>
    </xf>
    <xf numFmtId="167" fontId="3" fillId="0" borderId="9" xfId="0" applyNumberFormat="1" applyFont="1" applyFill="1" applyBorder="1" applyAlignment="1" applyProtection="1">
      <alignment horizontal="center" vertical="top" wrapText="1"/>
      <protection hidden="1"/>
    </xf>
    <xf numFmtId="168" fontId="3" fillId="0" borderId="9" xfId="0" applyNumberFormat="1" applyFont="1" applyFill="1" applyBorder="1" applyAlignment="1" applyProtection="1">
      <alignment horizontal="center" vertical="top" wrapText="1"/>
      <protection hidden="1"/>
    </xf>
    <xf numFmtId="164" fontId="2" fillId="0" borderId="9" xfId="0" applyNumberFormat="1" applyFont="1" applyFill="1" applyBorder="1" applyAlignment="1" applyProtection="1">
      <alignment horizontal="right" vertical="top"/>
      <protection hidden="1"/>
    </xf>
    <xf numFmtId="164" fontId="9" fillId="0" borderId="9" xfId="0" applyNumberFormat="1" applyFont="1" applyFill="1" applyBorder="1" applyAlignment="1" applyProtection="1">
      <alignment vertical="top" wrapText="1"/>
      <protection hidden="1"/>
    </xf>
    <xf numFmtId="164" fontId="9" fillId="0" borderId="9" xfId="0" applyNumberFormat="1" applyFont="1" applyFill="1" applyBorder="1" applyAlignment="1" applyProtection="1">
      <alignment horizontal="right" vertical="top" wrapText="1"/>
      <protection hidden="1"/>
    </xf>
    <xf numFmtId="1" fontId="2" fillId="0" borderId="9" xfId="0" applyNumberFormat="1" applyFont="1" applyFill="1" applyBorder="1" applyAlignment="1" applyProtection="1">
      <alignment horizontal="center" vertical="top" wrapText="1"/>
      <protection hidden="1"/>
    </xf>
    <xf numFmtId="169" fontId="2" fillId="0" borderId="9" xfId="0" applyNumberFormat="1" applyFont="1" applyFill="1" applyBorder="1" applyAlignment="1" applyProtection="1">
      <alignment horizontal="center" vertical="top" wrapText="1"/>
      <protection hidden="1"/>
    </xf>
    <xf numFmtId="167" fontId="2" fillId="0" borderId="9" xfId="0" applyNumberFormat="1" applyFont="1" applyFill="1" applyBorder="1" applyAlignment="1" applyProtection="1">
      <alignment horizontal="center" vertical="top" wrapText="1"/>
      <protection hidden="1"/>
    </xf>
    <xf numFmtId="168" fontId="2" fillId="0" borderId="9" xfId="0" applyNumberFormat="1" applyFont="1" applyFill="1" applyBorder="1" applyAlignment="1" applyProtection="1">
      <alignment horizontal="center" vertical="top" wrapText="1"/>
      <protection hidden="1"/>
    </xf>
    <xf numFmtId="0" fontId="6" fillId="0" borderId="9" xfId="0" applyNumberFormat="1" applyFont="1" applyFill="1" applyBorder="1" applyAlignment="1" applyProtection="1">
      <alignment horizontal="right" vertical="top" wrapText="1"/>
      <protection hidden="1"/>
    </xf>
    <xf numFmtId="164" fontId="13" fillId="0" borderId="9" xfId="0" applyNumberFormat="1" applyFont="1" applyFill="1" applyBorder="1" applyAlignment="1" applyProtection="1">
      <alignment vertical="top" wrapText="1"/>
      <protection hidden="1"/>
    </xf>
    <xf numFmtId="164" fontId="13" fillId="0" borderId="9" xfId="0" applyNumberFormat="1" applyFont="1" applyFill="1" applyBorder="1" applyAlignment="1" applyProtection="1">
      <alignment horizontal="right" vertical="top" wrapText="1"/>
      <protection hidden="1"/>
    </xf>
    <xf numFmtId="0" fontId="5" fillId="0" borderId="9" xfId="0" applyNumberFormat="1" applyFont="1" applyFill="1" applyBorder="1" applyAlignment="1" applyProtection="1">
      <alignment vertical="top"/>
      <protection hidden="1"/>
    </xf>
    <xf numFmtId="164" fontId="3" fillId="0" borderId="9" xfId="0" applyNumberFormat="1" applyFont="1" applyFill="1" applyBorder="1" applyAlignment="1" applyProtection="1">
      <alignment vertical="top"/>
      <protection hidden="1"/>
    </xf>
    <xf numFmtId="166" fontId="3" fillId="0" borderId="9" xfId="0" applyNumberFormat="1" applyFont="1" applyFill="1" applyBorder="1" applyAlignment="1" applyProtection="1">
      <alignment horizontal="right" vertical="top"/>
      <protection hidden="1"/>
    </xf>
    <xf numFmtId="0" fontId="0" fillId="0" borderId="9" xfId="0" applyNumberFormat="1" applyFont="1" applyFill="1" applyBorder="1" applyAlignment="1" applyProtection="1">
      <alignment horizontal="right" vertical="top"/>
      <protection hidden="1"/>
    </xf>
    <xf numFmtId="164" fontId="13" fillId="0" borderId="9" xfId="0" applyNumberFormat="1" applyFont="1" applyFill="1" applyBorder="1" applyAlignment="1" applyProtection="1">
      <alignment vertical="top"/>
      <protection hidden="1"/>
    </xf>
    <xf numFmtId="164" fontId="13" fillId="0" borderId="9" xfId="0" applyNumberFormat="1" applyFont="1" applyFill="1" applyBorder="1" applyAlignment="1" applyProtection="1">
      <alignment horizontal="right" vertical="top"/>
      <protection hidden="1"/>
    </xf>
    <xf numFmtId="0" fontId="0" fillId="0" borderId="9" xfId="0" applyBorder="1" applyAlignment="1" applyProtection="1">
      <alignment vertical="top"/>
      <protection hidden="1"/>
    </xf>
    <xf numFmtId="0" fontId="4" fillId="0" borderId="9" xfId="0" applyNumberFormat="1" applyFont="1" applyFill="1" applyBorder="1" applyAlignment="1" applyProtection="1">
      <alignment vertical="top"/>
      <protection hidden="1"/>
    </xf>
    <xf numFmtId="0" fontId="3" fillId="0" borderId="9" xfId="0" applyNumberFormat="1" applyFont="1" applyFill="1" applyBorder="1" applyAlignment="1" applyProtection="1">
      <alignment vertical="top"/>
      <protection hidden="1"/>
    </xf>
    <xf numFmtId="0" fontId="0" fillId="0" borderId="9" xfId="0" applyFont="1" applyFill="1" applyBorder="1" applyAlignment="1" applyProtection="1">
      <alignment vertical="top"/>
      <protection hidden="1"/>
    </xf>
    <xf numFmtId="165" fontId="3" fillId="0" borderId="9" xfId="0" applyNumberFormat="1" applyFont="1" applyFill="1" applyBorder="1" applyAlignment="1" applyProtection="1">
      <alignment horizontal="right" vertical="top"/>
      <protection hidden="1"/>
    </xf>
    <xf numFmtId="164" fontId="9" fillId="0" borderId="9" xfId="0" applyNumberFormat="1" applyFont="1" applyFill="1" applyBorder="1" applyAlignment="1" applyProtection="1">
      <alignment vertical="top"/>
      <protection hidden="1"/>
    </xf>
    <xf numFmtId="0" fontId="15" fillId="0" borderId="9" xfId="0" applyNumberFormat="1" applyFont="1" applyFill="1" applyBorder="1" applyAlignment="1" applyProtection="1">
      <alignment horizontal="left" vertical="top" wrapText="1"/>
      <protection hidden="1"/>
    </xf>
    <xf numFmtId="164" fontId="10" fillId="0" borderId="9" xfId="0" applyNumberFormat="1" applyFont="1" applyFill="1" applyBorder="1" applyAlignment="1" applyProtection="1">
      <alignment horizontal="left" vertical="top"/>
      <protection hidden="1"/>
    </xf>
    <xf numFmtId="0" fontId="15" fillId="0" borderId="9" xfId="0" applyNumberFormat="1" applyFont="1" applyFill="1" applyBorder="1" applyAlignment="1" applyProtection="1">
      <alignment horizontal="left" vertical="top"/>
      <protection hidden="1"/>
    </xf>
    <xf numFmtId="165" fontId="10" fillId="0" borderId="9" xfId="0" applyNumberFormat="1" applyFont="1" applyFill="1" applyBorder="1" applyAlignment="1" applyProtection="1">
      <alignment horizontal="left" vertical="top"/>
      <protection hidden="1"/>
    </xf>
    <xf numFmtId="0" fontId="13" fillId="0" borderId="9" xfId="0" applyNumberFormat="1" applyFont="1" applyFill="1" applyBorder="1" applyAlignment="1" applyProtection="1">
      <alignment horizontal="left" vertical="top" wrapText="1"/>
      <protection hidden="1"/>
    </xf>
    <xf numFmtId="0" fontId="17" fillId="0" borderId="0" xfId="2" applyFont="1" applyAlignment="1" applyProtection="1">
      <protection hidden="1"/>
    </xf>
    <xf numFmtId="0" fontId="8" fillId="0" borderId="0" xfId="0" applyNumberFormat="1" applyFont="1" applyFill="1" applyAlignment="1" applyProtection="1">
      <alignment horizontal="center"/>
      <protection hidden="1"/>
    </xf>
    <xf numFmtId="0" fontId="0" fillId="0" borderId="0" xfId="0" applyNumberFormat="1" applyFont="1" applyFill="1" applyAlignment="1" applyProtection="1">
      <alignment horizontal="center"/>
      <protection hidden="1"/>
    </xf>
    <xf numFmtId="0" fontId="0" fillId="0" borderId="9" xfId="0" applyBorder="1" applyProtection="1">
      <protection hidden="1"/>
    </xf>
    <xf numFmtId="0" fontId="3" fillId="0" borderId="9" xfId="0" applyNumberFormat="1" applyFont="1" applyFill="1" applyBorder="1" applyAlignment="1" applyProtection="1">
      <alignment horizontal="center" vertical="center"/>
      <protection hidden="1"/>
    </xf>
    <xf numFmtId="0" fontId="0" fillId="0" borderId="9" xfId="0" applyNumberFormat="1" applyFont="1" applyFill="1" applyBorder="1" applyAlignment="1" applyProtection="1">
      <protection hidden="1"/>
    </xf>
    <xf numFmtId="0" fontId="3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0" applyNumberFormat="1" applyFont="1" applyFill="1" applyBorder="1" applyAlignment="1" applyProtection="1">
      <alignment horizontal="left" vertical="center" wrapText="1"/>
      <protection hidden="1"/>
    </xf>
    <xf numFmtId="164" fontId="2" fillId="0" borderId="9" xfId="0" applyNumberFormat="1" applyFont="1" applyFill="1" applyBorder="1" applyAlignment="1" applyProtection="1">
      <alignment horizontal="right" vertical="center"/>
      <protection hidden="1"/>
    </xf>
    <xf numFmtId="164" fontId="3" fillId="0" borderId="11" xfId="0" applyNumberFormat="1" applyFont="1" applyFill="1" applyBorder="1" applyAlignment="1" applyProtection="1">
      <alignment wrapText="1"/>
      <protection hidden="1"/>
    </xf>
    <xf numFmtId="0" fontId="14" fillId="0" borderId="8" xfId="2" applyFont="1" applyFill="1" applyBorder="1" applyAlignment="1" applyProtection="1">
      <alignment horizontal="center" vertical="center"/>
      <protection hidden="1"/>
    </xf>
    <xf numFmtId="0" fontId="14" fillId="0" borderId="9" xfId="2" applyFont="1" applyFill="1" applyBorder="1" applyAlignment="1" applyProtection="1">
      <alignment horizontal="center" vertical="center"/>
      <protection hidden="1"/>
    </xf>
    <xf numFmtId="0" fontId="14" fillId="0" borderId="9" xfId="2" applyNumberFormat="1" applyFont="1" applyFill="1" applyBorder="1" applyAlignment="1" applyProtection="1">
      <alignment horizontal="center" vertical="center" wrapText="1"/>
      <protection hidden="1"/>
    </xf>
    <xf numFmtId="0" fontId="14" fillId="0" borderId="9" xfId="2" applyNumberFormat="1" applyFont="1" applyFill="1" applyBorder="1" applyAlignment="1" applyProtection="1">
      <alignment horizontal="center" vertical="center"/>
      <protection hidden="1"/>
    </xf>
    <xf numFmtId="0" fontId="14" fillId="2" borderId="7" xfId="2" applyFont="1" applyFill="1" applyBorder="1" applyAlignment="1">
      <alignment horizontal="center" vertical="center"/>
    </xf>
    <xf numFmtId="0" fontId="14" fillId="2" borderId="8" xfId="2" applyFont="1" applyFill="1" applyBorder="1" applyAlignment="1" applyProtection="1">
      <alignment horizontal="center" vertical="center"/>
      <protection hidden="1"/>
    </xf>
    <xf numFmtId="0" fontId="14" fillId="2" borderId="9" xfId="2" applyFont="1" applyFill="1" applyBorder="1" applyAlignment="1" applyProtection="1">
      <alignment horizontal="center" vertical="center"/>
      <protection hidden="1"/>
    </xf>
    <xf numFmtId="0" fontId="14" fillId="2" borderId="9" xfId="2" applyNumberFormat="1" applyFont="1" applyFill="1" applyBorder="1" applyAlignment="1" applyProtection="1">
      <alignment horizontal="center" vertical="center" wrapText="1"/>
      <protection hidden="1"/>
    </xf>
    <xf numFmtId="0" fontId="14" fillId="2" borderId="9" xfId="2" applyNumberFormat="1" applyFont="1" applyFill="1" applyBorder="1" applyAlignment="1" applyProtection="1">
      <alignment horizontal="center" vertical="center"/>
      <protection hidden="1"/>
    </xf>
    <xf numFmtId="0" fontId="9" fillId="0" borderId="9" xfId="2" applyNumberFormat="1" applyFont="1" applyFill="1" applyBorder="1" applyAlignment="1" applyProtection="1">
      <alignment horizontal="left" vertical="top" wrapText="1"/>
      <protection hidden="1"/>
    </xf>
    <xf numFmtId="1" fontId="9" fillId="0" borderId="9" xfId="2" applyNumberFormat="1" applyFont="1" applyFill="1" applyBorder="1" applyAlignment="1" applyProtection="1">
      <alignment horizontal="center" vertical="top" wrapText="1"/>
      <protection hidden="1"/>
    </xf>
    <xf numFmtId="169" fontId="9" fillId="0" borderId="9" xfId="2" applyNumberFormat="1" applyFont="1" applyFill="1" applyBorder="1" applyAlignment="1" applyProtection="1">
      <alignment horizontal="center" vertical="top" wrapText="1"/>
      <protection hidden="1"/>
    </xf>
    <xf numFmtId="167" fontId="9" fillId="0" borderId="9" xfId="2" applyNumberFormat="1" applyFont="1" applyFill="1" applyBorder="1" applyAlignment="1" applyProtection="1">
      <alignment horizontal="center" vertical="top" wrapText="1"/>
      <protection hidden="1"/>
    </xf>
    <xf numFmtId="168" fontId="9" fillId="0" borderId="9" xfId="2" applyNumberFormat="1" applyFont="1" applyFill="1" applyBorder="1" applyAlignment="1" applyProtection="1">
      <alignment horizontal="center" vertical="top" wrapText="1"/>
      <protection hidden="1"/>
    </xf>
    <xf numFmtId="171" fontId="9" fillId="0" borderId="9" xfId="2" applyNumberFormat="1" applyFont="1" applyFill="1" applyBorder="1" applyAlignment="1" applyProtection="1">
      <alignment horizontal="right" vertical="center" wrapText="1"/>
      <protection hidden="1"/>
    </xf>
    <xf numFmtId="0" fontId="2" fillId="0" borderId="8" xfId="0" applyNumberFormat="1" applyFont="1" applyFill="1" applyBorder="1" applyAlignment="1" applyProtection="1">
      <alignment horizontal="left" vertical="top" wrapText="1"/>
      <protection hidden="1"/>
    </xf>
    <xf numFmtId="0" fontId="5" fillId="0" borderId="8" xfId="0" applyNumberFormat="1" applyFont="1" applyFill="1" applyBorder="1" applyAlignment="1" applyProtection="1">
      <alignment vertical="top"/>
      <protection hidden="1"/>
    </xf>
    <xf numFmtId="0" fontId="0" fillId="0" borderId="8" xfId="0" applyBorder="1" applyAlignment="1" applyProtection="1">
      <alignment vertical="top"/>
      <protection hidden="1"/>
    </xf>
    <xf numFmtId="0" fontId="2" fillId="3" borderId="8" xfId="0" applyNumberFormat="1" applyFont="1" applyFill="1" applyBorder="1" applyAlignment="1" applyProtection="1">
      <alignment horizontal="left" vertical="top" wrapText="1"/>
      <protection hidden="1"/>
    </xf>
    <xf numFmtId="0" fontId="2" fillId="3" borderId="9" xfId="0" applyNumberFormat="1" applyFont="1" applyFill="1" applyBorder="1" applyAlignment="1" applyProtection="1">
      <alignment horizontal="left" vertical="top" wrapText="1"/>
      <protection hidden="1"/>
    </xf>
    <xf numFmtId="0" fontId="2" fillId="3" borderId="9" xfId="0" applyNumberFormat="1" applyFont="1" applyFill="1" applyBorder="1" applyAlignment="1" applyProtection="1">
      <alignment horizontal="left" vertical="top"/>
      <protection hidden="1"/>
    </xf>
    <xf numFmtId="170" fontId="2" fillId="3" borderId="9" xfId="0" applyNumberFormat="1" applyFont="1" applyFill="1" applyBorder="1" applyAlignment="1" applyProtection="1">
      <alignment horizontal="left" vertical="top" wrapText="1"/>
      <protection hidden="1"/>
    </xf>
    <xf numFmtId="164" fontId="2" fillId="3" borderId="9" xfId="0" applyNumberFormat="1" applyFont="1" applyFill="1" applyBorder="1" applyAlignment="1" applyProtection="1">
      <alignment horizontal="right" vertical="top"/>
      <protection hidden="1"/>
    </xf>
    <xf numFmtId="0" fontId="6" fillId="3" borderId="9" xfId="0" applyNumberFormat="1" applyFont="1" applyFill="1" applyBorder="1" applyAlignment="1" applyProtection="1">
      <alignment horizontal="right" vertical="top" wrapText="1"/>
      <protection hidden="1"/>
    </xf>
    <xf numFmtId="0" fontId="13" fillId="0" borderId="7" xfId="2" applyFont="1" applyFill="1" applyBorder="1" applyAlignment="1">
      <alignment horizontal="center" vertical="top"/>
    </xf>
    <xf numFmtId="49" fontId="13" fillId="0" borderId="9" xfId="0" applyNumberFormat="1" applyFont="1" applyFill="1" applyBorder="1" applyAlignment="1" applyProtection="1">
      <alignment horizontal="center" vertical="top" wrapText="1"/>
      <protection hidden="1"/>
    </xf>
    <xf numFmtId="164" fontId="3" fillId="0" borderId="3" xfId="0" applyNumberFormat="1" applyFont="1" applyFill="1" applyBorder="1" applyAlignment="1" applyProtection="1">
      <alignment wrapText="1"/>
      <protection hidden="1"/>
    </xf>
    <xf numFmtId="164" fontId="3" fillId="0" borderId="2" xfId="0" applyNumberFormat="1" applyFont="1" applyFill="1" applyBorder="1" applyAlignment="1" applyProtection="1">
      <alignment wrapText="1"/>
      <protection hidden="1"/>
    </xf>
    <xf numFmtId="0" fontId="3" fillId="0" borderId="9" xfId="0" applyNumberFormat="1" applyFont="1" applyFill="1" applyBorder="1" applyAlignment="1" applyProtection="1">
      <alignment horizontal="left" vertical="top" wrapText="1"/>
      <protection hidden="1"/>
    </xf>
    <xf numFmtId="164" fontId="3" fillId="0" borderId="9" xfId="0" applyNumberFormat="1" applyFont="1" applyFill="1" applyBorder="1" applyAlignment="1" applyProtection="1">
      <alignment horizontal="right" vertical="top"/>
      <protection hidden="1"/>
    </xf>
    <xf numFmtId="164" fontId="3" fillId="0" borderId="9" xfId="0" applyNumberFormat="1" applyFont="1" applyFill="1" applyBorder="1" applyAlignment="1" applyProtection="1">
      <alignment horizontal="right" vertical="center"/>
      <protection hidden="1"/>
    </xf>
    <xf numFmtId="164" fontId="3" fillId="0" borderId="5" xfId="0" applyNumberFormat="1" applyFont="1" applyFill="1" applyBorder="1" applyAlignment="1" applyProtection="1">
      <alignment wrapText="1"/>
      <protection hidden="1"/>
    </xf>
    <xf numFmtId="164" fontId="3" fillId="0" borderId="4" xfId="0" applyNumberFormat="1" applyFont="1" applyFill="1" applyBorder="1" applyAlignment="1" applyProtection="1">
      <alignment wrapText="1"/>
      <protection hidden="1"/>
    </xf>
    <xf numFmtId="0" fontId="10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10" fillId="0" borderId="9" xfId="2" applyFont="1" applyBorder="1" applyAlignment="1">
      <alignment horizontal="center" vertical="center" textRotation="90"/>
    </xf>
    <xf numFmtId="0" fontId="10" fillId="0" borderId="9" xfId="0" applyNumberFormat="1" applyFont="1" applyFill="1" applyBorder="1" applyAlignment="1" applyProtection="1">
      <alignment horizontal="center" vertical="center"/>
      <protection hidden="1"/>
    </xf>
    <xf numFmtId="0" fontId="3" fillId="0" borderId="8" xfId="0" applyNumberFormat="1" applyFont="1" applyFill="1" applyBorder="1" applyAlignment="1" applyProtection="1">
      <alignment horizontal="left" vertical="top" wrapText="1"/>
      <protection hidden="1"/>
    </xf>
    <xf numFmtId="0" fontId="16" fillId="0" borderId="0" xfId="2" applyFont="1" applyAlignment="1">
      <alignment horizontal="center" vertical="center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48"/>
  <sheetViews>
    <sheetView showGridLines="0" tabSelected="1" topLeftCell="A135" zoomScale="120" zoomScaleNormal="120" workbookViewId="0">
      <selection activeCell="Z145" sqref="Z145"/>
    </sheetView>
  </sheetViews>
  <sheetFormatPr defaultColWidth="9.140625" defaultRowHeight="12.75" x14ac:dyDescent="0.2"/>
  <cols>
    <col min="1" max="1" width="3.85546875" customWidth="1"/>
    <col min="2" max="7" width="0" hidden="1" customWidth="1"/>
    <col min="8" max="8" width="48.5703125" customWidth="1"/>
    <col min="9" max="9" width="0" hidden="1" customWidth="1"/>
    <col min="10" max="10" width="4.28515625" bestFit="1" customWidth="1"/>
    <col min="11" max="11" width="2.5703125" bestFit="1" customWidth="1"/>
    <col min="12" max="13" width="2.7109375" bestFit="1" customWidth="1"/>
    <col min="14" max="14" width="3.5703125" bestFit="1" customWidth="1"/>
    <col min="15" max="15" width="2.7109375" bestFit="1" customWidth="1"/>
    <col min="16" max="16" width="4.42578125" bestFit="1" customWidth="1"/>
    <col min="17" max="17" width="4.85546875" customWidth="1"/>
    <col min="18" max="21" width="0" hidden="1" customWidth="1"/>
    <col min="22" max="22" width="15.5703125" style="6" customWidth="1"/>
    <col min="23" max="25" width="14.28515625" customWidth="1"/>
    <col min="26" max="26" width="13" customWidth="1"/>
    <col min="27" max="27" width="12.5703125" customWidth="1"/>
    <col min="28" max="28" width="12.42578125" customWidth="1"/>
    <col min="29" max="30" width="0" hidden="1" customWidth="1"/>
    <col min="31" max="31" width="13.85546875" customWidth="1"/>
    <col min="32" max="256" width="9.140625" customWidth="1"/>
  </cols>
  <sheetData>
    <row r="1" spans="1:31" s="10" customFormat="1" x14ac:dyDescent="0.2"/>
    <row r="2" spans="1:31" s="8" customFormat="1" ht="15" x14ac:dyDescent="0.2">
      <c r="A2" s="113" t="s">
        <v>626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113"/>
      <c r="AA2" s="113"/>
      <c r="AB2" s="113"/>
      <c r="AC2" s="11"/>
      <c r="AD2" s="11"/>
      <c r="AE2" s="11"/>
    </row>
    <row r="3" spans="1:31" s="8" customFormat="1" ht="15" x14ac:dyDescent="0.2">
      <c r="A3" s="113" t="s">
        <v>627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  <c r="Y3" s="113"/>
      <c r="Z3" s="113"/>
      <c r="AA3" s="113"/>
      <c r="AB3" s="113"/>
      <c r="AC3" s="11"/>
      <c r="AD3" s="11"/>
      <c r="AE3" s="11"/>
    </row>
    <row r="4" spans="1:31" s="8" customFormat="1" x14ac:dyDescent="0.2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1"/>
      <c r="V4" s="11"/>
      <c r="W4" s="11"/>
      <c r="X4" s="11"/>
      <c r="Y4" s="11"/>
      <c r="Z4" s="11"/>
      <c r="AA4" s="11"/>
      <c r="AB4" s="18"/>
      <c r="AC4" s="11"/>
      <c r="AD4" s="11"/>
      <c r="AE4" s="11"/>
    </row>
    <row r="5" spans="1:31" s="8" customFormat="1" ht="10.5" customHeight="1" x14ac:dyDescent="0.2">
      <c r="A5" s="12"/>
      <c r="B5" s="12"/>
      <c r="C5" s="12"/>
      <c r="D5" s="12"/>
      <c r="E5" s="12"/>
      <c r="F5" s="12"/>
      <c r="G5" s="12"/>
      <c r="H5" s="66" t="s">
        <v>628</v>
      </c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</row>
    <row r="6" spans="1:31" s="8" customFormat="1" ht="11.25" customHeight="1" x14ac:dyDescent="0.2">
      <c r="A6" s="12"/>
      <c r="B6" s="12"/>
      <c r="C6" s="12"/>
      <c r="D6" s="12"/>
      <c r="E6" s="12"/>
      <c r="F6" s="12"/>
      <c r="G6" s="12"/>
      <c r="H6" s="17"/>
      <c r="I6" s="17"/>
      <c r="J6" s="17"/>
      <c r="K6" s="17"/>
      <c r="L6" s="17"/>
      <c r="M6" s="17"/>
      <c r="N6" s="16"/>
      <c r="O6" s="17"/>
      <c r="P6" s="17"/>
      <c r="Q6" s="17"/>
      <c r="R6" s="17"/>
      <c r="S6" s="17"/>
      <c r="T6" s="12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</row>
    <row r="7" spans="1:31" s="8" customFormat="1" ht="11.25" customHeight="1" x14ac:dyDescent="0.25">
      <c r="A7" s="67"/>
      <c r="B7" s="68"/>
      <c r="C7" s="68"/>
      <c r="D7" s="68"/>
      <c r="E7" s="68"/>
      <c r="F7" s="68"/>
      <c r="G7" s="68"/>
      <c r="H7" s="66" t="s">
        <v>629</v>
      </c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68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</row>
    <row r="8" spans="1:31" s="8" customFormat="1" ht="15.75" x14ac:dyDescent="0.25">
      <c r="A8" s="15"/>
      <c r="B8" s="15"/>
      <c r="C8" s="15"/>
      <c r="D8" s="15"/>
      <c r="E8" s="15"/>
      <c r="F8" s="15"/>
      <c r="G8" s="15"/>
      <c r="H8" s="66" t="s">
        <v>630</v>
      </c>
      <c r="I8" s="15"/>
      <c r="J8" s="15"/>
      <c r="K8" s="15"/>
      <c r="L8" s="15"/>
      <c r="M8" s="15"/>
      <c r="N8" s="15"/>
      <c r="O8" s="15"/>
      <c r="P8" s="15"/>
      <c r="Q8" s="15"/>
      <c r="R8" s="14" t="s">
        <v>618</v>
      </c>
      <c r="S8" s="13"/>
      <c r="T8" s="13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</row>
    <row r="9" spans="1:31" ht="8.25" customHeight="1" x14ac:dyDescent="0.25">
      <c r="A9" s="15"/>
      <c r="B9" s="15"/>
      <c r="C9" s="15"/>
      <c r="D9" s="15"/>
      <c r="E9" s="15"/>
      <c r="F9" s="15"/>
      <c r="G9" s="15"/>
      <c r="H9" s="66"/>
      <c r="I9" s="15"/>
      <c r="J9" s="15"/>
      <c r="K9" s="15"/>
      <c r="L9" s="15"/>
      <c r="M9" s="15"/>
      <c r="N9" s="15"/>
      <c r="O9" s="15"/>
      <c r="P9" s="15"/>
      <c r="Q9" s="15"/>
      <c r="R9" s="14"/>
      <c r="S9" s="13"/>
      <c r="T9" s="13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</row>
    <row r="10" spans="1:31" ht="12.75" customHeight="1" x14ac:dyDescent="0.2">
      <c r="A10" s="110" t="s">
        <v>619</v>
      </c>
      <c r="B10" s="21"/>
      <c r="C10" s="21"/>
      <c r="D10" s="21"/>
      <c r="E10" s="21"/>
      <c r="F10" s="21"/>
      <c r="G10" s="21"/>
      <c r="H10" s="109" t="s">
        <v>617</v>
      </c>
      <c r="I10" s="22"/>
      <c r="J10" s="109" t="s">
        <v>620</v>
      </c>
      <c r="K10" s="109"/>
      <c r="L10" s="109"/>
      <c r="M10" s="109"/>
      <c r="N10" s="109"/>
      <c r="O10" s="109"/>
      <c r="P10" s="109"/>
      <c r="Q10" s="109"/>
      <c r="R10" s="69"/>
      <c r="S10" s="70"/>
      <c r="T10" s="71"/>
      <c r="U10" s="71"/>
      <c r="V10" s="109" t="s">
        <v>623</v>
      </c>
      <c r="W10" s="109" t="s">
        <v>635</v>
      </c>
      <c r="X10" s="109" t="s">
        <v>624</v>
      </c>
      <c r="Y10" s="109" t="s">
        <v>625</v>
      </c>
      <c r="Z10" s="111" t="s">
        <v>616</v>
      </c>
      <c r="AA10" s="111"/>
      <c r="AB10" s="111"/>
      <c r="AC10" s="1"/>
      <c r="AD10" s="1"/>
      <c r="AE10" s="30"/>
    </row>
    <row r="11" spans="1:31" ht="30" customHeight="1" thickBot="1" x14ac:dyDescent="0.25">
      <c r="A11" s="110"/>
      <c r="B11" s="21"/>
      <c r="C11" s="21"/>
      <c r="D11" s="21"/>
      <c r="E11" s="21"/>
      <c r="F11" s="21"/>
      <c r="G11" s="21"/>
      <c r="H11" s="109"/>
      <c r="I11" s="22"/>
      <c r="J11" s="23"/>
      <c r="K11" s="109" t="s">
        <v>621</v>
      </c>
      <c r="L11" s="109"/>
      <c r="M11" s="109"/>
      <c r="N11" s="109"/>
      <c r="O11" s="109"/>
      <c r="P11" s="109" t="s">
        <v>622</v>
      </c>
      <c r="Q11" s="109"/>
      <c r="R11" s="70" t="s">
        <v>2</v>
      </c>
      <c r="S11" s="72"/>
      <c r="T11" s="71"/>
      <c r="U11" s="71"/>
      <c r="V11" s="109"/>
      <c r="W11" s="109"/>
      <c r="X11" s="109"/>
      <c r="Y11" s="109"/>
      <c r="Z11" s="111"/>
      <c r="AA11" s="111"/>
      <c r="AB11" s="111"/>
      <c r="AC11" s="1"/>
      <c r="AD11" s="5"/>
      <c r="AE11" s="31"/>
    </row>
    <row r="12" spans="1:31" ht="63.75" customHeight="1" x14ac:dyDescent="0.2">
      <c r="A12" s="110"/>
      <c r="B12" s="21"/>
      <c r="C12" s="21"/>
      <c r="D12" s="21"/>
      <c r="E12" s="21"/>
      <c r="F12" s="21"/>
      <c r="G12" s="21"/>
      <c r="H12" s="109"/>
      <c r="I12" s="24" t="s">
        <v>615</v>
      </c>
      <c r="J12" s="25" t="s">
        <v>614</v>
      </c>
      <c r="K12" s="25" t="s">
        <v>613</v>
      </c>
      <c r="L12" s="25" t="s">
        <v>612</v>
      </c>
      <c r="M12" s="25" t="s">
        <v>611</v>
      </c>
      <c r="N12" s="25" t="s">
        <v>610</v>
      </c>
      <c r="O12" s="25" t="s">
        <v>609</v>
      </c>
      <c r="P12" s="25" t="s">
        <v>608</v>
      </c>
      <c r="Q12" s="25" t="s">
        <v>607</v>
      </c>
      <c r="R12" s="73"/>
      <c r="S12" s="74">
        <v>144978.10999999999</v>
      </c>
      <c r="T12" s="106"/>
      <c r="U12" s="106"/>
      <c r="V12" s="109"/>
      <c r="W12" s="109"/>
      <c r="X12" s="109"/>
      <c r="Y12" s="109"/>
      <c r="Z12" s="24" t="s">
        <v>631</v>
      </c>
      <c r="AA12" s="24" t="s">
        <v>632</v>
      </c>
      <c r="AB12" s="24" t="s">
        <v>633</v>
      </c>
      <c r="AC12" s="107"/>
      <c r="AD12" s="108"/>
      <c r="AE12" s="32" t="s">
        <v>2</v>
      </c>
    </row>
    <row r="13" spans="1:31" s="8" customFormat="1" x14ac:dyDescent="0.2">
      <c r="A13" s="80">
        <v>1</v>
      </c>
      <c r="B13" s="81"/>
      <c r="C13" s="82"/>
      <c r="D13" s="82"/>
      <c r="E13" s="82"/>
      <c r="F13" s="82"/>
      <c r="G13" s="82"/>
      <c r="H13" s="83">
        <v>2</v>
      </c>
      <c r="I13" s="83"/>
      <c r="J13" s="83">
        <v>3</v>
      </c>
      <c r="K13" s="83">
        <v>4</v>
      </c>
      <c r="L13" s="83">
        <v>5</v>
      </c>
      <c r="M13" s="83">
        <v>6</v>
      </c>
      <c r="N13" s="83">
        <v>7</v>
      </c>
      <c r="O13" s="83">
        <v>8</v>
      </c>
      <c r="P13" s="83">
        <v>9</v>
      </c>
      <c r="Q13" s="83">
        <v>10</v>
      </c>
      <c r="R13" s="84"/>
      <c r="S13" s="83"/>
      <c r="T13" s="84"/>
      <c r="U13" s="84"/>
      <c r="V13" s="84">
        <v>11</v>
      </c>
      <c r="W13" s="83">
        <v>12</v>
      </c>
      <c r="X13" s="83">
        <v>13</v>
      </c>
      <c r="Y13" s="83">
        <v>14</v>
      </c>
      <c r="Z13" s="83">
        <v>15</v>
      </c>
      <c r="AA13" s="83">
        <v>16</v>
      </c>
      <c r="AB13" s="83">
        <v>17</v>
      </c>
      <c r="AC13" s="9"/>
      <c r="AD13" s="75"/>
      <c r="AE13" s="32"/>
    </row>
    <row r="14" spans="1:31" s="10" customFormat="1" x14ac:dyDescent="0.2">
      <c r="A14" s="100">
        <v>1</v>
      </c>
      <c r="B14" s="76"/>
      <c r="C14" s="77"/>
      <c r="D14" s="77"/>
      <c r="E14" s="77"/>
      <c r="F14" s="77"/>
      <c r="G14" s="77"/>
      <c r="H14" s="85" t="s">
        <v>606</v>
      </c>
      <c r="I14" s="78"/>
      <c r="J14" s="86" t="s">
        <v>24</v>
      </c>
      <c r="K14" s="86" t="s">
        <v>222</v>
      </c>
      <c r="L14" s="87" t="s">
        <v>25</v>
      </c>
      <c r="M14" s="87" t="s">
        <v>25</v>
      </c>
      <c r="N14" s="88" t="s">
        <v>24</v>
      </c>
      <c r="O14" s="87" t="s">
        <v>25</v>
      </c>
      <c r="P14" s="89" t="s">
        <v>4</v>
      </c>
      <c r="Q14" s="88" t="s">
        <v>24</v>
      </c>
      <c r="R14" s="79"/>
      <c r="S14" s="78"/>
      <c r="T14" s="79"/>
      <c r="U14" s="79"/>
      <c r="V14" s="79"/>
      <c r="W14" s="90">
        <f>W15+W22+W34+W37+W49+W54+W61+W67+W97-0.02</f>
        <v>114050.59999999999</v>
      </c>
      <c r="X14" s="90">
        <f t="shared" ref="X14:AB14" si="0">X15+X22+X34+X37+X49+X54+X61+X67+X97</f>
        <v>144978.11000000002</v>
      </c>
      <c r="Y14" s="90">
        <f t="shared" si="0"/>
        <v>155491.96</v>
      </c>
      <c r="Z14" s="90">
        <f t="shared" si="0"/>
        <v>156209.02600000001</v>
      </c>
      <c r="AA14" s="90">
        <f t="shared" si="0"/>
        <v>163230.02600000001</v>
      </c>
      <c r="AB14" s="90">
        <f t="shared" si="0"/>
        <v>168252.82600000003</v>
      </c>
      <c r="AC14" s="9"/>
      <c r="AD14" s="75"/>
      <c r="AE14" s="32"/>
    </row>
    <row r="15" spans="1:31" ht="13.5" customHeight="1" x14ac:dyDescent="0.2">
      <c r="A15" s="100">
        <v>2</v>
      </c>
      <c r="B15" s="91"/>
      <c r="C15" s="104" t="s">
        <v>585</v>
      </c>
      <c r="D15" s="104"/>
      <c r="E15" s="104"/>
      <c r="F15" s="26" t="s">
        <v>13</v>
      </c>
      <c r="G15" s="33"/>
      <c r="H15" s="27" t="s">
        <v>605</v>
      </c>
      <c r="I15" s="34" t="s">
        <v>604</v>
      </c>
      <c r="J15" s="35" t="s">
        <v>24</v>
      </c>
      <c r="K15" s="35" t="s">
        <v>222</v>
      </c>
      <c r="L15" s="36" t="s">
        <v>220</v>
      </c>
      <c r="M15" s="36" t="s">
        <v>25</v>
      </c>
      <c r="N15" s="37" t="s">
        <v>24</v>
      </c>
      <c r="O15" s="36" t="s">
        <v>25</v>
      </c>
      <c r="P15" s="38" t="s">
        <v>4</v>
      </c>
      <c r="Q15" s="37" t="s">
        <v>24</v>
      </c>
      <c r="R15" s="26"/>
      <c r="S15" s="39">
        <v>95467</v>
      </c>
      <c r="T15" s="105"/>
      <c r="U15" s="105"/>
      <c r="V15" s="62"/>
      <c r="W15" s="40">
        <f>W16</f>
        <v>70655.900000000009</v>
      </c>
      <c r="X15" s="40">
        <f t="shared" ref="X15:AB15" si="1">X16</f>
        <v>95467</v>
      </c>
      <c r="Y15" s="40">
        <f t="shared" si="1"/>
        <v>102006</v>
      </c>
      <c r="Z15" s="40">
        <f t="shared" si="1"/>
        <v>108869</v>
      </c>
      <c r="AA15" s="40">
        <f t="shared" si="1"/>
        <v>116788</v>
      </c>
      <c r="AB15" s="40">
        <f t="shared" si="1"/>
        <v>122788</v>
      </c>
      <c r="AC15" s="102"/>
      <c r="AD15" s="103"/>
      <c r="AE15" s="32" t="s">
        <v>2</v>
      </c>
    </row>
    <row r="16" spans="1:31" ht="13.5" customHeight="1" x14ac:dyDescent="0.2">
      <c r="A16" s="100">
        <v>3</v>
      </c>
      <c r="B16" s="91"/>
      <c r="C16" s="26"/>
      <c r="D16" s="104" t="s">
        <v>584</v>
      </c>
      <c r="E16" s="104"/>
      <c r="F16" s="26" t="s">
        <v>13</v>
      </c>
      <c r="G16" s="33"/>
      <c r="H16" s="27" t="s">
        <v>603</v>
      </c>
      <c r="I16" s="34" t="s">
        <v>602</v>
      </c>
      <c r="J16" s="35" t="s">
        <v>24</v>
      </c>
      <c r="K16" s="35" t="s">
        <v>222</v>
      </c>
      <c r="L16" s="36" t="s">
        <v>220</v>
      </c>
      <c r="M16" s="36" t="s">
        <v>56</v>
      </c>
      <c r="N16" s="37" t="s">
        <v>24</v>
      </c>
      <c r="O16" s="36" t="s">
        <v>220</v>
      </c>
      <c r="P16" s="38" t="s">
        <v>4</v>
      </c>
      <c r="Q16" s="37" t="s">
        <v>519</v>
      </c>
      <c r="R16" s="26"/>
      <c r="S16" s="39">
        <v>95467</v>
      </c>
      <c r="T16" s="105"/>
      <c r="U16" s="105"/>
      <c r="V16" s="62"/>
      <c r="W16" s="40">
        <f>W17+W18+W19+W20+W21</f>
        <v>70655.900000000009</v>
      </c>
      <c r="X16" s="40">
        <f t="shared" ref="X16:AB16" si="2">X17+X18+X19+X20+X21</f>
        <v>95467</v>
      </c>
      <c r="Y16" s="40">
        <f t="shared" si="2"/>
        <v>102006</v>
      </c>
      <c r="Z16" s="41">
        <f t="shared" si="2"/>
        <v>108869</v>
      </c>
      <c r="AA16" s="41">
        <f t="shared" si="2"/>
        <v>116788</v>
      </c>
      <c r="AB16" s="41">
        <f t="shared" si="2"/>
        <v>122788</v>
      </c>
      <c r="AC16" s="102"/>
      <c r="AD16" s="103"/>
      <c r="AE16" s="32" t="s">
        <v>2</v>
      </c>
    </row>
    <row r="17" spans="1:31" ht="53.25" customHeight="1" x14ac:dyDescent="0.2">
      <c r="A17" s="100">
        <v>4</v>
      </c>
      <c r="B17" s="91" t="s">
        <v>228</v>
      </c>
      <c r="C17" s="26" t="s">
        <v>585</v>
      </c>
      <c r="D17" s="26" t="s">
        <v>584</v>
      </c>
      <c r="E17" s="26" t="s">
        <v>601</v>
      </c>
      <c r="F17" s="26" t="s">
        <v>601</v>
      </c>
      <c r="G17" s="33"/>
      <c r="H17" s="26" t="s">
        <v>600</v>
      </c>
      <c r="I17" s="34" t="s">
        <v>599</v>
      </c>
      <c r="J17" s="42" t="s">
        <v>522</v>
      </c>
      <c r="K17" s="42" t="s">
        <v>222</v>
      </c>
      <c r="L17" s="43" t="s">
        <v>220</v>
      </c>
      <c r="M17" s="43" t="s">
        <v>56</v>
      </c>
      <c r="N17" s="44" t="s">
        <v>6</v>
      </c>
      <c r="O17" s="43" t="s">
        <v>220</v>
      </c>
      <c r="P17" s="45" t="s">
        <v>4</v>
      </c>
      <c r="Q17" s="44" t="s">
        <v>519</v>
      </c>
      <c r="R17" s="26" t="s">
        <v>598</v>
      </c>
      <c r="S17" s="39">
        <v>91806</v>
      </c>
      <c r="T17" s="39"/>
      <c r="U17" s="46"/>
      <c r="V17" s="61" t="s">
        <v>634</v>
      </c>
      <c r="W17" s="47">
        <v>67877.5</v>
      </c>
      <c r="X17" s="47">
        <v>91806</v>
      </c>
      <c r="Y17" s="47">
        <v>98184</v>
      </c>
      <c r="Z17" s="48">
        <v>105813</v>
      </c>
      <c r="AA17" s="48">
        <v>113732</v>
      </c>
      <c r="AB17" s="48">
        <v>119732</v>
      </c>
      <c r="AC17" s="19"/>
      <c r="AD17" s="28" t="s">
        <v>14</v>
      </c>
      <c r="AE17" s="32" t="s">
        <v>2</v>
      </c>
    </row>
    <row r="18" spans="1:31" ht="74.25" customHeight="1" x14ac:dyDescent="0.2">
      <c r="A18" s="100">
        <v>5</v>
      </c>
      <c r="B18" s="91" t="s">
        <v>228</v>
      </c>
      <c r="C18" s="26" t="s">
        <v>585</v>
      </c>
      <c r="D18" s="26" t="s">
        <v>584</v>
      </c>
      <c r="E18" s="26" t="s">
        <v>597</v>
      </c>
      <c r="F18" s="26" t="s">
        <v>597</v>
      </c>
      <c r="G18" s="33"/>
      <c r="H18" s="26" t="s">
        <v>596</v>
      </c>
      <c r="I18" s="34" t="s">
        <v>595</v>
      </c>
      <c r="J18" s="42" t="s">
        <v>522</v>
      </c>
      <c r="K18" s="42" t="s">
        <v>222</v>
      </c>
      <c r="L18" s="43" t="s">
        <v>220</v>
      </c>
      <c r="M18" s="43" t="s">
        <v>56</v>
      </c>
      <c r="N18" s="44" t="s">
        <v>284</v>
      </c>
      <c r="O18" s="43" t="s">
        <v>220</v>
      </c>
      <c r="P18" s="45" t="s">
        <v>4</v>
      </c>
      <c r="Q18" s="44" t="s">
        <v>519</v>
      </c>
      <c r="R18" s="26" t="s">
        <v>594</v>
      </c>
      <c r="S18" s="39">
        <v>46</v>
      </c>
      <c r="T18" s="39"/>
      <c r="U18" s="46"/>
      <c r="V18" s="61" t="s">
        <v>634</v>
      </c>
      <c r="W18" s="47">
        <v>3.78</v>
      </c>
      <c r="X18" s="47">
        <v>46</v>
      </c>
      <c r="Y18" s="47">
        <v>46</v>
      </c>
      <c r="Z18" s="48">
        <v>48</v>
      </c>
      <c r="AA18" s="48">
        <v>48</v>
      </c>
      <c r="AB18" s="48">
        <v>48</v>
      </c>
      <c r="AC18" s="19"/>
      <c r="AD18" s="28" t="s">
        <v>14</v>
      </c>
      <c r="AE18" s="32" t="s">
        <v>2</v>
      </c>
    </row>
    <row r="19" spans="1:31" ht="32.25" customHeight="1" x14ac:dyDescent="0.2">
      <c r="A19" s="100">
        <v>6</v>
      </c>
      <c r="B19" s="91" t="s">
        <v>228</v>
      </c>
      <c r="C19" s="26" t="s">
        <v>585</v>
      </c>
      <c r="D19" s="26" t="s">
        <v>584</v>
      </c>
      <c r="E19" s="26" t="s">
        <v>593</v>
      </c>
      <c r="F19" s="26" t="s">
        <v>593</v>
      </c>
      <c r="G19" s="33"/>
      <c r="H19" s="26" t="s">
        <v>592</v>
      </c>
      <c r="I19" s="34" t="s">
        <v>591</v>
      </c>
      <c r="J19" s="42" t="s">
        <v>522</v>
      </c>
      <c r="K19" s="42" t="s">
        <v>222</v>
      </c>
      <c r="L19" s="43" t="s">
        <v>220</v>
      </c>
      <c r="M19" s="43" t="s">
        <v>56</v>
      </c>
      <c r="N19" s="44" t="s">
        <v>43</v>
      </c>
      <c r="O19" s="43" t="s">
        <v>220</v>
      </c>
      <c r="P19" s="45" t="s">
        <v>4</v>
      </c>
      <c r="Q19" s="44" t="s">
        <v>519</v>
      </c>
      <c r="R19" s="26" t="s">
        <v>590</v>
      </c>
      <c r="S19" s="39">
        <v>2100</v>
      </c>
      <c r="T19" s="39"/>
      <c r="U19" s="46"/>
      <c r="V19" s="61" t="s">
        <v>634</v>
      </c>
      <c r="W19" s="47">
        <v>1635.3</v>
      </c>
      <c r="X19" s="47">
        <v>2100</v>
      </c>
      <c r="Y19" s="47">
        <v>2100</v>
      </c>
      <c r="Z19" s="48">
        <v>1690</v>
      </c>
      <c r="AA19" s="48">
        <v>1690</v>
      </c>
      <c r="AB19" s="48">
        <v>1690</v>
      </c>
      <c r="AC19" s="19"/>
      <c r="AD19" s="28" t="s">
        <v>14</v>
      </c>
      <c r="AE19" s="32" t="s">
        <v>2</v>
      </c>
    </row>
    <row r="20" spans="1:31" ht="63.75" customHeight="1" x14ac:dyDescent="0.2">
      <c r="A20" s="100">
        <v>7</v>
      </c>
      <c r="B20" s="91" t="s">
        <v>228</v>
      </c>
      <c r="C20" s="26" t="s">
        <v>585</v>
      </c>
      <c r="D20" s="26" t="s">
        <v>584</v>
      </c>
      <c r="E20" s="26" t="s">
        <v>589</v>
      </c>
      <c r="F20" s="26" t="s">
        <v>589</v>
      </c>
      <c r="G20" s="33"/>
      <c r="H20" s="26" t="s">
        <v>588</v>
      </c>
      <c r="I20" s="34" t="s">
        <v>587</v>
      </c>
      <c r="J20" s="42" t="s">
        <v>522</v>
      </c>
      <c r="K20" s="42" t="s">
        <v>222</v>
      </c>
      <c r="L20" s="43" t="s">
        <v>220</v>
      </c>
      <c r="M20" s="43" t="s">
        <v>56</v>
      </c>
      <c r="N20" s="44" t="s">
        <v>10</v>
      </c>
      <c r="O20" s="43" t="s">
        <v>220</v>
      </c>
      <c r="P20" s="45" t="s">
        <v>4</v>
      </c>
      <c r="Q20" s="44" t="s">
        <v>519</v>
      </c>
      <c r="R20" s="26" t="s">
        <v>586</v>
      </c>
      <c r="S20" s="39">
        <v>449</v>
      </c>
      <c r="T20" s="39"/>
      <c r="U20" s="46"/>
      <c r="V20" s="61" t="s">
        <v>634</v>
      </c>
      <c r="W20" s="47">
        <v>462.63</v>
      </c>
      <c r="X20" s="47">
        <v>449</v>
      </c>
      <c r="Y20" s="47">
        <v>610</v>
      </c>
      <c r="Z20" s="48">
        <v>610</v>
      </c>
      <c r="AA20" s="48">
        <v>610</v>
      </c>
      <c r="AB20" s="48">
        <v>610</v>
      </c>
      <c r="AC20" s="19"/>
      <c r="AD20" s="28" t="s">
        <v>14</v>
      </c>
      <c r="AE20" s="32" t="s">
        <v>2</v>
      </c>
    </row>
    <row r="21" spans="1:31" ht="63.75" customHeight="1" x14ac:dyDescent="0.2">
      <c r="A21" s="100">
        <v>8</v>
      </c>
      <c r="B21" s="91" t="s">
        <v>228</v>
      </c>
      <c r="C21" s="26" t="s">
        <v>585</v>
      </c>
      <c r="D21" s="26" t="s">
        <v>584</v>
      </c>
      <c r="E21" s="26" t="s">
        <v>583</v>
      </c>
      <c r="F21" s="26" t="s">
        <v>583</v>
      </c>
      <c r="G21" s="33"/>
      <c r="H21" s="26" t="s">
        <v>582</v>
      </c>
      <c r="I21" s="34" t="s">
        <v>581</v>
      </c>
      <c r="J21" s="42" t="s">
        <v>522</v>
      </c>
      <c r="K21" s="42" t="s">
        <v>222</v>
      </c>
      <c r="L21" s="43" t="s">
        <v>220</v>
      </c>
      <c r="M21" s="43" t="s">
        <v>56</v>
      </c>
      <c r="N21" s="44" t="s">
        <v>580</v>
      </c>
      <c r="O21" s="43" t="s">
        <v>220</v>
      </c>
      <c r="P21" s="45" t="s">
        <v>4</v>
      </c>
      <c r="Q21" s="44" t="s">
        <v>519</v>
      </c>
      <c r="R21" s="26" t="s">
        <v>579</v>
      </c>
      <c r="S21" s="39">
        <v>1066</v>
      </c>
      <c r="T21" s="39"/>
      <c r="U21" s="46"/>
      <c r="V21" s="61" t="s">
        <v>634</v>
      </c>
      <c r="W21" s="47">
        <v>676.69</v>
      </c>
      <c r="X21" s="47">
        <v>1066</v>
      </c>
      <c r="Y21" s="47">
        <v>1066</v>
      </c>
      <c r="Z21" s="48">
        <v>708</v>
      </c>
      <c r="AA21" s="48">
        <v>708</v>
      </c>
      <c r="AB21" s="48">
        <v>708</v>
      </c>
      <c r="AC21" s="19"/>
      <c r="AD21" s="28" t="s">
        <v>14</v>
      </c>
      <c r="AE21" s="32" t="s">
        <v>2</v>
      </c>
    </row>
    <row r="22" spans="1:31" ht="13.5" customHeight="1" x14ac:dyDescent="0.2">
      <c r="A22" s="100">
        <v>9</v>
      </c>
      <c r="B22" s="91"/>
      <c r="C22" s="104" t="s">
        <v>538</v>
      </c>
      <c r="D22" s="104"/>
      <c r="E22" s="104"/>
      <c r="F22" s="26" t="s">
        <v>13</v>
      </c>
      <c r="G22" s="33"/>
      <c r="H22" s="27" t="s">
        <v>578</v>
      </c>
      <c r="I22" s="34" t="s">
        <v>577</v>
      </c>
      <c r="J22" s="35" t="s">
        <v>24</v>
      </c>
      <c r="K22" s="35" t="s">
        <v>222</v>
      </c>
      <c r="L22" s="36" t="s">
        <v>5</v>
      </c>
      <c r="M22" s="36" t="s">
        <v>25</v>
      </c>
      <c r="N22" s="37" t="s">
        <v>24</v>
      </c>
      <c r="O22" s="36" t="s">
        <v>25</v>
      </c>
      <c r="P22" s="38" t="s">
        <v>4</v>
      </c>
      <c r="Q22" s="37" t="s">
        <v>24</v>
      </c>
      <c r="R22" s="26"/>
      <c r="S22" s="39">
        <v>3379.3</v>
      </c>
      <c r="T22" s="105"/>
      <c r="U22" s="105"/>
      <c r="V22" s="62"/>
      <c r="W22" s="40">
        <f>W23+W27+W30+W32</f>
        <v>3732.6699999999996</v>
      </c>
      <c r="X22" s="40">
        <f t="shared" ref="X22:AB22" si="3">X23+X27+X30+X32</f>
        <v>3379.3</v>
      </c>
      <c r="Y22" s="40">
        <f t="shared" si="3"/>
        <v>4300</v>
      </c>
      <c r="Z22" s="40">
        <f t="shared" si="3"/>
        <v>4402</v>
      </c>
      <c r="AA22" s="40">
        <f t="shared" si="3"/>
        <v>4596</v>
      </c>
      <c r="AB22" s="40">
        <f t="shared" si="3"/>
        <v>4616</v>
      </c>
      <c r="AC22" s="102"/>
      <c r="AD22" s="103"/>
      <c r="AE22" s="32" t="s">
        <v>2</v>
      </c>
    </row>
    <row r="23" spans="1:31" ht="21.75" customHeight="1" x14ac:dyDescent="0.2">
      <c r="A23" s="100">
        <v>10</v>
      </c>
      <c r="B23" s="91"/>
      <c r="C23" s="26"/>
      <c r="D23" s="104" t="s">
        <v>563</v>
      </c>
      <c r="E23" s="104"/>
      <c r="F23" s="26" t="s">
        <v>13</v>
      </c>
      <c r="G23" s="33"/>
      <c r="H23" s="27" t="s">
        <v>576</v>
      </c>
      <c r="I23" s="34" t="s">
        <v>575</v>
      </c>
      <c r="J23" s="35" t="s">
        <v>24</v>
      </c>
      <c r="K23" s="35" t="s">
        <v>222</v>
      </c>
      <c r="L23" s="36" t="s">
        <v>5</v>
      </c>
      <c r="M23" s="36" t="s">
        <v>220</v>
      </c>
      <c r="N23" s="37" t="s">
        <v>24</v>
      </c>
      <c r="O23" s="36" t="s">
        <v>220</v>
      </c>
      <c r="P23" s="38" t="s">
        <v>4</v>
      </c>
      <c r="Q23" s="37" t="s">
        <v>519</v>
      </c>
      <c r="R23" s="26"/>
      <c r="S23" s="39">
        <v>1780.3</v>
      </c>
      <c r="T23" s="105"/>
      <c r="U23" s="105"/>
      <c r="V23" s="62"/>
      <c r="W23" s="40">
        <f>W24+W25+W26</f>
        <v>1973.69</v>
      </c>
      <c r="X23" s="40">
        <f t="shared" ref="X23:AB23" si="4">X24+X25+X26</f>
        <v>1780.3000000000002</v>
      </c>
      <c r="Y23" s="40">
        <f t="shared" si="4"/>
        <v>2182</v>
      </c>
      <c r="Z23" s="40">
        <f t="shared" si="4"/>
        <v>2283</v>
      </c>
      <c r="AA23" s="40">
        <f t="shared" si="4"/>
        <v>2397</v>
      </c>
      <c r="AB23" s="40">
        <f t="shared" si="4"/>
        <v>2397</v>
      </c>
      <c r="AC23" s="102"/>
      <c r="AD23" s="103"/>
      <c r="AE23" s="32" t="s">
        <v>2</v>
      </c>
    </row>
    <row r="24" spans="1:31" ht="21.75" customHeight="1" x14ac:dyDescent="0.2">
      <c r="A24" s="100">
        <v>11</v>
      </c>
      <c r="B24" s="91" t="s">
        <v>228</v>
      </c>
      <c r="C24" s="26" t="s">
        <v>538</v>
      </c>
      <c r="D24" s="26" t="s">
        <v>563</v>
      </c>
      <c r="E24" s="26" t="s">
        <v>569</v>
      </c>
      <c r="F24" s="26" t="s">
        <v>574</v>
      </c>
      <c r="G24" s="33"/>
      <c r="H24" s="26" t="s">
        <v>573</v>
      </c>
      <c r="I24" s="34" t="s">
        <v>572</v>
      </c>
      <c r="J24" s="42" t="s">
        <v>522</v>
      </c>
      <c r="K24" s="42" t="s">
        <v>222</v>
      </c>
      <c r="L24" s="43" t="s">
        <v>5</v>
      </c>
      <c r="M24" s="43" t="s">
        <v>220</v>
      </c>
      <c r="N24" s="44" t="s">
        <v>571</v>
      </c>
      <c r="O24" s="43" t="s">
        <v>220</v>
      </c>
      <c r="P24" s="45" t="s">
        <v>4</v>
      </c>
      <c r="Q24" s="44" t="s">
        <v>519</v>
      </c>
      <c r="R24" s="26" t="s">
        <v>570</v>
      </c>
      <c r="S24" s="39">
        <v>995.2</v>
      </c>
      <c r="T24" s="39"/>
      <c r="U24" s="46"/>
      <c r="V24" s="61" t="s">
        <v>634</v>
      </c>
      <c r="W24" s="47">
        <v>1466.42</v>
      </c>
      <c r="X24" s="47">
        <v>995.2</v>
      </c>
      <c r="Y24" s="47">
        <v>1632</v>
      </c>
      <c r="Z24" s="48">
        <v>1713</v>
      </c>
      <c r="AA24" s="48">
        <v>1797</v>
      </c>
      <c r="AB24" s="48">
        <v>1797</v>
      </c>
      <c r="AC24" s="19"/>
      <c r="AD24" s="28" t="s">
        <v>14</v>
      </c>
      <c r="AE24" s="32" t="s">
        <v>2</v>
      </c>
    </row>
    <row r="25" spans="1:31" ht="32.25" customHeight="1" x14ac:dyDescent="0.2">
      <c r="A25" s="100">
        <v>12</v>
      </c>
      <c r="B25" s="91" t="s">
        <v>228</v>
      </c>
      <c r="C25" s="26" t="s">
        <v>538</v>
      </c>
      <c r="D25" s="26" t="s">
        <v>563</v>
      </c>
      <c r="E25" s="26" t="s">
        <v>569</v>
      </c>
      <c r="F25" s="26" t="s">
        <v>568</v>
      </c>
      <c r="G25" s="33"/>
      <c r="H25" s="26" t="s">
        <v>567</v>
      </c>
      <c r="I25" s="34" t="s">
        <v>566</v>
      </c>
      <c r="J25" s="42" t="s">
        <v>522</v>
      </c>
      <c r="K25" s="42" t="s">
        <v>222</v>
      </c>
      <c r="L25" s="43" t="s">
        <v>5</v>
      </c>
      <c r="M25" s="43" t="s">
        <v>220</v>
      </c>
      <c r="N25" s="44" t="s">
        <v>565</v>
      </c>
      <c r="O25" s="43" t="s">
        <v>220</v>
      </c>
      <c r="P25" s="45" t="s">
        <v>4</v>
      </c>
      <c r="Q25" s="44" t="s">
        <v>519</v>
      </c>
      <c r="R25" s="26" t="s">
        <v>564</v>
      </c>
      <c r="S25" s="39">
        <v>0</v>
      </c>
      <c r="T25" s="39"/>
      <c r="U25" s="46"/>
      <c r="V25" s="61" t="s">
        <v>634</v>
      </c>
      <c r="W25" s="47">
        <v>0.01</v>
      </c>
      <c r="X25" s="47">
        <v>0</v>
      </c>
      <c r="Y25" s="47">
        <v>0</v>
      </c>
      <c r="Z25" s="48">
        <v>0</v>
      </c>
      <c r="AA25" s="48">
        <v>0</v>
      </c>
      <c r="AB25" s="48">
        <v>0</v>
      </c>
      <c r="AC25" s="19"/>
      <c r="AD25" s="28" t="s">
        <v>14</v>
      </c>
      <c r="AE25" s="32" t="s">
        <v>2</v>
      </c>
    </row>
    <row r="26" spans="1:31" ht="42.75" customHeight="1" x14ac:dyDescent="0.2">
      <c r="A26" s="100">
        <v>13</v>
      </c>
      <c r="B26" s="91" t="s">
        <v>228</v>
      </c>
      <c r="C26" s="26" t="s">
        <v>538</v>
      </c>
      <c r="D26" s="26" t="s">
        <v>563</v>
      </c>
      <c r="E26" s="26" t="s">
        <v>562</v>
      </c>
      <c r="F26" s="26" t="s">
        <v>561</v>
      </c>
      <c r="G26" s="33"/>
      <c r="H26" s="26" t="s">
        <v>560</v>
      </c>
      <c r="I26" s="34" t="s">
        <v>559</v>
      </c>
      <c r="J26" s="42" t="s">
        <v>522</v>
      </c>
      <c r="K26" s="42" t="s">
        <v>222</v>
      </c>
      <c r="L26" s="43" t="s">
        <v>5</v>
      </c>
      <c r="M26" s="43" t="s">
        <v>220</v>
      </c>
      <c r="N26" s="44" t="s">
        <v>558</v>
      </c>
      <c r="O26" s="43" t="s">
        <v>220</v>
      </c>
      <c r="P26" s="45" t="s">
        <v>4</v>
      </c>
      <c r="Q26" s="44" t="s">
        <v>519</v>
      </c>
      <c r="R26" s="26" t="s">
        <v>557</v>
      </c>
      <c r="S26" s="39">
        <v>785.1</v>
      </c>
      <c r="T26" s="39"/>
      <c r="U26" s="46"/>
      <c r="V26" s="61" t="s">
        <v>634</v>
      </c>
      <c r="W26" s="47">
        <v>507.26</v>
      </c>
      <c r="X26" s="47">
        <v>785.1</v>
      </c>
      <c r="Y26" s="47">
        <v>550</v>
      </c>
      <c r="Z26" s="48">
        <v>570</v>
      </c>
      <c r="AA26" s="48">
        <v>600</v>
      </c>
      <c r="AB26" s="48">
        <v>600</v>
      </c>
      <c r="AC26" s="19"/>
      <c r="AD26" s="28" t="s">
        <v>14</v>
      </c>
      <c r="AE26" s="32" t="s">
        <v>2</v>
      </c>
    </row>
    <row r="27" spans="1:31" ht="21.75" customHeight="1" x14ac:dyDescent="0.2">
      <c r="A27" s="100">
        <v>14</v>
      </c>
      <c r="B27" s="91"/>
      <c r="C27" s="26"/>
      <c r="D27" s="104" t="s">
        <v>551</v>
      </c>
      <c r="E27" s="104"/>
      <c r="F27" s="26" t="s">
        <v>13</v>
      </c>
      <c r="G27" s="33"/>
      <c r="H27" s="27" t="s">
        <v>554</v>
      </c>
      <c r="I27" s="34" t="s">
        <v>556</v>
      </c>
      <c r="J27" s="35" t="s">
        <v>24</v>
      </c>
      <c r="K27" s="35" t="s">
        <v>222</v>
      </c>
      <c r="L27" s="36" t="s">
        <v>5</v>
      </c>
      <c r="M27" s="36" t="s">
        <v>56</v>
      </c>
      <c r="N27" s="37" t="s">
        <v>24</v>
      </c>
      <c r="O27" s="36" t="s">
        <v>56</v>
      </c>
      <c r="P27" s="38" t="s">
        <v>4</v>
      </c>
      <c r="Q27" s="37" t="s">
        <v>519</v>
      </c>
      <c r="R27" s="26"/>
      <c r="S27" s="39">
        <v>0</v>
      </c>
      <c r="T27" s="105"/>
      <c r="U27" s="105"/>
      <c r="V27" s="62"/>
      <c r="W27" s="40">
        <f>W28+W29</f>
        <v>79.930000000000007</v>
      </c>
      <c r="X27" s="40">
        <f t="shared" ref="X27:AB27" si="5">X28+X29</f>
        <v>0</v>
      </c>
      <c r="Y27" s="40">
        <f t="shared" si="5"/>
        <v>80</v>
      </c>
      <c r="Z27" s="40">
        <f t="shared" si="5"/>
        <v>0</v>
      </c>
      <c r="AA27" s="40">
        <f t="shared" si="5"/>
        <v>0</v>
      </c>
      <c r="AB27" s="40">
        <f t="shared" si="5"/>
        <v>0</v>
      </c>
      <c r="AC27" s="102"/>
      <c r="AD27" s="103"/>
      <c r="AE27" s="32" t="s">
        <v>2</v>
      </c>
    </row>
    <row r="28" spans="1:31" ht="21.75" customHeight="1" x14ac:dyDescent="0.2">
      <c r="A28" s="100">
        <v>15</v>
      </c>
      <c r="B28" s="91" t="s">
        <v>228</v>
      </c>
      <c r="C28" s="26" t="s">
        <v>538</v>
      </c>
      <c r="D28" s="26" t="s">
        <v>551</v>
      </c>
      <c r="E28" s="26" t="s">
        <v>555</v>
      </c>
      <c r="F28" s="26" t="s">
        <v>555</v>
      </c>
      <c r="G28" s="33"/>
      <c r="H28" s="26" t="s">
        <v>554</v>
      </c>
      <c r="I28" s="34" t="s">
        <v>553</v>
      </c>
      <c r="J28" s="42" t="s">
        <v>522</v>
      </c>
      <c r="K28" s="42" t="s">
        <v>222</v>
      </c>
      <c r="L28" s="43" t="s">
        <v>5</v>
      </c>
      <c r="M28" s="43" t="s">
        <v>56</v>
      </c>
      <c r="N28" s="44" t="s">
        <v>6</v>
      </c>
      <c r="O28" s="43" t="s">
        <v>56</v>
      </c>
      <c r="P28" s="45" t="s">
        <v>4</v>
      </c>
      <c r="Q28" s="44" t="s">
        <v>519</v>
      </c>
      <c r="R28" s="26" t="s">
        <v>552</v>
      </c>
      <c r="S28" s="39">
        <v>0</v>
      </c>
      <c r="T28" s="39"/>
      <c r="U28" s="46"/>
      <c r="V28" s="61" t="s">
        <v>634</v>
      </c>
      <c r="W28" s="47">
        <v>83.76</v>
      </c>
      <c r="X28" s="47">
        <v>0</v>
      </c>
      <c r="Y28" s="47">
        <v>80</v>
      </c>
      <c r="Z28" s="48">
        <v>0</v>
      </c>
      <c r="AA28" s="48">
        <v>0</v>
      </c>
      <c r="AB28" s="48">
        <v>0</v>
      </c>
      <c r="AC28" s="19"/>
      <c r="AD28" s="28" t="s">
        <v>14</v>
      </c>
      <c r="AE28" s="32" t="s">
        <v>2</v>
      </c>
    </row>
    <row r="29" spans="1:31" ht="32.25" customHeight="1" x14ac:dyDescent="0.2">
      <c r="A29" s="100">
        <v>16</v>
      </c>
      <c r="B29" s="91" t="s">
        <v>228</v>
      </c>
      <c r="C29" s="26" t="s">
        <v>538</v>
      </c>
      <c r="D29" s="26" t="s">
        <v>551</v>
      </c>
      <c r="E29" s="26" t="s">
        <v>550</v>
      </c>
      <c r="F29" s="26" t="s">
        <v>550</v>
      </c>
      <c r="G29" s="33"/>
      <c r="H29" s="26" t="s">
        <v>549</v>
      </c>
      <c r="I29" s="34" t="s">
        <v>548</v>
      </c>
      <c r="J29" s="42" t="s">
        <v>522</v>
      </c>
      <c r="K29" s="42" t="s">
        <v>222</v>
      </c>
      <c r="L29" s="43" t="s">
        <v>5</v>
      </c>
      <c r="M29" s="43" t="s">
        <v>56</v>
      </c>
      <c r="N29" s="44" t="s">
        <v>284</v>
      </c>
      <c r="O29" s="43" t="s">
        <v>56</v>
      </c>
      <c r="P29" s="45" t="s">
        <v>4</v>
      </c>
      <c r="Q29" s="44" t="s">
        <v>519</v>
      </c>
      <c r="R29" s="26" t="s">
        <v>547</v>
      </c>
      <c r="S29" s="39">
        <v>0</v>
      </c>
      <c r="T29" s="39"/>
      <c r="U29" s="46"/>
      <c r="V29" s="61" t="s">
        <v>634</v>
      </c>
      <c r="W29" s="47">
        <v>-3.83</v>
      </c>
      <c r="X29" s="47">
        <v>0</v>
      </c>
      <c r="Y29" s="47">
        <v>0</v>
      </c>
      <c r="Z29" s="48">
        <v>0</v>
      </c>
      <c r="AA29" s="48">
        <v>0</v>
      </c>
      <c r="AB29" s="48">
        <v>0</v>
      </c>
      <c r="AC29" s="19"/>
      <c r="AD29" s="28" t="s">
        <v>14</v>
      </c>
      <c r="AE29" s="32" t="s">
        <v>2</v>
      </c>
    </row>
    <row r="30" spans="1:31" ht="13.5" customHeight="1" x14ac:dyDescent="0.2">
      <c r="A30" s="100">
        <v>17</v>
      </c>
      <c r="B30" s="91"/>
      <c r="C30" s="26"/>
      <c r="D30" s="104" t="s">
        <v>545</v>
      </c>
      <c r="E30" s="104"/>
      <c r="F30" s="26" t="s">
        <v>544</v>
      </c>
      <c r="G30" s="33"/>
      <c r="H30" s="27" t="s">
        <v>543</v>
      </c>
      <c r="I30" s="34" t="s">
        <v>546</v>
      </c>
      <c r="J30" s="35" t="s">
        <v>24</v>
      </c>
      <c r="K30" s="35" t="s">
        <v>222</v>
      </c>
      <c r="L30" s="36" t="s">
        <v>5</v>
      </c>
      <c r="M30" s="36" t="s">
        <v>520</v>
      </c>
      <c r="N30" s="37" t="s">
        <v>24</v>
      </c>
      <c r="O30" s="36" t="s">
        <v>220</v>
      </c>
      <c r="P30" s="38" t="s">
        <v>4</v>
      </c>
      <c r="Q30" s="37" t="s">
        <v>519</v>
      </c>
      <c r="R30" s="26"/>
      <c r="S30" s="39">
        <v>12</v>
      </c>
      <c r="T30" s="105"/>
      <c r="U30" s="105"/>
      <c r="V30" s="62"/>
      <c r="W30" s="40">
        <f>W31</f>
        <v>37.49</v>
      </c>
      <c r="X30" s="40">
        <f t="shared" ref="X30:AB30" si="6">X31</f>
        <v>12</v>
      </c>
      <c r="Y30" s="40">
        <f t="shared" si="6"/>
        <v>38</v>
      </c>
      <c r="Z30" s="40">
        <f t="shared" si="6"/>
        <v>39</v>
      </c>
      <c r="AA30" s="40">
        <f t="shared" si="6"/>
        <v>39</v>
      </c>
      <c r="AB30" s="40">
        <f t="shared" si="6"/>
        <v>39</v>
      </c>
      <c r="AC30" s="102"/>
      <c r="AD30" s="103"/>
      <c r="AE30" s="32" t="s">
        <v>2</v>
      </c>
    </row>
    <row r="31" spans="1:31" ht="13.5" customHeight="1" x14ac:dyDescent="0.2">
      <c r="A31" s="100">
        <v>18</v>
      </c>
      <c r="B31" s="91" t="s">
        <v>228</v>
      </c>
      <c r="C31" s="26" t="s">
        <v>538</v>
      </c>
      <c r="D31" s="26" t="s">
        <v>545</v>
      </c>
      <c r="E31" s="26" t="s">
        <v>544</v>
      </c>
      <c r="F31" s="26" t="s">
        <v>544</v>
      </c>
      <c r="G31" s="33"/>
      <c r="H31" s="26" t="s">
        <v>543</v>
      </c>
      <c r="I31" s="34" t="s">
        <v>542</v>
      </c>
      <c r="J31" s="42" t="s">
        <v>522</v>
      </c>
      <c r="K31" s="42" t="s">
        <v>222</v>
      </c>
      <c r="L31" s="43" t="s">
        <v>5</v>
      </c>
      <c r="M31" s="43" t="s">
        <v>520</v>
      </c>
      <c r="N31" s="44" t="s">
        <v>6</v>
      </c>
      <c r="O31" s="43" t="s">
        <v>220</v>
      </c>
      <c r="P31" s="45" t="s">
        <v>4</v>
      </c>
      <c r="Q31" s="44" t="s">
        <v>519</v>
      </c>
      <c r="R31" s="26" t="s">
        <v>541</v>
      </c>
      <c r="S31" s="39">
        <v>12</v>
      </c>
      <c r="T31" s="39"/>
      <c r="U31" s="46"/>
      <c r="V31" s="61" t="s">
        <v>634</v>
      </c>
      <c r="W31" s="47">
        <v>37.49</v>
      </c>
      <c r="X31" s="47">
        <v>12</v>
      </c>
      <c r="Y31" s="47">
        <v>38</v>
      </c>
      <c r="Z31" s="48">
        <v>39</v>
      </c>
      <c r="AA31" s="48">
        <v>39</v>
      </c>
      <c r="AB31" s="48">
        <v>39</v>
      </c>
      <c r="AC31" s="19"/>
      <c r="AD31" s="28" t="s">
        <v>14</v>
      </c>
      <c r="AE31" s="32" t="s">
        <v>2</v>
      </c>
    </row>
    <row r="32" spans="1:31" ht="21.75" customHeight="1" x14ac:dyDescent="0.2">
      <c r="A32" s="100">
        <v>19</v>
      </c>
      <c r="B32" s="91"/>
      <c r="C32" s="26"/>
      <c r="D32" s="104" t="s">
        <v>537</v>
      </c>
      <c r="E32" s="104"/>
      <c r="F32" s="26" t="s">
        <v>536</v>
      </c>
      <c r="G32" s="33"/>
      <c r="H32" s="27" t="s">
        <v>540</v>
      </c>
      <c r="I32" s="34" t="s">
        <v>539</v>
      </c>
      <c r="J32" s="35" t="s">
        <v>24</v>
      </c>
      <c r="K32" s="35" t="s">
        <v>222</v>
      </c>
      <c r="L32" s="36" t="s">
        <v>5</v>
      </c>
      <c r="M32" s="36" t="s">
        <v>533</v>
      </c>
      <c r="N32" s="37" t="s">
        <v>24</v>
      </c>
      <c r="O32" s="36" t="s">
        <v>56</v>
      </c>
      <c r="P32" s="38" t="s">
        <v>4</v>
      </c>
      <c r="Q32" s="37" t="s">
        <v>519</v>
      </c>
      <c r="R32" s="26"/>
      <c r="S32" s="39">
        <v>1587</v>
      </c>
      <c r="T32" s="105"/>
      <c r="U32" s="105"/>
      <c r="V32" s="62"/>
      <c r="W32" s="40">
        <f>W33</f>
        <v>1641.56</v>
      </c>
      <c r="X32" s="40">
        <f t="shared" ref="X32:AB32" si="7">X33</f>
        <v>1587</v>
      </c>
      <c r="Y32" s="40">
        <f t="shared" si="7"/>
        <v>2000</v>
      </c>
      <c r="Z32" s="40">
        <f t="shared" si="7"/>
        <v>2080</v>
      </c>
      <c r="AA32" s="40">
        <f t="shared" si="7"/>
        <v>2160</v>
      </c>
      <c r="AB32" s="40">
        <f t="shared" si="7"/>
        <v>2180</v>
      </c>
      <c r="AC32" s="102"/>
      <c r="AD32" s="103"/>
      <c r="AE32" s="32" t="s">
        <v>2</v>
      </c>
    </row>
    <row r="33" spans="1:31" ht="32.25" customHeight="1" x14ac:dyDescent="0.2">
      <c r="A33" s="100">
        <v>20</v>
      </c>
      <c r="B33" s="91" t="s">
        <v>228</v>
      </c>
      <c r="C33" s="26" t="s">
        <v>538</v>
      </c>
      <c r="D33" s="26" t="s">
        <v>537</v>
      </c>
      <c r="E33" s="26" t="s">
        <v>536</v>
      </c>
      <c r="F33" s="26" t="s">
        <v>536</v>
      </c>
      <c r="G33" s="33"/>
      <c r="H33" s="26" t="s">
        <v>535</v>
      </c>
      <c r="I33" s="34" t="s">
        <v>534</v>
      </c>
      <c r="J33" s="42" t="s">
        <v>522</v>
      </c>
      <c r="K33" s="42" t="s">
        <v>222</v>
      </c>
      <c r="L33" s="43" t="s">
        <v>5</v>
      </c>
      <c r="M33" s="43" t="s">
        <v>533</v>
      </c>
      <c r="N33" s="44" t="s">
        <v>284</v>
      </c>
      <c r="O33" s="43" t="s">
        <v>56</v>
      </c>
      <c r="P33" s="45" t="s">
        <v>4</v>
      </c>
      <c r="Q33" s="44" t="s">
        <v>519</v>
      </c>
      <c r="R33" s="26" t="s">
        <v>532</v>
      </c>
      <c r="S33" s="39">
        <v>1587</v>
      </c>
      <c r="T33" s="39"/>
      <c r="U33" s="46"/>
      <c r="V33" s="61" t="s">
        <v>634</v>
      </c>
      <c r="W33" s="47">
        <v>1641.56</v>
      </c>
      <c r="X33" s="47">
        <v>1587</v>
      </c>
      <c r="Y33" s="47">
        <v>2000</v>
      </c>
      <c r="Z33" s="48">
        <v>2080</v>
      </c>
      <c r="AA33" s="48">
        <v>2160</v>
      </c>
      <c r="AB33" s="48">
        <v>2180</v>
      </c>
      <c r="AC33" s="19"/>
      <c r="AD33" s="28" t="s">
        <v>14</v>
      </c>
      <c r="AE33" s="32" t="s">
        <v>2</v>
      </c>
    </row>
    <row r="34" spans="1:31" ht="13.5" customHeight="1" x14ac:dyDescent="0.2">
      <c r="A34" s="100">
        <v>21</v>
      </c>
      <c r="B34" s="91"/>
      <c r="C34" s="104" t="s">
        <v>527</v>
      </c>
      <c r="D34" s="104"/>
      <c r="E34" s="104"/>
      <c r="F34" s="26" t="s">
        <v>525</v>
      </c>
      <c r="G34" s="33"/>
      <c r="H34" s="27" t="s">
        <v>531</v>
      </c>
      <c r="I34" s="34" t="s">
        <v>530</v>
      </c>
      <c r="J34" s="35" t="s">
        <v>24</v>
      </c>
      <c r="K34" s="35" t="s">
        <v>222</v>
      </c>
      <c r="L34" s="36" t="s">
        <v>521</v>
      </c>
      <c r="M34" s="36" t="s">
        <v>25</v>
      </c>
      <c r="N34" s="37" t="s">
        <v>24</v>
      </c>
      <c r="O34" s="36" t="s">
        <v>25</v>
      </c>
      <c r="P34" s="38" t="s">
        <v>4</v>
      </c>
      <c r="Q34" s="37" t="s">
        <v>24</v>
      </c>
      <c r="R34" s="26"/>
      <c r="S34" s="39">
        <v>2731</v>
      </c>
      <c r="T34" s="105"/>
      <c r="U34" s="105"/>
      <c r="V34" s="62"/>
      <c r="W34" s="40">
        <f>W35</f>
        <v>1802.4</v>
      </c>
      <c r="X34" s="40">
        <f t="shared" ref="X34:AB34" si="8">X35</f>
        <v>2731</v>
      </c>
      <c r="Y34" s="40">
        <f t="shared" si="8"/>
        <v>2300</v>
      </c>
      <c r="Z34" s="40">
        <f t="shared" si="8"/>
        <v>2300</v>
      </c>
      <c r="AA34" s="40">
        <f t="shared" si="8"/>
        <v>2300</v>
      </c>
      <c r="AB34" s="40">
        <f t="shared" si="8"/>
        <v>2300</v>
      </c>
      <c r="AC34" s="102"/>
      <c r="AD34" s="103"/>
      <c r="AE34" s="32" t="s">
        <v>2</v>
      </c>
    </row>
    <row r="35" spans="1:31" ht="21.75" customHeight="1" x14ac:dyDescent="0.2">
      <c r="A35" s="100">
        <v>22</v>
      </c>
      <c r="B35" s="91"/>
      <c r="C35" s="26"/>
      <c r="D35" s="104" t="s">
        <v>526</v>
      </c>
      <c r="E35" s="104"/>
      <c r="F35" s="26" t="s">
        <v>525</v>
      </c>
      <c r="G35" s="33"/>
      <c r="H35" s="27" t="s">
        <v>529</v>
      </c>
      <c r="I35" s="34" t="s">
        <v>528</v>
      </c>
      <c r="J35" s="35" t="s">
        <v>24</v>
      </c>
      <c r="K35" s="35" t="s">
        <v>222</v>
      </c>
      <c r="L35" s="36" t="s">
        <v>521</v>
      </c>
      <c r="M35" s="36" t="s">
        <v>520</v>
      </c>
      <c r="N35" s="37" t="s">
        <v>24</v>
      </c>
      <c r="O35" s="36" t="s">
        <v>220</v>
      </c>
      <c r="P35" s="38" t="s">
        <v>4</v>
      </c>
      <c r="Q35" s="37" t="s">
        <v>519</v>
      </c>
      <c r="R35" s="26"/>
      <c r="S35" s="39">
        <v>2731</v>
      </c>
      <c r="T35" s="105"/>
      <c r="U35" s="105"/>
      <c r="V35" s="62"/>
      <c r="W35" s="40">
        <f>W36</f>
        <v>1802.4</v>
      </c>
      <c r="X35" s="40">
        <f t="shared" ref="X35:AB35" si="9">X36</f>
        <v>2731</v>
      </c>
      <c r="Y35" s="40">
        <f t="shared" si="9"/>
        <v>2300</v>
      </c>
      <c r="Z35" s="40">
        <f t="shared" si="9"/>
        <v>2300</v>
      </c>
      <c r="AA35" s="40">
        <f t="shared" si="9"/>
        <v>2300</v>
      </c>
      <c r="AB35" s="40">
        <f t="shared" si="9"/>
        <v>2300</v>
      </c>
      <c r="AC35" s="102"/>
      <c r="AD35" s="103"/>
      <c r="AE35" s="32" t="s">
        <v>2</v>
      </c>
    </row>
    <row r="36" spans="1:31" ht="32.25" customHeight="1" x14ac:dyDescent="0.2">
      <c r="A36" s="100">
        <v>23</v>
      </c>
      <c r="B36" s="91" t="s">
        <v>228</v>
      </c>
      <c r="C36" s="26" t="s">
        <v>527</v>
      </c>
      <c r="D36" s="26" t="s">
        <v>526</v>
      </c>
      <c r="E36" s="26" t="s">
        <v>525</v>
      </c>
      <c r="F36" s="26" t="s">
        <v>525</v>
      </c>
      <c r="G36" s="33"/>
      <c r="H36" s="26" t="s">
        <v>524</v>
      </c>
      <c r="I36" s="34" t="s">
        <v>523</v>
      </c>
      <c r="J36" s="42" t="s">
        <v>522</v>
      </c>
      <c r="K36" s="42" t="s">
        <v>222</v>
      </c>
      <c r="L36" s="43" t="s">
        <v>521</v>
      </c>
      <c r="M36" s="43" t="s">
        <v>520</v>
      </c>
      <c r="N36" s="44" t="s">
        <v>6</v>
      </c>
      <c r="O36" s="43" t="s">
        <v>220</v>
      </c>
      <c r="P36" s="45" t="s">
        <v>4</v>
      </c>
      <c r="Q36" s="44" t="s">
        <v>519</v>
      </c>
      <c r="R36" s="26" t="s">
        <v>518</v>
      </c>
      <c r="S36" s="39">
        <v>2731</v>
      </c>
      <c r="T36" s="39"/>
      <c r="U36" s="46"/>
      <c r="V36" s="61" t="s">
        <v>634</v>
      </c>
      <c r="W36" s="47">
        <v>1802.4</v>
      </c>
      <c r="X36" s="47">
        <v>2731</v>
      </c>
      <c r="Y36" s="47">
        <v>2300</v>
      </c>
      <c r="Z36" s="48">
        <v>2300</v>
      </c>
      <c r="AA36" s="48">
        <v>2300</v>
      </c>
      <c r="AB36" s="48">
        <v>2300</v>
      </c>
      <c r="AC36" s="19"/>
      <c r="AD36" s="28" t="s">
        <v>14</v>
      </c>
      <c r="AE36" s="32" t="s">
        <v>2</v>
      </c>
    </row>
    <row r="37" spans="1:31" ht="32.25" customHeight="1" x14ac:dyDescent="0.2">
      <c r="A37" s="100">
        <v>24</v>
      </c>
      <c r="B37" s="91"/>
      <c r="C37" s="104" t="s">
        <v>469</v>
      </c>
      <c r="D37" s="104"/>
      <c r="E37" s="104"/>
      <c r="F37" s="26" t="s">
        <v>13</v>
      </c>
      <c r="G37" s="33"/>
      <c r="H37" s="27" t="s">
        <v>517</v>
      </c>
      <c r="I37" s="34" t="s">
        <v>516</v>
      </c>
      <c r="J37" s="35" t="s">
        <v>24</v>
      </c>
      <c r="K37" s="35" t="s">
        <v>222</v>
      </c>
      <c r="L37" s="36" t="s">
        <v>236</v>
      </c>
      <c r="M37" s="36" t="s">
        <v>25</v>
      </c>
      <c r="N37" s="37" t="s">
        <v>24</v>
      </c>
      <c r="O37" s="36" t="s">
        <v>25</v>
      </c>
      <c r="P37" s="38" t="s">
        <v>4</v>
      </c>
      <c r="Q37" s="37" t="s">
        <v>24</v>
      </c>
      <c r="R37" s="26"/>
      <c r="S37" s="39">
        <v>17421.3</v>
      </c>
      <c r="T37" s="105"/>
      <c r="U37" s="105"/>
      <c r="V37" s="62"/>
      <c r="W37" s="40">
        <f>W38+W43+W45+W47</f>
        <v>15748.900000000001</v>
      </c>
      <c r="X37" s="40">
        <f t="shared" ref="X37:AB37" si="10">X38+X43+X45+X47</f>
        <v>17421.3</v>
      </c>
      <c r="Y37" s="40">
        <f t="shared" si="10"/>
        <v>18468.47</v>
      </c>
      <c r="Z37" s="40">
        <f t="shared" si="10"/>
        <v>18326.400000000001</v>
      </c>
      <c r="AA37" s="40">
        <f t="shared" si="10"/>
        <v>17730.400000000001</v>
      </c>
      <c r="AB37" s="40">
        <f t="shared" si="10"/>
        <v>16733.2</v>
      </c>
      <c r="AC37" s="102"/>
      <c r="AD37" s="103"/>
      <c r="AE37" s="32" t="s">
        <v>2</v>
      </c>
    </row>
    <row r="38" spans="1:31" ht="63.75" customHeight="1" x14ac:dyDescent="0.2">
      <c r="A38" s="100">
        <v>25</v>
      </c>
      <c r="B38" s="91"/>
      <c r="C38" s="26"/>
      <c r="D38" s="104" t="s">
        <v>497</v>
      </c>
      <c r="E38" s="104"/>
      <c r="F38" s="26" t="s">
        <v>13</v>
      </c>
      <c r="G38" s="33"/>
      <c r="H38" s="27" t="s">
        <v>515</v>
      </c>
      <c r="I38" s="34" t="s">
        <v>514</v>
      </c>
      <c r="J38" s="35" t="s">
        <v>24</v>
      </c>
      <c r="K38" s="35" t="s">
        <v>222</v>
      </c>
      <c r="L38" s="36" t="s">
        <v>236</v>
      </c>
      <c r="M38" s="36" t="s">
        <v>5</v>
      </c>
      <c r="N38" s="37" t="s">
        <v>24</v>
      </c>
      <c r="O38" s="36" t="s">
        <v>25</v>
      </c>
      <c r="P38" s="38" t="s">
        <v>4</v>
      </c>
      <c r="Q38" s="37" t="s">
        <v>94</v>
      </c>
      <c r="R38" s="26"/>
      <c r="S38" s="39">
        <v>15235.9</v>
      </c>
      <c r="T38" s="105"/>
      <c r="U38" s="105"/>
      <c r="V38" s="62"/>
      <c r="W38" s="40">
        <f>W39+W40+W41+W42</f>
        <v>14126.710000000001</v>
      </c>
      <c r="X38" s="40">
        <f t="shared" ref="X38:AB38" si="11">X39+X40+X41+X42</f>
        <v>15235.9</v>
      </c>
      <c r="Y38" s="40">
        <f t="shared" si="11"/>
        <v>16283</v>
      </c>
      <c r="Z38" s="40">
        <f t="shared" si="11"/>
        <v>16109.1</v>
      </c>
      <c r="AA38" s="40">
        <f t="shared" si="11"/>
        <v>15441.5</v>
      </c>
      <c r="AB38" s="40">
        <f t="shared" si="11"/>
        <v>14353.2</v>
      </c>
      <c r="AC38" s="102"/>
      <c r="AD38" s="103"/>
      <c r="AE38" s="32" t="s">
        <v>2</v>
      </c>
    </row>
    <row r="39" spans="1:31" ht="63.75" customHeight="1" x14ac:dyDescent="0.2">
      <c r="A39" s="100">
        <v>26</v>
      </c>
      <c r="B39" s="91" t="s">
        <v>228</v>
      </c>
      <c r="C39" s="26" t="s">
        <v>469</v>
      </c>
      <c r="D39" s="26" t="s">
        <v>497</v>
      </c>
      <c r="E39" s="26" t="s">
        <v>513</v>
      </c>
      <c r="F39" s="26" t="s">
        <v>512</v>
      </c>
      <c r="G39" s="33"/>
      <c r="H39" s="26" t="s">
        <v>511</v>
      </c>
      <c r="I39" s="34" t="s">
        <v>510</v>
      </c>
      <c r="J39" s="42" t="s">
        <v>22</v>
      </c>
      <c r="K39" s="42" t="s">
        <v>222</v>
      </c>
      <c r="L39" s="43" t="s">
        <v>236</v>
      </c>
      <c r="M39" s="43" t="s">
        <v>5</v>
      </c>
      <c r="N39" s="44" t="s">
        <v>384</v>
      </c>
      <c r="O39" s="43" t="s">
        <v>5</v>
      </c>
      <c r="P39" s="45" t="s">
        <v>4</v>
      </c>
      <c r="Q39" s="44" t="s">
        <v>94</v>
      </c>
      <c r="R39" s="26" t="s">
        <v>509</v>
      </c>
      <c r="S39" s="39">
        <v>11078</v>
      </c>
      <c r="T39" s="39"/>
      <c r="U39" s="46"/>
      <c r="V39" s="61" t="s">
        <v>636</v>
      </c>
      <c r="W39" s="47">
        <v>9734.1</v>
      </c>
      <c r="X39" s="47">
        <v>11078</v>
      </c>
      <c r="Y39" s="47">
        <v>11328</v>
      </c>
      <c r="Z39" s="48">
        <v>11380</v>
      </c>
      <c r="AA39" s="48">
        <v>10900</v>
      </c>
      <c r="AB39" s="48">
        <v>9700</v>
      </c>
      <c r="AC39" s="19"/>
      <c r="AD39" s="28" t="s">
        <v>14</v>
      </c>
      <c r="AE39" s="32" t="s">
        <v>2</v>
      </c>
    </row>
    <row r="40" spans="1:31" ht="53.25" customHeight="1" x14ac:dyDescent="0.2">
      <c r="A40" s="100">
        <v>27</v>
      </c>
      <c r="B40" s="91" t="s">
        <v>228</v>
      </c>
      <c r="C40" s="26" t="s">
        <v>469</v>
      </c>
      <c r="D40" s="26" t="s">
        <v>497</v>
      </c>
      <c r="E40" s="26" t="s">
        <v>508</v>
      </c>
      <c r="F40" s="26" t="s">
        <v>507</v>
      </c>
      <c r="G40" s="33"/>
      <c r="H40" s="26" t="s">
        <v>506</v>
      </c>
      <c r="I40" s="34" t="s">
        <v>505</v>
      </c>
      <c r="J40" s="42" t="s">
        <v>22</v>
      </c>
      <c r="K40" s="42" t="s">
        <v>222</v>
      </c>
      <c r="L40" s="43" t="s">
        <v>236</v>
      </c>
      <c r="M40" s="43" t="s">
        <v>5</v>
      </c>
      <c r="N40" s="44" t="s">
        <v>384</v>
      </c>
      <c r="O40" s="43" t="s">
        <v>383</v>
      </c>
      <c r="P40" s="45" t="s">
        <v>4</v>
      </c>
      <c r="Q40" s="44" t="s">
        <v>94</v>
      </c>
      <c r="R40" s="26" t="s">
        <v>504</v>
      </c>
      <c r="S40" s="39">
        <v>1800</v>
      </c>
      <c r="T40" s="39"/>
      <c r="U40" s="46"/>
      <c r="V40" s="61" t="s">
        <v>636</v>
      </c>
      <c r="W40" s="47">
        <v>2108.1799999999998</v>
      </c>
      <c r="X40" s="47">
        <v>1800</v>
      </c>
      <c r="Y40" s="47">
        <v>2300</v>
      </c>
      <c r="Z40" s="48">
        <v>1745</v>
      </c>
      <c r="AA40" s="48">
        <v>1450</v>
      </c>
      <c r="AB40" s="48">
        <v>1450</v>
      </c>
      <c r="AC40" s="19"/>
      <c r="AD40" s="28" t="s">
        <v>14</v>
      </c>
      <c r="AE40" s="32" t="s">
        <v>2</v>
      </c>
    </row>
    <row r="41" spans="1:31" ht="53.25" customHeight="1" x14ac:dyDescent="0.2">
      <c r="A41" s="100">
        <v>28</v>
      </c>
      <c r="B41" s="91" t="s">
        <v>228</v>
      </c>
      <c r="C41" s="26" t="s">
        <v>469</v>
      </c>
      <c r="D41" s="26" t="s">
        <v>497</v>
      </c>
      <c r="E41" s="26" t="s">
        <v>503</v>
      </c>
      <c r="F41" s="26" t="s">
        <v>502</v>
      </c>
      <c r="G41" s="33"/>
      <c r="H41" s="26" t="s">
        <v>501</v>
      </c>
      <c r="I41" s="34" t="s">
        <v>500</v>
      </c>
      <c r="J41" s="42" t="s">
        <v>22</v>
      </c>
      <c r="K41" s="42" t="s">
        <v>222</v>
      </c>
      <c r="L41" s="43" t="s">
        <v>236</v>
      </c>
      <c r="M41" s="43" t="s">
        <v>5</v>
      </c>
      <c r="N41" s="44" t="s">
        <v>499</v>
      </c>
      <c r="O41" s="43" t="s">
        <v>5</v>
      </c>
      <c r="P41" s="45" t="s">
        <v>4</v>
      </c>
      <c r="Q41" s="44" t="s">
        <v>94</v>
      </c>
      <c r="R41" s="26" t="s">
        <v>498</v>
      </c>
      <c r="S41" s="39">
        <v>0</v>
      </c>
      <c r="T41" s="39"/>
      <c r="U41" s="46"/>
      <c r="V41" s="61" t="s">
        <v>636</v>
      </c>
      <c r="W41" s="47">
        <v>198.07</v>
      </c>
      <c r="X41" s="47">
        <v>0</v>
      </c>
      <c r="Y41" s="47">
        <v>297.10000000000002</v>
      </c>
      <c r="Z41" s="48">
        <v>300</v>
      </c>
      <c r="AA41" s="48">
        <v>300</v>
      </c>
      <c r="AB41" s="48">
        <v>300</v>
      </c>
      <c r="AC41" s="19"/>
      <c r="AD41" s="28" t="s">
        <v>14</v>
      </c>
      <c r="AE41" s="32" t="s">
        <v>2</v>
      </c>
    </row>
    <row r="42" spans="1:31" ht="21.75" customHeight="1" x14ac:dyDescent="0.2">
      <c r="A42" s="100">
        <v>29</v>
      </c>
      <c r="B42" s="91" t="s">
        <v>228</v>
      </c>
      <c r="C42" s="26" t="s">
        <v>469</v>
      </c>
      <c r="D42" s="26" t="s">
        <v>497</v>
      </c>
      <c r="E42" s="26" t="s">
        <v>496</v>
      </c>
      <c r="F42" s="26" t="s">
        <v>495</v>
      </c>
      <c r="G42" s="33"/>
      <c r="H42" s="26" t="s">
        <v>494</v>
      </c>
      <c r="I42" s="34" t="s">
        <v>493</v>
      </c>
      <c r="J42" s="42" t="s">
        <v>22</v>
      </c>
      <c r="K42" s="42" t="s">
        <v>222</v>
      </c>
      <c r="L42" s="43" t="s">
        <v>236</v>
      </c>
      <c r="M42" s="43" t="s">
        <v>5</v>
      </c>
      <c r="N42" s="44" t="s">
        <v>492</v>
      </c>
      <c r="O42" s="43" t="s">
        <v>5</v>
      </c>
      <c r="P42" s="45" t="s">
        <v>4</v>
      </c>
      <c r="Q42" s="44" t="s">
        <v>94</v>
      </c>
      <c r="R42" s="26" t="s">
        <v>491</v>
      </c>
      <c r="S42" s="39">
        <v>2357.9</v>
      </c>
      <c r="T42" s="39"/>
      <c r="U42" s="46"/>
      <c r="V42" s="61" t="s">
        <v>636</v>
      </c>
      <c r="W42" s="47">
        <v>2086.36</v>
      </c>
      <c r="X42" s="47">
        <v>2357.9</v>
      </c>
      <c r="Y42" s="47">
        <v>2357.9</v>
      </c>
      <c r="Z42" s="48">
        <v>2684.1</v>
      </c>
      <c r="AA42" s="48">
        <v>2791.5</v>
      </c>
      <c r="AB42" s="48">
        <v>2903.2</v>
      </c>
      <c r="AC42" s="19"/>
      <c r="AD42" s="28" t="s">
        <v>14</v>
      </c>
      <c r="AE42" s="32" t="s">
        <v>2</v>
      </c>
    </row>
    <row r="43" spans="1:31" ht="32.25" customHeight="1" x14ac:dyDescent="0.2">
      <c r="A43" s="100">
        <v>30</v>
      </c>
      <c r="B43" s="91"/>
      <c r="C43" s="26"/>
      <c r="D43" s="104" t="s">
        <v>487</v>
      </c>
      <c r="E43" s="104"/>
      <c r="F43" s="26" t="s">
        <v>485</v>
      </c>
      <c r="G43" s="33"/>
      <c r="H43" s="27" t="s">
        <v>490</v>
      </c>
      <c r="I43" s="34" t="s">
        <v>489</v>
      </c>
      <c r="J43" s="35" t="s">
        <v>24</v>
      </c>
      <c r="K43" s="35" t="s">
        <v>222</v>
      </c>
      <c r="L43" s="36" t="s">
        <v>236</v>
      </c>
      <c r="M43" s="36" t="s">
        <v>5</v>
      </c>
      <c r="N43" s="37" t="s">
        <v>488</v>
      </c>
      <c r="O43" s="36" t="s">
        <v>25</v>
      </c>
      <c r="P43" s="38" t="s">
        <v>4</v>
      </c>
      <c r="Q43" s="37" t="s">
        <v>94</v>
      </c>
      <c r="R43" s="26"/>
      <c r="S43" s="39">
        <v>0</v>
      </c>
      <c r="T43" s="105"/>
      <c r="U43" s="105"/>
      <c r="V43" s="62"/>
      <c r="W43" s="40">
        <f>W44</f>
        <v>7.0000000000000007E-2</v>
      </c>
      <c r="X43" s="40">
        <f t="shared" ref="X43:AB43" si="12">X44</f>
        <v>0</v>
      </c>
      <c r="Y43" s="40">
        <f t="shared" si="12"/>
        <v>7.0000000000000007E-2</v>
      </c>
      <c r="Z43" s="40">
        <f t="shared" si="12"/>
        <v>0</v>
      </c>
      <c r="AA43" s="40">
        <f t="shared" si="12"/>
        <v>0</v>
      </c>
      <c r="AB43" s="40">
        <f t="shared" si="12"/>
        <v>0</v>
      </c>
      <c r="AC43" s="102"/>
      <c r="AD43" s="103"/>
      <c r="AE43" s="32" t="s">
        <v>2</v>
      </c>
    </row>
    <row r="44" spans="1:31" ht="95.25" customHeight="1" x14ac:dyDescent="0.2">
      <c r="A44" s="100">
        <v>31</v>
      </c>
      <c r="B44" s="91" t="s">
        <v>228</v>
      </c>
      <c r="C44" s="26" t="s">
        <v>469</v>
      </c>
      <c r="D44" s="26" t="s">
        <v>487</v>
      </c>
      <c r="E44" s="26" t="s">
        <v>486</v>
      </c>
      <c r="F44" s="26" t="s">
        <v>485</v>
      </c>
      <c r="G44" s="33"/>
      <c r="H44" s="26" t="s">
        <v>484</v>
      </c>
      <c r="I44" s="34" t="s">
        <v>483</v>
      </c>
      <c r="J44" s="42" t="s">
        <v>22</v>
      </c>
      <c r="K44" s="42" t="s">
        <v>222</v>
      </c>
      <c r="L44" s="43" t="s">
        <v>236</v>
      </c>
      <c r="M44" s="43" t="s">
        <v>5</v>
      </c>
      <c r="N44" s="44" t="s">
        <v>482</v>
      </c>
      <c r="O44" s="43" t="s">
        <v>5</v>
      </c>
      <c r="P44" s="45" t="s">
        <v>4</v>
      </c>
      <c r="Q44" s="44" t="s">
        <v>94</v>
      </c>
      <c r="R44" s="26" t="s">
        <v>481</v>
      </c>
      <c r="S44" s="39">
        <v>0</v>
      </c>
      <c r="T44" s="39"/>
      <c r="U44" s="46"/>
      <c r="V44" s="61" t="s">
        <v>636</v>
      </c>
      <c r="W44" s="47">
        <v>7.0000000000000007E-2</v>
      </c>
      <c r="X44" s="47">
        <v>0</v>
      </c>
      <c r="Y44" s="47">
        <v>7.0000000000000007E-2</v>
      </c>
      <c r="Z44" s="48">
        <v>0</v>
      </c>
      <c r="AA44" s="48">
        <v>0</v>
      </c>
      <c r="AB44" s="48">
        <v>0</v>
      </c>
      <c r="AC44" s="19"/>
      <c r="AD44" s="28" t="s">
        <v>14</v>
      </c>
      <c r="AE44" s="32" t="s">
        <v>2</v>
      </c>
    </row>
    <row r="45" spans="1:31" ht="21.75" customHeight="1" x14ac:dyDescent="0.2">
      <c r="A45" s="100">
        <v>32</v>
      </c>
      <c r="B45" s="91"/>
      <c r="C45" s="26"/>
      <c r="D45" s="104" t="s">
        <v>478</v>
      </c>
      <c r="E45" s="104"/>
      <c r="F45" s="26" t="s">
        <v>476</v>
      </c>
      <c r="G45" s="33"/>
      <c r="H45" s="27" t="s">
        <v>480</v>
      </c>
      <c r="I45" s="34" t="s">
        <v>479</v>
      </c>
      <c r="J45" s="35" t="s">
        <v>24</v>
      </c>
      <c r="K45" s="35" t="s">
        <v>222</v>
      </c>
      <c r="L45" s="36" t="s">
        <v>236</v>
      </c>
      <c r="M45" s="36" t="s">
        <v>44</v>
      </c>
      <c r="N45" s="37" t="s">
        <v>24</v>
      </c>
      <c r="O45" s="36" t="s">
        <v>25</v>
      </c>
      <c r="P45" s="38" t="s">
        <v>4</v>
      </c>
      <c r="Q45" s="37" t="s">
        <v>94</v>
      </c>
      <c r="R45" s="26"/>
      <c r="S45" s="39">
        <v>73.2</v>
      </c>
      <c r="T45" s="105"/>
      <c r="U45" s="105"/>
      <c r="V45" s="62"/>
      <c r="W45" s="40">
        <f>W46</f>
        <v>52.2</v>
      </c>
      <c r="X45" s="40">
        <f t="shared" ref="X45:AB45" si="13">X46</f>
        <v>73.2</v>
      </c>
      <c r="Y45" s="40">
        <f t="shared" si="13"/>
        <v>73.2</v>
      </c>
      <c r="Z45" s="40">
        <f t="shared" si="13"/>
        <v>26</v>
      </c>
      <c r="AA45" s="40">
        <f t="shared" si="13"/>
        <v>10</v>
      </c>
      <c r="AB45" s="40">
        <f t="shared" si="13"/>
        <v>10</v>
      </c>
      <c r="AC45" s="102"/>
      <c r="AD45" s="103"/>
      <c r="AE45" s="32" t="s">
        <v>2</v>
      </c>
    </row>
    <row r="46" spans="1:31" ht="32.25" customHeight="1" x14ac:dyDescent="0.2">
      <c r="A46" s="100">
        <v>33</v>
      </c>
      <c r="B46" s="91" t="s">
        <v>228</v>
      </c>
      <c r="C46" s="26" t="s">
        <v>469</v>
      </c>
      <c r="D46" s="26" t="s">
        <v>478</v>
      </c>
      <c r="E46" s="26" t="s">
        <v>477</v>
      </c>
      <c r="F46" s="26" t="s">
        <v>476</v>
      </c>
      <c r="G46" s="33"/>
      <c r="H46" s="26" t="s">
        <v>475</v>
      </c>
      <c r="I46" s="34" t="s">
        <v>474</v>
      </c>
      <c r="J46" s="42" t="s">
        <v>22</v>
      </c>
      <c r="K46" s="42" t="s">
        <v>222</v>
      </c>
      <c r="L46" s="43" t="s">
        <v>236</v>
      </c>
      <c r="M46" s="43" t="s">
        <v>44</v>
      </c>
      <c r="N46" s="44" t="s">
        <v>473</v>
      </c>
      <c r="O46" s="43" t="s">
        <v>5</v>
      </c>
      <c r="P46" s="45" t="s">
        <v>4</v>
      </c>
      <c r="Q46" s="44" t="s">
        <v>94</v>
      </c>
      <c r="R46" s="26" t="s">
        <v>472</v>
      </c>
      <c r="S46" s="39">
        <v>73.2</v>
      </c>
      <c r="T46" s="39"/>
      <c r="U46" s="46"/>
      <c r="V46" s="61" t="s">
        <v>636</v>
      </c>
      <c r="W46" s="47">
        <v>52.2</v>
      </c>
      <c r="X46" s="47">
        <v>73.2</v>
      </c>
      <c r="Y46" s="47">
        <v>73.2</v>
      </c>
      <c r="Z46" s="48">
        <v>26</v>
      </c>
      <c r="AA46" s="48">
        <v>10</v>
      </c>
      <c r="AB46" s="48">
        <v>10</v>
      </c>
      <c r="AC46" s="19"/>
      <c r="AD46" s="28" t="s">
        <v>14</v>
      </c>
      <c r="AE46" s="32" t="s">
        <v>2</v>
      </c>
    </row>
    <row r="47" spans="1:31" ht="63.75" customHeight="1" x14ac:dyDescent="0.2">
      <c r="A47" s="100">
        <v>34</v>
      </c>
      <c r="B47" s="91"/>
      <c r="C47" s="26"/>
      <c r="D47" s="104" t="s">
        <v>468</v>
      </c>
      <c r="E47" s="104"/>
      <c r="F47" s="26" t="s">
        <v>466</v>
      </c>
      <c r="G47" s="33"/>
      <c r="H47" s="27" t="s">
        <v>471</v>
      </c>
      <c r="I47" s="34" t="s">
        <v>470</v>
      </c>
      <c r="J47" s="35" t="s">
        <v>24</v>
      </c>
      <c r="K47" s="35" t="s">
        <v>222</v>
      </c>
      <c r="L47" s="36" t="s">
        <v>236</v>
      </c>
      <c r="M47" s="36" t="s">
        <v>463</v>
      </c>
      <c r="N47" s="37" t="s">
        <v>24</v>
      </c>
      <c r="O47" s="36" t="s">
        <v>25</v>
      </c>
      <c r="P47" s="38" t="s">
        <v>4</v>
      </c>
      <c r="Q47" s="37" t="s">
        <v>94</v>
      </c>
      <c r="R47" s="26"/>
      <c r="S47" s="39">
        <v>2112.1999999999998</v>
      </c>
      <c r="T47" s="105"/>
      <c r="U47" s="105"/>
      <c r="V47" s="62"/>
      <c r="W47" s="40">
        <f>W48</f>
        <v>1569.92</v>
      </c>
      <c r="X47" s="40">
        <f t="shared" ref="X47:AB47" si="14">X48</f>
        <v>2112.1999999999998</v>
      </c>
      <c r="Y47" s="40">
        <f t="shared" si="14"/>
        <v>2112.1999999999998</v>
      </c>
      <c r="Z47" s="40">
        <f t="shared" si="14"/>
        <v>2191.3000000000002</v>
      </c>
      <c r="AA47" s="40">
        <f t="shared" si="14"/>
        <v>2278.9</v>
      </c>
      <c r="AB47" s="40">
        <f t="shared" si="14"/>
        <v>2370</v>
      </c>
      <c r="AC47" s="102"/>
      <c r="AD47" s="103"/>
      <c r="AE47" s="32" t="s">
        <v>2</v>
      </c>
    </row>
    <row r="48" spans="1:31" ht="53.25" customHeight="1" x14ac:dyDescent="0.2">
      <c r="A48" s="100">
        <v>35</v>
      </c>
      <c r="B48" s="91" t="s">
        <v>228</v>
      </c>
      <c r="C48" s="26" t="s">
        <v>469</v>
      </c>
      <c r="D48" s="26" t="s">
        <v>468</v>
      </c>
      <c r="E48" s="26" t="s">
        <v>467</v>
      </c>
      <c r="F48" s="26" t="s">
        <v>466</v>
      </c>
      <c r="G48" s="33"/>
      <c r="H48" s="26" t="s">
        <v>465</v>
      </c>
      <c r="I48" s="34" t="s">
        <v>464</v>
      </c>
      <c r="J48" s="42" t="s">
        <v>22</v>
      </c>
      <c r="K48" s="42" t="s">
        <v>222</v>
      </c>
      <c r="L48" s="43" t="s">
        <v>236</v>
      </c>
      <c r="M48" s="43" t="s">
        <v>463</v>
      </c>
      <c r="N48" s="44" t="s">
        <v>462</v>
      </c>
      <c r="O48" s="43" t="s">
        <v>5</v>
      </c>
      <c r="P48" s="45" t="s">
        <v>4</v>
      </c>
      <c r="Q48" s="44" t="s">
        <v>94</v>
      </c>
      <c r="R48" s="26" t="s">
        <v>461</v>
      </c>
      <c r="S48" s="39">
        <v>2112.1999999999998</v>
      </c>
      <c r="T48" s="39"/>
      <c r="U48" s="46"/>
      <c r="V48" s="61" t="s">
        <v>636</v>
      </c>
      <c r="W48" s="47">
        <v>1569.92</v>
      </c>
      <c r="X48" s="47">
        <v>2112.1999999999998</v>
      </c>
      <c r="Y48" s="47">
        <v>2112.1999999999998</v>
      </c>
      <c r="Z48" s="48">
        <v>2191.3000000000002</v>
      </c>
      <c r="AA48" s="48">
        <v>2278.9</v>
      </c>
      <c r="AB48" s="48">
        <v>2370</v>
      </c>
      <c r="AC48" s="19"/>
      <c r="AD48" s="28" t="s">
        <v>14</v>
      </c>
      <c r="AE48" s="32" t="s">
        <v>2</v>
      </c>
    </row>
    <row r="49" spans="1:31" ht="13.5" customHeight="1" x14ac:dyDescent="0.2">
      <c r="A49" s="100">
        <v>36</v>
      </c>
      <c r="B49" s="91"/>
      <c r="C49" s="104" t="s">
        <v>448</v>
      </c>
      <c r="D49" s="104"/>
      <c r="E49" s="104"/>
      <c r="F49" s="26" t="s">
        <v>13</v>
      </c>
      <c r="G49" s="33"/>
      <c r="H49" s="27" t="s">
        <v>460</v>
      </c>
      <c r="I49" s="34" t="s">
        <v>459</v>
      </c>
      <c r="J49" s="35" t="s">
        <v>24</v>
      </c>
      <c r="K49" s="35" t="s">
        <v>222</v>
      </c>
      <c r="L49" s="36" t="s">
        <v>441</v>
      </c>
      <c r="M49" s="36" t="s">
        <v>25</v>
      </c>
      <c r="N49" s="37" t="s">
        <v>24</v>
      </c>
      <c r="O49" s="36" t="s">
        <v>25</v>
      </c>
      <c r="P49" s="38" t="s">
        <v>4</v>
      </c>
      <c r="Q49" s="37" t="s">
        <v>24</v>
      </c>
      <c r="R49" s="26"/>
      <c r="S49" s="39">
        <v>441.1</v>
      </c>
      <c r="T49" s="105"/>
      <c r="U49" s="105"/>
      <c r="V49" s="62"/>
      <c r="W49" s="40">
        <f>W50</f>
        <v>279.60000000000002</v>
      </c>
      <c r="X49" s="40">
        <f t="shared" ref="X49:AB49" si="15">X50</f>
        <v>441.1</v>
      </c>
      <c r="Y49" s="40">
        <f t="shared" si="15"/>
        <v>281</v>
      </c>
      <c r="Z49" s="40">
        <f t="shared" si="15"/>
        <v>622.5</v>
      </c>
      <c r="AA49" s="40">
        <f t="shared" si="15"/>
        <v>622.5</v>
      </c>
      <c r="AB49" s="40">
        <f t="shared" si="15"/>
        <v>622.5</v>
      </c>
      <c r="AC49" s="102"/>
      <c r="AD49" s="103"/>
      <c r="AE49" s="32" t="s">
        <v>2</v>
      </c>
    </row>
    <row r="50" spans="1:31" ht="13.5" customHeight="1" x14ac:dyDescent="0.2">
      <c r="A50" s="100">
        <v>37</v>
      </c>
      <c r="B50" s="91"/>
      <c r="C50" s="26"/>
      <c r="D50" s="104" t="s">
        <v>447</v>
      </c>
      <c r="E50" s="104"/>
      <c r="F50" s="26" t="s">
        <v>13</v>
      </c>
      <c r="G50" s="33"/>
      <c r="H50" s="27" t="s">
        <v>458</v>
      </c>
      <c r="I50" s="34" t="s">
        <v>457</v>
      </c>
      <c r="J50" s="35" t="s">
        <v>24</v>
      </c>
      <c r="K50" s="35" t="s">
        <v>222</v>
      </c>
      <c r="L50" s="36" t="s">
        <v>441</v>
      </c>
      <c r="M50" s="36" t="s">
        <v>220</v>
      </c>
      <c r="N50" s="37" t="s">
        <v>24</v>
      </c>
      <c r="O50" s="36" t="s">
        <v>220</v>
      </c>
      <c r="P50" s="38" t="s">
        <v>4</v>
      </c>
      <c r="Q50" s="37" t="s">
        <v>94</v>
      </c>
      <c r="R50" s="26"/>
      <c r="S50" s="39">
        <v>441.1</v>
      </c>
      <c r="T50" s="105"/>
      <c r="U50" s="105"/>
      <c r="V50" s="62"/>
      <c r="W50" s="40">
        <f>W51+W52+W53</f>
        <v>279.60000000000002</v>
      </c>
      <c r="X50" s="40">
        <f t="shared" ref="X50:AB50" si="16">X51+X52+X53</f>
        <v>441.1</v>
      </c>
      <c r="Y50" s="40">
        <f t="shared" si="16"/>
        <v>281</v>
      </c>
      <c r="Z50" s="40">
        <f t="shared" si="16"/>
        <v>622.5</v>
      </c>
      <c r="AA50" s="40">
        <f t="shared" si="16"/>
        <v>622.5</v>
      </c>
      <c r="AB50" s="40">
        <f t="shared" si="16"/>
        <v>622.5</v>
      </c>
      <c r="AC50" s="102"/>
      <c r="AD50" s="103"/>
      <c r="AE50" s="32" t="s">
        <v>2</v>
      </c>
    </row>
    <row r="51" spans="1:31" ht="33.75" x14ac:dyDescent="0.2">
      <c r="A51" s="100">
        <v>38</v>
      </c>
      <c r="B51" s="91" t="s">
        <v>228</v>
      </c>
      <c r="C51" s="26" t="s">
        <v>448</v>
      </c>
      <c r="D51" s="26" t="s">
        <v>447</v>
      </c>
      <c r="E51" s="26" t="s">
        <v>456</v>
      </c>
      <c r="F51" s="26" t="s">
        <v>456</v>
      </c>
      <c r="G51" s="33"/>
      <c r="H51" s="26" t="s">
        <v>455</v>
      </c>
      <c r="I51" s="34" t="s">
        <v>454</v>
      </c>
      <c r="J51" s="42" t="s">
        <v>442</v>
      </c>
      <c r="K51" s="42" t="s">
        <v>222</v>
      </c>
      <c r="L51" s="43" t="s">
        <v>441</v>
      </c>
      <c r="M51" s="43" t="s">
        <v>220</v>
      </c>
      <c r="N51" s="44" t="s">
        <v>6</v>
      </c>
      <c r="O51" s="43" t="s">
        <v>220</v>
      </c>
      <c r="P51" s="45" t="s">
        <v>4</v>
      </c>
      <c r="Q51" s="44" t="s">
        <v>94</v>
      </c>
      <c r="R51" s="26" t="s">
        <v>453</v>
      </c>
      <c r="S51" s="39">
        <v>34.799999999999997</v>
      </c>
      <c r="T51" s="39"/>
      <c r="U51" s="46"/>
      <c r="V51" s="61" t="s">
        <v>638</v>
      </c>
      <c r="W51" s="47">
        <v>30.86</v>
      </c>
      <c r="X51" s="47">
        <v>34.799999999999997</v>
      </c>
      <c r="Y51" s="47">
        <v>30.5</v>
      </c>
      <c r="Z51" s="48">
        <v>37.299999999999997</v>
      </c>
      <c r="AA51" s="48">
        <v>37.299999999999997</v>
      </c>
      <c r="AB51" s="48">
        <v>37.299999999999997</v>
      </c>
      <c r="AC51" s="19"/>
      <c r="AD51" s="28" t="s">
        <v>14</v>
      </c>
      <c r="AE51" s="32" t="s">
        <v>2</v>
      </c>
    </row>
    <row r="52" spans="1:31" ht="33.75" x14ac:dyDescent="0.2">
      <c r="A52" s="100">
        <v>39</v>
      </c>
      <c r="B52" s="91" t="s">
        <v>228</v>
      </c>
      <c r="C52" s="26" t="s">
        <v>448</v>
      </c>
      <c r="D52" s="26" t="s">
        <v>447</v>
      </c>
      <c r="E52" s="26" t="s">
        <v>452</v>
      </c>
      <c r="F52" s="26" t="s">
        <v>452</v>
      </c>
      <c r="G52" s="33"/>
      <c r="H52" s="26" t="s">
        <v>451</v>
      </c>
      <c r="I52" s="34" t="s">
        <v>450</v>
      </c>
      <c r="J52" s="42" t="s">
        <v>442</v>
      </c>
      <c r="K52" s="42" t="s">
        <v>222</v>
      </c>
      <c r="L52" s="43" t="s">
        <v>441</v>
      </c>
      <c r="M52" s="43" t="s">
        <v>220</v>
      </c>
      <c r="N52" s="44" t="s">
        <v>43</v>
      </c>
      <c r="O52" s="43" t="s">
        <v>220</v>
      </c>
      <c r="P52" s="45" t="s">
        <v>4</v>
      </c>
      <c r="Q52" s="44" t="s">
        <v>94</v>
      </c>
      <c r="R52" s="26" t="s">
        <v>449</v>
      </c>
      <c r="S52" s="39">
        <v>106.3</v>
      </c>
      <c r="T52" s="39"/>
      <c r="U52" s="46"/>
      <c r="V52" s="61" t="s">
        <v>638</v>
      </c>
      <c r="W52" s="47">
        <v>-24.82</v>
      </c>
      <c r="X52" s="47">
        <v>106.3</v>
      </c>
      <c r="Y52" s="47">
        <v>-23</v>
      </c>
      <c r="Z52" s="48">
        <v>87.2</v>
      </c>
      <c r="AA52" s="48">
        <v>87.2</v>
      </c>
      <c r="AB52" s="48">
        <v>87.2</v>
      </c>
      <c r="AC52" s="19"/>
      <c r="AD52" s="28" t="s">
        <v>14</v>
      </c>
      <c r="AE52" s="32" t="s">
        <v>2</v>
      </c>
    </row>
    <row r="53" spans="1:31" ht="33.75" x14ac:dyDescent="0.2">
      <c r="A53" s="100">
        <v>40</v>
      </c>
      <c r="B53" s="91" t="s">
        <v>228</v>
      </c>
      <c r="C53" s="26" t="s">
        <v>448</v>
      </c>
      <c r="D53" s="26" t="s">
        <v>447</v>
      </c>
      <c r="E53" s="26" t="s">
        <v>446</v>
      </c>
      <c r="F53" s="26" t="s">
        <v>445</v>
      </c>
      <c r="G53" s="33"/>
      <c r="H53" s="26" t="s">
        <v>444</v>
      </c>
      <c r="I53" s="34" t="s">
        <v>443</v>
      </c>
      <c r="J53" s="42" t="s">
        <v>442</v>
      </c>
      <c r="K53" s="42" t="s">
        <v>222</v>
      </c>
      <c r="L53" s="43" t="s">
        <v>441</v>
      </c>
      <c r="M53" s="43" t="s">
        <v>220</v>
      </c>
      <c r="N53" s="44" t="s">
        <v>440</v>
      </c>
      <c r="O53" s="43" t="s">
        <v>220</v>
      </c>
      <c r="P53" s="45" t="s">
        <v>4</v>
      </c>
      <c r="Q53" s="44" t="s">
        <v>94</v>
      </c>
      <c r="R53" s="26" t="s">
        <v>439</v>
      </c>
      <c r="S53" s="39">
        <v>300</v>
      </c>
      <c r="T53" s="39"/>
      <c r="U53" s="46"/>
      <c r="V53" s="61" t="s">
        <v>638</v>
      </c>
      <c r="W53" s="47">
        <v>273.56</v>
      </c>
      <c r="X53" s="47">
        <v>300</v>
      </c>
      <c r="Y53" s="47">
        <v>273.5</v>
      </c>
      <c r="Z53" s="48">
        <v>498</v>
      </c>
      <c r="AA53" s="48">
        <v>498</v>
      </c>
      <c r="AB53" s="48">
        <v>498</v>
      </c>
      <c r="AC53" s="19"/>
      <c r="AD53" s="28" t="s">
        <v>14</v>
      </c>
      <c r="AE53" s="32" t="s">
        <v>2</v>
      </c>
    </row>
    <row r="54" spans="1:31" ht="21.75" customHeight="1" x14ac:dyDescent="0.2">
      <c r="A54" s="100">
        <v>41</v>
      </c>
      <c r="B54" s="91"/>
      <c r="C54" s="104" t="s">
        <v>418</v>
      </c>
      <c r="D54" s="104"/>
      <c r="E54" s="104"/>
      <c r="F54" s="26" t="s">
        <v>13</v>
      </c>
      <c r="G54" s="33"/>
      <c r="H54" s="27" t="s">
        <v>438</v>
      </c>
      <c r="I54" s="34" t="s">
        <v>437</v>
      </c>
      <c r="J54" s="35" t="s">
        <v>24</v>
      </c>
      <c r="K54" s="35" t="s">
        <v>222</v>
      </c>
      <c r="L54" s="36" t="s">
        <v>383</v>
      </c>
      <c r="M54" s="36" t="s">
        <v>25</v>
      </c>
      <c r="N54" s="37" t="s">
        <v>24</v>
      </c>
      <c r="O54" s="36" t="s">
        <v>25</v>
      </c>
      <c r="P54" s="38" t="s">
        <v>4</v>
      </c>
      <c r="Q54" s="37" t="s">
        <v>24</v>
      </c>
      <c r="R54" s="26"/>
      <c r="S54" s="39">
        <v>13805.72</v>
      </c>
      <c r="T54" s="105"/>
      <c r="U54" s="105"/>
      <c r="V54" s="62"/>
      <c r="W54" s="40">
        <f>W55+W58</f>
        <v>8426.09</v>
      </c>
      <c r="X54" s="40">
        <f t="shared" ref="X54:AB54" si="17">X55+X58</f>
        <v>13805.72</v>
      </c>
      <c r="Y54" s="40">
        <f t="shared" si="17"/>
        <v>13810.81</v>
      </c>
      <c r="Z54" s="40">
        <f t="shared" si="17"/>
        <v>14171.526</v>
      </c>
      <c r="AA54" s="40">
        <f t="shared" si="17"/>
        <v>14175.526</v>
      </c>
      <c r="AB54" s="40">
        <f t="shared" si="17"/>
        <v>14175.526</v>
      </c>
      <c r="AC54" s="102"/>
      <c r="AD54" s="103"/>
      <c r="AE54" s="32" t="s">
        <v>2</v>
      </c>
    </row>
    <row r="55" spans="1:31" ht="13.5" customHeight="1" x14ac:dyDescent="0.2">
      <c r="A55" s="100">
        <v>42</v>
      </c>
      <c r="B55" s="91"/>
      <c r="C55" s="26"/>
      <c r="D55" s="104" t="s">
        <v>432</v>
      </c>
      <c r="E55" s="104"/>
      <c r="F55" s="26" t="s">
        <v>430</v>
      </c>
      <c r="G55" s="33"/>
      <c r="H55" s="27" t="s">
        <v>436</v>
      </c>
      <c r="I55" s="34" t="s">
        <v>435</v>
      </c>
      <c r="J55" s="35" t="s">
        <v>24</v>
      </c>
      <c r="K55" s="35" t="s">
        <v>222</v>
      </c>
      <c r="L55" s="36" t="s">
        <v>383</v>
      </c>
      <c r="M55" s="36" t="s">
        <v>220</v>
      </c>
      <c r="N55" s="37" t="s">
        <v>24</v>
      </c>
      <c r="O55" s="36" t="s">
        <v>25</v>
      </c>
      <c r="P55" s="38" t="s">
        <v>4</v>
      </c>
      <c r="Q55" s="37" t="s">
        <v>411</v>
      </c>
      <c r="R55" s="26"/>
      <c r="S55" s="39">
        <v>13695.72</v>
      </c>
      <c r="T55" s="105"/>
      <c r="U55" s="105"/>
      <c r="V55" s="62"/>
      <c r="W55" s="40">
        <f>W56+W57</f>
        <v>8321.39</v>
      </c>
      <c r="X55" s="40">
        <f t="shared" ref="X55:AB55" si="18">X56+X57</f>
        <v>13695.72</v>
      </c>
      <c r="Y55" s="40">
        <f t="shared" si="18"/>
        <v>13662.41</v>
      </c>
      <c r="Z55" s="40">
        <f t="shared" si="18"/>
        <v>14040.526</v>
      </c>
      <c r="AA55" s="40">
        <f t="shared" si="18"/>
        <v>14040.526</v>
      </c>
      <c r="AB55" s="40">
        <f t="shared" si="18"/>
        <v>14040.526</v>
      </c>
      <c r="AC55" s="102"/>
      <c r="AD55" s="103"/>
      <c r="AE55" s="32" t="s">
        <v>2</v>
      </c>
    </row>
    <row r="56" spans="1:31" ht="39" x14ac:dyDescent="0.2">
      <c r="A56" s="100">
        <v>43</v>
      </c>
      <c r="B56" s="91" t="s">
        <v>228</v>
      </c>
      <c r="C56" s="26" t="s">
        <v>418</v>
      </c>
      <c r="D56" s="26" t="s">
        <v>432</v>
      </c>
      <c r="E56" s="26" t="s">
        <v>431</v>
      </c>
      <c r="F56" s="26" t="s">
        <v>430</v>
      </c>
      <c r="G56" s="33"/>
      <c r="H56" s="26" t="s">
        <v>429</v>
      </c>
      <c r="I56" s="34" t="s">
        <v>434</v>
      </c>
      <c r="J56" s="42" t="s">
        <v>22</v>
      </c>
      <c r="K56" s="42" t="s">
        <v>222</v>
      </c>
      <c r="L56" s="43" t="s">
        <v>383</v>
      </c>
      <c r="M56" s="43" t="s">
        <v>220</v>
      </c>
      <c r="N56" s="44" t="s">
        <v>412</v>
      </c>
      <c r="O56" s="43" t="s">
        <v>5</v>
      </c>
      <c r="P56" s="45" t="s">
        <v>4</v>
      </c>
      <c r="Q56" s="44" t="s">
        <v>411</v>
      </c>
      <c r="R56" s="26" t="s">
        <v>433</v>
      </c>
      <c r="S56" s="39">
        <v>10</v>
      </c>
      <c r="T56" s="39"/>
      <c r="U56" s="46"/>
      <c r="V56" s="61" t="s">
        <v>636</v>
      </c>
      <c r="W56" s="47">
        <v>10.56</v>
      </c>
      <c r="X56" s="47">
        <v>10</v>
      </c>
      <c r="Y56" s="47">
        <v>13</v>
      </c>
      <c r="Z56" s="48">
        <v>11</v>
      </c>
      <c r="AA56" s="48">
        <v>11</v>
      </c>
      <c r="AB56" s="48">
        <v>11</v>
      </c>
      <c r="AC56" s="19"/>
      <c r="AD56" s="28" t="s">
        <v>14</v>
      </c>
      <c r="AE56" s="32" t="s">
        <v>2</v>
      </c>
    </row>
    <row r="57" spans="1:31" ht="48.75" x14ac:dyDescent="0.2">
      <c r="A57" s="100">
        <v>44</v>
      </c>
      <c r="B57" s="91" t="s">
        <v>228</v>
      </c>
      <c r="C57" s="26" t="s">
        <v>418</v>
      </c>
      <c r="D57" s="26" t="s">
        <v>432</v>
      </c>
      <c r="E57" s="26" t="s">
        <v>431</v>
      </c>
      <c r="F57" s="26" t="s">
        <v>430</v>
      </c>
      <c r="G57" s="33"/>
      <c r="H57" s="26" t="s">
        <v>429</v>
      </c>
      <c r="I57" s="34" t="s">
        <v>428</v>
      </c>
      <c r="J57" s="42" t="s">
        <v>10</v>
      </c>
      <c r="K57" s="42" t="s">
        <v>222</v>
      </c>
      <c r="L57" s="43" t="s">
        <v>383</v>
      </c>
      <c r="M57" s="43" t="s">
        <v>220</v>
      </c>
      <c r="N57" s="44" t="s">
        <v>412</v>
      </c>
      <c r="O57" s="43" t="s">
        <v>5</v>
      </c>
      <c r="P57" s="45" t="s">
        <v>4</v>
      </c>
      <c r="Q57" s="44" t="s">
        <v>411</v>
      </c>
      <c r="R57" s="26" t="s">
        <v>427</v>
      </c>
      <c r="S57" s="39">
        <v>13685.72</v>
      </c>
      <c r="T57" s="39"/>
      <c r="U57" s="46"/>
      <c r="V57" s="61" t="s">
        <v>637</v>
      </c>
      <c r="W57" s="47">
        <v>8310.83</v>
      </c>
      <c r="X57" s="47">
        <v>13685.72</v>
      </c>
      <c r="Y57" s="47">
        <v>13649.41</v>
      </c>
      <c r="Z57" s="48">
        <v>14029.526</v>
      </c>
      <c r="AA57" s="48">
        <v>14029.526</v>
      </c>
      <c r="AB57" s="48">
        <v>14029.526</v>
      </c>
      <c r="AC57" s="19"/>
      <c r="AD57" s="28" t="s">
        <v>14</v>
      </c>
      <c r="AE57" s="32" t="s">
        <v>2</v>
      </c>
    </row>
    <row r="58" spans="1:31" ht="13.5" customHeight="1" x14ac:dyDescent="0.2">
      <c r="A58" s="100">
        <v>45</v>
      </c>
      <c r="B58" s="91"/>
      <c r="C58" s="26"/>
      <c r="D58" s="104" t="s">
        <v>417</v>
      </c>
      <c r="E58" s="104"/>
      <c r="F58" s="26" t="s">
        <v>13</v>
      </c>
      <c r="G58" s="33"/>
      <c r="H58" s="27" t="s">
        <v>426</v>
      </c>
      <c r="I58" s="34" t="s">
        <v>425</v>
      </c>
      <c r="J58" s="35" t="s">
        <v>24</v>
      </c>
      <c r="K58" s="35" t="s">
        <v>222</v>
      </c>
      <c r="L58" s="36" t="s">
        <v>383</v>
      </c>
      <c r="M58" s="36" t="s">
        <v>56</v>
      </c>
      <c r="N58" s="37" t="s">
        <v>24</v>
      </c>
      <c r="O58" s="36" t="s">
        <v>25</v>
      </c>
      <c r="P58" s="38" t="s">
        <v>4</v>
      </c>
      <c r="Q58" s="37" t="s">
        <v>411</v>
      </c>
      <c r="R58" s="26"/>
      <c r="S58" s="39">
        <v>110</v>
      </c>
      <c r="T58" s="105"/>
      <c r="U58" s="105"/>
      <c r="V58" s="62"/>
      <c r="W58" s="40">
        <f>W59+W60</f>
        <v>104.69999999999999</v>
      </c>
      <c r="X58" s="40">
        <f t="shared" ref="X58:AB58" si="19">X59+X60</f>
        <v>110</v>
      </c>
      <c r="Y58" s="40">
        <f t="shared" si="19"/>
        <v>148.4</v>
      </c>
      <c r="Z58" s="40">
        <f t="shared" si="19"/>
        <v>131</v>
      </c>
      <c r="AA58" s="40">
        <f t="shared" si="19"/>
        <v>135</v>
      </c>
      <c r="AB58" s="40">
        <f t="shared" si="19"/>
        <v>135</v>
      </c>
      <c r="AC58" s="102"/>
      <c r="AD58" s="103"/>
      <c r="AE58" s="32" t="s">
        <v>2</v>
      </c>
    </row>
    <row r="59" spans="1:31" ht="32.25" customHeight="1" x14ac:dyDescent="0.2">
      <c r="A59" s="100">
        <v>46</v>
      </c>
      <c r="B59" s="91" t="s">
        <v>228</v>
      </c>
      <c r="C59" s="26" t="s">
        <v>418</v>
      </c>
      <c r="D59" s="26" t="s">
        <v>417</v>
      </c>
      <c r="E59" s="26" t="s">
        <v>424</v>
      </c>
      <c r="F59" s="26" t="s">
        <v>423</v>
      </c>
      <c r="G59" s="33"/>
      <c r="H59" s="26" t="s">
        <v>422</v>
      </c>
      <c r="I59" s="34" t="s">
        <v>421</v>
      </c>
      <c r="J59" s="42" t="s">
        <v>22</v>
      </c>
      <c r="K59" s="42" t="s">
        <v>222</v>
      </c>
      <c r="L59" s="43" t="s">
        <v>383</v>
      </c>
      <c r="M59" s="43" t="s">
        <v>56</v>
      </c>
      <c r="N59" s="44" t="s">
        <v>420</v>
      </c>
      <c r="O59" s="43" t="s">
        <v>5</v>
      </c>
      <c r="P59" s="45" t="s">
        <v>4</v>
      </c>
      <c r="Q59" s="44" t="s">
        <v>411</v>
      </c>
      <c r="R59" s="26" t="s">
        <v>419</v>
      </c>
      <c r="S59" s="39">
        <v>110</v>
      </c>
      <c r="T59" s="39"/>
      <c r="U59" s="46"/>
      <c r="V59" s="61" t="s">
        <v>636</v>
      </c>
      <c r="W59" s="47">
        <v>86.85</v>
      </c>
      <c r="X59" s="47">
        <v>110</v>
      </c>
      <c r="Y59" s="47">
        <v>130.4</v>
      </c>
      <c r="Z59" s="48">
        <v>131</v>
      </c>
      <c r="AA59" s="48">
        <v>135</v>
      </c>
      <c r="AB59" s="48">
        <v>135</v>
      </c>
      <c r="AC59" s="19"/>
      <c r="AD59" s="28" t="s">
        <v>14</v>
      </c>
      <c r="AE59" s="32" t="s">
        <v>2</v>
      </c>
    </row>
    <row r="60" spans="1:31" ht="39" x14ac:dyDescent="0.2">
      <c r="A60" s="100">
        <v>47</v>
      </c>
      <c r="B60" s="91" t="s">
        <v>228</v>
      </c>
      <c r="C60" s="26" t="s">
        <v>418</v>
      </c>
      <c r="D60" s="26" t="s">
        <v>417</v>
      </c>
      <c r="E60" s="26" t="s">
        <v>416</v>
      </c>
      <c r="F60" s="26" t="s">
        <v>415</v>
      </c>
      <c r="G60" s="33"/>
      <c r="H60" s="26" t="s">
        <v>414</v>
      </c>
      <c r="I60" s="34" t="s">
        <v>413</v>
      </c>
      <c r="J60" s="42" t="s">
        <v>22</v>
      </c>
      <c r="K60" s="42" t="s">
        <v>222</v>
      </c>
      <c r="L60" s="43" t="s">
        <v>383</v>
      </c>
      <c r="M60" s="43" t="s">
        <v>56</v>
      </c>
      <c r="N60" s="44" t="s">
        <v>412</v>
      </c>
      <c r="O60" s="43" t="s">
        <v>5</v>
      </c>
      <c r="P60" s="45" t="s">
        <v>4</v>
      </c>
      <c r="Q60" s="44" t="s">
        <v>411</v>
      </c>
      <c r="R60" s="26" t="s">
        <v>410</v>
      </c>
      <c r="S60" s="39">
        <v>0</v>
      </c>
      <c r="T60" s="39"/>
      <c r="U60" s="46"/>
      <c r="V60" s="61" t="s">
        <v>636</v>
      </c>
      <c r="W60" s="47">
        <v>17.850000000000001</v>
      </c>
      <c r="X60" s="47">
        <v>0</v>
      </c>
      <c r="Y60" s="47">
        <v>18</v>
      </c>
      <c r="Z60" s="48">
        <v>0</v>
      </c>
      <c r="AA60" s="48">
        <v>0</v>
      </c>
      <c r="AB60" s="48">
        <v>0</v>
      </c>
      <c r="AC60" s="19"/>
      <c r="AD60" s="28" t="s">
        <v>14</v>
      </c>
      <c r="AE60" s="32" t="s">
        <v>2</v>
      </c>
    </row>
    <row r="61" spans="1:31" ht="21.75" customHeight="1" x14ac:dyDescent="0.2">
      <c r="A61" s="100">
        <v>48</v>
      </c>
      <c r="B61" s="91"/>
      <c r="C61" s="104" t="s">
        <v>392</v>
      </c>
      <c r="D61" s="104"/>
      <c r="E61" s="104"/>
      <c r="F61" s="26" t="s">
        <v>13</v>
      </c>
      <c r="G61" s="33"/>
      <c r="H61" s="27" t="s">
        <v>409</v>
      </c>
      <c r="I61" s="34" t="s">
        <v>408</v>
      </c>
      <c r="J61" s="35" t="s">
        <v>24</v>
      </c>
      <c r="K61" s="35" t="s">
        <v>222</v>
      </c>
      <c r="L61" s="36" t="s">
        <v>386</v>
      </c>
      <c r="M61" s="36" t="s">
        <v>25</v>
      </c>
      <c r="N61" s="37" t="s">
        <v>24</v>
      </c>
      <c r="O61" s="36" t="s">
        <v>25</v>
      </c>
      <c r="P61" s="38" t="s">
        <v>4</v>
      </c>
      <c r="Q61" s="37" t="s">
        <v>24</v>
      </c>
      <c r="R61" s="26"/>
      <c r="S61" s="39">
        <v>10630</v>
      </c>
      <c r="T61" s="105"/>
      <c r="U61" s="105"/>
      <c r="V61" s="62"/>
      <c r="W61" s="40">
        <f>W62+W64</f>
        <v>12640.95</v>
      </c>
      <c r="X61" s="40">
        <f t="shared" ref="X61:AB61" si="20">X62+X64</f>
        <v>10630</v>
      </c>
      <c r="Y61" s="40">
        <f t="shared" si="20"/>
        <v>13500</v>
      </c>
      <c r="Z61" s="40">
        <f t="shared" si="20"/>
        <v>6480</v>
      </c>
      <c r="AA61" s="40">
        <f t="shared" si="20"/>
        <v>5980</v>
      </c>
      <c r="AB61" s="40">
        <f t="shared" si="20"/>
        <v>5980</v>
      </c>
      <c r="AC61" s="102"/>
      <c r="AD61" s="103"/>
      <c r="AE61" s="32" t="s">
        <v>2</v>
      </c>
    </row>
    <row r="62" spans="1:31" ht="63.75" customHeight="1" x14ac:dyDescent="0.2">
      <c r="A62" s="100">
        <v>49</v>
      </c>
      <c r="B62" s="91"/>
      <c r="C62" s="26"/>
      <c r="D62" s="104" t="s">
        <v>405</v>
      </c>
      <c r="E62" s="104"/>
      <c r="F62" s="26" t="s">
        <v>403</v>
      </c>
      <c r="G62" s="33"/>
      <c r="H62" s="27" t="s">
        <v>407</v>
      </c>
      <c r="I62" s="34" t="s">
        <v>406</v>
      </c>
      <c r="J62" s="35" t="s">
        <v>24</v>
      </c>
      <c r="K62" s="35" t="s">
        <v>222</v>
      </c>
      <c r="L62" s="36" t="s">
        <v>386</v>
      </c>
      <c r="M62" s="36" t="s">
        <v>56</v>
      </c>
      <c r="N62" s="37" t="s">
        <v>24</v>
      </c>
      <c r="O62" s="36" t="s">
        <v>25</v>
      </c>
      <c r="P62" s="38" t="s">
        <v>4</v>
      </c>
      <c r="Q62" s="37" t="s">
        <v>24</v>
      </c>
      <c r="R62" s="26"/>
      <c r="S62" s="39">
        <v>1000</v>
      </c>
      <c r="T62" s="105"/>
      <c r="U62" s="105"/>
      <c r="V62" s="62"/>
      <c r="W62" s="40">
        <f>W63</f>
        <v>3275.32</v>
      </c>
      <c r="X62" s="40">
        <f t="shared" ref="X62:AB62" si="21">X63</f>
        <v>1000</v>
      </c>
      <c r="Y62" s="40">
        <f t="shared" si="21"/>
        <v>3400</v>
      </c>
      <c r="Z62" s="40">
        <f t="shared" si="21"/>
        <v>500</v>
      </c>
      <c r="AA62" s="40">
        <f t="shared" si="21"/>
        <v>0</v>
      </c>
      <c r="AB62" s="40">
        <f t="shared" si="21"/>
        <v>0</v>
      </c>
      <c r="AC62" s="102"/>
      <c r="AD62" s="103"/>
      <c r="AE62" s="32" t="s">
        <v>2</v>
      </c>
    </row>
    <row r="63" spans="1:31" ht="63.75" customHeight="1" x14ac:dyDescent="0.2">
      <c r="A63" s="100">
        <v>50</v>
      </c>
      <c r="B63" s="91" t="s">
        <v>228</v>
      </c>
      <c r="C63" s="26" t="s">
        <v>392</v>
      </c>
      <c r="D63" s="26" t="s">
        <v>405</v>
      </c>
      <c r="E63" s="26" t="s">
        <v>404</v>
      </c>
      <c r="F63" s="26" t="s">
        <v>403</v>
      </c>
      <c r="G63" s="33"/>
      <c r="H63" s="26" t="s">
        <v>402</v>
      </c>
      <c r="I63" s="34" t="s">
        <v>401</v>
      </c>
      <c r="J63" s="42" t="s">
        <v>22</v>
      </c>
      <c r="K63" s="42" t="s">
        <v>222</v>
      </c>
      <c r="L63" s="43" t="s">
        <v>386</v>
      </c>
      <c r="M63" s="43" t="s">
        <v>56</v>
      </c>
      <c r="N63" s="44" t="s">
        <v>372</v>
      </c>
      <c r="O63" s="43" t="s">
        <v>5</v>
      </c>
      <c r="P63" s="45" t="s">
        <v>4</v>
      </c>
      <c r="Q63" s="44" t="s">
        <v>400</v>
      </c>
      <c r="R63" s="26" t="s">
        <v>399</v>
      </c>
      <c r="S63" s="39">
        <v>1000</v>
      </c>
      <c r="T63" s="39"/>
      <c r="U63" s="46"/>
      <c r="V63" s="61" t="s">
        <v>636</v>
      </c>
      <c r="W63" s="47">
        <v>3275.32</v>
      </c>
      <c r="X63" s="47">
        <v>1000</v>
      </c>
      <c r="Y63" s="47">
        <v>3400</v>
      </c>
      <c r="Z63" s="48">
        <v>500</v>
      </c>
      <c r="AA63" s="48">
        <v>0</v>
      </c>
      <c r="AB63" s="48">
        <v>0</v>
      </c>
      <c r="AC63" s="19"/>
      <c r="AD63" s="28" t="s">
        <v>14</v>
      </c>
      <c r="AE63" s="32" t="s">
        <v>2</v>
      </c>
    </row>
    <row r="64" spans="1:31" ht="21.75" customHeight="1" x14ac:dyDescent="0.2">
      <c r="A64" s="100">
        <v>51</v>
      </c>
      <c r="B64" s="91"/>
      <c r="C64" s="26"/>
      <c r="D64" s="104" t="s">
        <v>391</v>
      </c>
      <c r="E64" s="104"/>
      <c r="F64" s="26" t="s">
        <v>13</v>
      </c>
      <c r="G64" s="33"/>
      <c r="H64" s="27" t="s">
        <v>398</v>
      </c>
      <c r="I64" s="34" t="s">
        <v>397</v>
      </c>
      <c r="J64" s="35" t="s">
        <v>24</v>
      </c>
      <c r="K64" s="35" t="s">
        <v>222</v>
      </c>
      <c r="L64" s="36" t="s">
        <v>386</v>
      </c>
      <c r="M64" s="36" t="s">
        <v>385</v>
      </c>
      <c r="N64" s="37" t="s">
        <v>24</v>
      </c>
      <c r="O64" s="36" t="s">
        <v>25</v>
      </c>
      <c r="P64" s="38" t="s">
        <v>4</v>
      </c>
      <c r="Q64" s="37" t="s">
        <v>382</v>
      </c>
      <c r="R64" s="26"/>
      <c r="S64" s="39">
        <v>9630</v>
      </c>
      <c r="T64" s="105"/>
      <c r="U64" s="105"/>
      <c r="V64" s="62"/>
      <c r="W64" s="40">
        <f>W65+W66</f>
        <v>9365.630000000001</v>
      </c>
      <c r="X64" s="40">
        <f t="shared" ref="X64:AB64" si="22">X65+X66</f>
        <v>9630</v>
      </c>
      <c r="Y64" s="40">
        <f t="shared" si="22"/>
        <v>10100</v>
      </c>
      <c r="Z64" s="40">
        <f t="shared" si="22"/>
        <v>5980</v>
      </c>
      <c r="AA64" s="40">
        <f t="shared" si="22"/>
        <v>5980</v>
      </c>
      <c r="AB64" s="40">
        <f t="shared" si="22"/>
        <v>5980</v>
      </c>
      <c r="AC64" s="102"/>
      <c r="AD64" s="103"/>
      <c r="AE64" s="32" t="s">
        <v>2</v>
      </c>
    </row>
    <row r="65" spans="1:31" ht="42.75" customHeight="1" x14ac:dyDescent="0.2">
      <c r="A65" s="100">
        <v>52</v>
      </c>
      <c r="B65" s="91" t="s">
        <v>228</v>
      </c>
      <c r="C65" s="26" t="s">
        <v>392</v>
      </c>
      <c r="D65" s="26" t="s">
        <v>391</v>
      </c>
      <c r="E65" s="26" t="s">
        <v>390</v>
      </c>
      <c r="F65" s="26" t="s">
        <v>396</v>
      </c>
      <c r="G65" s="33"/>
      <c r="H65" s="26" t="s">
        <v>395</v>
      </c>
      <c r="I65" s="34" t="s">
        <v>394</v>
      </c>
      <c r="J65" s="42" t="s">
        <v>22</v>
      </c>
      <c r="K65" s="42" t="s">
        <v>222</v>
      </c>
      <c r="L65" s="43" t="s">
        <v>386</v>
      </c>
      <c r="M65" s="43" t="s">
        <v>385</v>
      </c>
      <c r="N65" s="44" t="s">
        <v>384</v>
      </c>
      <c r="O65" s="43" t="s">
        <v>5</v>
      </c>
      <c r="P65" s="45" t="s">
        <v>4</v>
      </c>
      <c r="Q65" s="44" t="s">
        <v>382</v>
      </c>
      <c r="R65" s="26" t="s">
        <v>393</v>
      </c>
      <c r="S65" s="39">
        <v>9224</v>
      </c>
      <c r="T65" s="39"/>
      <c r="U65" s="46"/>
      <c r="V65" s="61" t="s">
        <v>636</v>
      </c>
      <c r="W65" s="47">
        <v>9112.69</v>
      </c>
      <c r="X65" s="47">
        <v>9224</v>
      </c>
      <c r="Y65" s="47">
        <v>9694</v>
      </c>
      <c r="Z65" s="48">
        <v>5746</v>
      </c>
      <c r="AA65" s="48">
        <v>5746</v>
      </c>
      <c r="AB65" s="48">
        <v>5746</v>
      </c>
      <c r="AC65" s="19"/>
      <c r="AD65" s="28" t="s">
        <v>14</v>
      </c>
      <c r="AE65" s="32" t="s">
        <v>2</v>
      </c>
    </row>
    <row r="66" spans="1:31" ht="32.25" customHeight="1" x14ac:dyDescent="0.2">
      <c r="A66" s="100">
        <v>53</v>
      </c>
      <c r="B66" s="91" t="s">
        <v>228</v>
      </c>
      <c r="C66" s="26" t="s">
        <v>392</v>
      </c>
      <c r="D66" s="26" t="s">
        <v>391</v>
      </c>
      <c r="E66" s="26" t="s">
        <v>390</v>
      </c>
      <c r="F66" s="26" t="s">
        <v>389</v>
      </c>
      <c r="G66" s="33"/>
      <c r="H66" s="26" t="s">
        <v>388</v>
      </c>
      <c r="I66" s="34" t="s">
        <v>387</v>
      </c>
      <c r="J66" s="42" t="s">
        <v>22</v>
      </c>
      <c r="K66" s="42" t="s">
        <v>222</v>
      </c>
      <c r="L66" s="43" t="s">
        <v>386</v>
      </c>
      <c r="M66" s="43" t="s">
        <v>385</v>
      </c>
      <c r="N66" s="44" t="s">
        <v>384</v>
      </c>
      <c r="O66" s="43" t="s">
        <v>383</v>
      </c>
      <c r="P66" s="45" t="s">
        <v>4</v>
      </c>
      <c r="Q66" s="44" t="s">
        <v>382</v>
      </c>
      <c r="R66" s="26" t="s">
        <v>381</v>
      </c>
      <c r="S66" s="39">
        <v>406</v>
      </c>
      <c r="T66" s="39"/>
      <c r="U66" s="46"/>
      <c r="V66" s="61" t="s">
        <v>636</v>
      </c>
      <c r="W66" s="47">
        <v>252.94</v>
      </c>
      <c r="X66" s="47">
        <v>406</v>
      </c>
      <c r="Y66" s="47">
        <v>406</v>
      </c>
      <c r="Z66" s="48">
        <v>234</v>
      </c>
      <c r="AA66" s="48">
        <v>234</v>
      </c>
      <c r="AB66" s="48">
        <v>234</v>
      </c>
      <c r="AC66" s="19"/>
      <c r="AD66" s="28" t="s">
        <v>14</v>
      </c>
      <c r="AE66" s="32" t="s">
        <v>2</v>
      </c>
    </row>
    <row r="67" spans="1:31" ht="13.5" customHeight="1" x14ac:dyDescent="0.2">
      <c r="A67" s="100">
        <v>54</v>
      </c>
      <c r="B67" s="91"/>
      <c r="C67" s="104" t="s">
        <v>243</v>
      </c>
      <c r="D67" s="104"/>
      <c r="E67" s="104"/>
      <c r="F67" s="26" t="s">
        <v>13</v>
      </c>
      <c r="G67" s="33"/>
      <c r="H67" s="27" t="s">
        <v>380</v>
      </c>
      <c r="I67" s="34" t="s">
        <v>379</v>
      </c>
      <c r="J67" s="35" t="s">
        <v>24</v>
      </c>
      <c r="K67" s="35" t="s">
        <v>222</v>
      </c>
      <c r="L67" s="36" t="s">
        <v>237</v>
      </c>
      <c r="M67" s="36" t="s">
        <v>25</v>
      </c>
      <c r="N67" s="37" t="s">
        <v>24</v>
      </c>
      <c r="O67" s="36" t="s">
        <v>25</v>
      </c>
      <c r="P67" s="38" t="s">
        <v>4</v>
      </c>
      <c r="Q67" s="37" t="s">
        <v>24</v>
      </c>
      <c r="R67" s="26"/>
      <c r="S67" s="39">
        <v>1102.69</v>
      </c>
      <c r="T67" s="105"/>
      <c r="U67" s="105"/>
      <c r="V67" s="62"/>
      <c r="W67" s="40">
        <f>W68+W84+W86+W89+W91+W95</f>
        <v>768.25999999999988</v>
      </c>
      <c r="X67" s="40">
        <f t="shared" ref="X67:AB67" si="23">X68+X84+X86+X89+X91+X95</f>
        <v>1102.69</v>
      </c>
      <c r="Y67" s="40">
        <f t="shared" si="23"/>
        <v>825.68000000000006</v>
      </c>
      <c r="Z67" s="41">
        <f t="shared" si="23"/>
        <v>1037.6000000000001</v>
      </c>
      <c r="AA67" s="41">
        <f t="shared" si="23"/>
        <v>1037.6000000000001</v>
      </c>
      <c r="AB67" s="41">
        <f t="shared" si="23"/>
        <v>1037.6000000000001</v>
      </c>
      <c r="AC67" s="102"/>
      <c r="AD67" s="103"/>
      <c r="AE67" s="32" t="s">
        <v>2</v>
      </c>
    </row>
    <row r="68" spans="1:31" ht="32.25" customHeight="1" x14ac:dyDescent="0.2">
      <c r="A68" s="100">
        <v>55</v>
      </c>
      <c r="B68" s="91"/>
      <c r="C68" s="26"/>
      <c r="D68" s="104" t="s">
        <v>298</v>
      </c>
      <c r="E68" s="104"/>
      <c r="F68" s="26" t="s">
        <v>13</v>
      </c>
      <c r="G68" s="33"/>
      <c r="H68" s="27" t="s">
        <v>378</v>
      </c>
      <c r="I68" s="34" t="s">
        <v>377</v>
      </c>
      <c r="J68" s="35" t="s">
        <v>24</v>
      </c>
      <c r="K68" s="35" t="s">
        <v>222</v>
      </c>
      <c r="L68" s="36" t="s">
        <v>237</v>
      </c>
      <c r="M68" s="36" t="s">
        <v>220</v>
      </c>
      <c r="N68" s="37" t="s">
        <v>24</v>
      </c>
      <c r="O68" s="36" t="s">
        <v>220</v>
      </c>
      <c r="P68" s="38" t="s">
        <v>4</v>
      </c>
      <c r="Q68" s="37" t="s">
        <v>235</v>
      </c>
      <c r="R68" s="26"/>
      <c r="S68" s="39">
        <v>659.8</v>
      </c>
      <c r="T68" s="105"/>
      <c r="U68" s="105"/>
      <c r="V68" s="62"/>
      <c r="W68" s="40">
        <f>W69+W70+W71+W72+W73+W74+W75+W76+W77+W78+W79+W80+W81+W82+W83</f>
        <v>594.49</v>
      </c>
      <c r="X68" s="40">
        <f t="shared" ref="X68:AB68" si="24">X69+X70+X71+X72+X73+X74+X75+X76+X77+X78+X79+X80+X81+X82+X83</f>
        <v>659.8</v>
      </c>
      <c r="Y68" s="40">
        <f t="shared" si="24"/>
        <v>611.67000000000007</v>
      </c>
      <c r="Z68" s="40">
        <f t="shared" si="24"/>
        <v>921.10000000000014</v>
      </c>
      <c r="AA68" s="40">
        <f t="shared" si="24"/>
        <v>921.10000000000014</v>
      </c>
      <c r="AB68" s="40">
        <f t="shared" si="24"/>
        <v>921.10000000000014</v>
      </c>
      <c r="AC68" s="102"/>
      <c r="AD68" s="103"/>
      <c r="AE68" s="32" t="s">
        <v>2</v>
      </c>
    </row>
    <row r="69" spans="1:31" ht="53.25" customHeight="1" x14ac:dyDescent="0.2">
      <c r="A69" s="100">
        <v>56</v>
      </c>
      <c r="B69" s="91" t="s">
        <v>228</v>
      </c>
      <c r="C69" s="26" t="s">
        <v>243</v>
      </c>
      <c r="D69" s="26" t="s">
        <v>298</v>
      </c>
      <c r="E69" s="26" t="s">
        <v>376</v>
      </c>
      <c r="F69" s="26" t="s">
        <v>375</v>
      </c>
      <c r="G69" s="33"/>
      <c r="H69" s="26" t="s">
        <v>374</v>
      </c>
      <c r="I69" s="34" t="s">
        <v>373</v>
      </c>
      <c r="J69" s="42" t="s">
        <v>293</v>
      </c>
      <c r="K69" s="42" t="s">
        <v>222</v>
      </c>
      <c r="L69" s="43" t="s">
        <v>237</v>
      </c>
      <c r="M69" s="43" t="s">
        <v>220</v>
      </c>
      <c r="N69" s="44" t="s">
        <v>372</v>
      </c>
      <c r="O69" s="43" t="s">
        <v>220</v>
      </c>
      <c r="P69" s="45" t="s">
        <v>4</v>
      </c>
      <c r="Q69" s="44" t="s">
        <v>235</v>
      </c>
      <c r="R69" s="26" t="s">
        <v>371</v>
      </c>
      <c r="S69" s="39">
        <v>3.5</v>
      </c>
      <c r="T69" s="39"/>
      <c r="U69" s="46"/>
      <c r="V69" s="61" t="s">
        <v>639</v>
      </c>
      <c r="W69" s="47">
        <v>8.4700000000000006</v>
      </c>
      <c r="X69" s="47">
        <v>3.5</v>
      </c>
      <c r="Y69" s="47">
        <v>8.4700000000000006</v>
      </c>
      <c r="Z69" s="48">
        <v>7.1</v>
      </c>
      <c r="AA69" s="48">
        <v>7.1</v>
      </c>
      <c r="AB69" s="48">
        <v>7.1</v>
      </c>
      <c r="AC69" s="19"/>
      <c r="AD69" s="28" t="s">
        <v>14</v>
      </c>
      <c r="AE69" s="32" t="s">
        <v>2</v>
      </c>
    </row>
    <row r="70" spans="1:31" ht="74.25" customHeight="1" x14ac:dyDescent="0.2">
      <c r="A70" s="100">
        <v>57</v>
      </c>
      <c r="B70" s="91" t="s">
        <v>228</v>
      </c>
      <c r="C70" s="26" t="s">
        <v>243</v>
      </c>
      <c r="D70" s="26" t="s">
        <v>298</v>
      </c>
      <c r="E70" s="26" t="s">
        <v>370</v>
      </c>
      <c r="F70" s="26" t="s">
        <v>369</v>
      </c>
      <c r="G70" s="33"/>
      <c r="H70" s="26" t="s">
        <v>368</v>
      </c>
      <c r="I70" s="34" t="s">
        <v>367</v>
      </c>
      <c r="J70" s="42" t="s">
        <v>293</v>
      </c>
      <c r="K70" s="42" t="s">
        <v>222</v>
      </c>
      <c r="L70" s="43" t="s">
        <v>237</v>
      </c>
      <c r="M70" s="43" t="s">
        <v>220</v>
      </c>
      <c r="N70" s="44" t="s">
        <v>366</v>
      </c>
      <c r="O70" s="43" t="s">
        <v>220</v>
      </c>
      <c r="P70" s="45" t="s">
        <v>4</v>
      </c>
      <c r="Q70" s="44" t="s">
        <v>235</v>
      </c>
      <c r="R70" s="26" t="s">
        <v>365</v>
      </c>
      <c r="S70" s="39">
        <v>89.2</v>
      </c>
      <c r="T70" s="39"/>
      <c r="U70" s="46"/>
      <c r="V70" s="61" t="s">
        <v>639</v>
      </c>
      <c r="W70" s="47">
        <v>84.07</v>
      </c>
      <c r="X70" s="47">
        <v>89.2</v>
      </c>
      <c r="Y70" s="47">
        <v>87.8</v>
      </c>
      <c r="Z70" s="48">
        <v>250.5</v>
      </c>
      <c r="AA70" s="48">
        <v>250.5</v>
      </c>
      <c r="AB70" s="48">
        <v>250.5</v>
      </c>
      <c r="AC70" s="19"/>
      <c r="AD70" s="28" t="s">
        <v>14</v>
      </c>
      <c r="AE70" s="32" t="s">
        <v>2</v>
      </c>
    </row>
    <row r="71" spans="1:31" ht="53.25" customHeight="1" x14ac:dyDescent="0.2">
      <c r="A71" s="100">
        <v>58</v>
      </c>
      <c r="B71" s="91" t="s">
        <v>228</v>
      </c>
      <c r="C71" s="26" t="s">
        <v>243</v>
      </c>
      <c r="D71" s="26" t="s">
        <v>298</v>
      </c>
      <c r="E71" s="26" t="s">
        <v>359</v>
      </c>
      <c r="F71" s="26" t="s">
        <v>364</v>
      </c>
      <c r="G71" s="33"/>
      <c r="H71" s="26" t="s">
        <v>363</v>
      </c>
      <c r="I71" s="34" t="s">
        <v>362</v>
      </c>
      <c r="J71" s="42" t="s">
        <v>293</v>
      </c>
      <c r="K71" s="42" t="s">
        <v>222</v>
      </c>
      <c r="L71" s="43" t="s">
        <v>237</v>
      </c>
      <c r="M71" s="43" t="s">
        <v>220</v>
      </c>
      <c r="N71" s="44" t="s">
        <v>361</v>
      </c>
      <c r="O71" s="43" t="s">
        <v>220</v>
      </c>
      <c r="P71" s="45" t="s">
        <v>4</v>
      </c>
      <c r="Q71" s="44" t="s">
        <v>235</v>
      </c>
      <c r="R71" s="26" t="s">
        <v>360</v>
      </c>
      <c r="S71" s="39">
        <v>11.5</v>
      </c>
      <c r="T71" s="39"/>
      <c r="U71" s="46"/>
      <c r="V71" s="61" t="s">
        <v>639</v>
      </c>
      <c r="W71" s="47">
        <v>4.9000000000000004</v>
      </c>
      <c r="X71" s="47">
        <v>11.5</v>
      </c>
      <c r="Y71" s="47">
        <v>4.9000000000000004</v>
      </c>
      <c r="Z71" s="48">
        <v>9.6</v>
      </c>
      <c r="AA71" s="48">
        <v>9.6</v>
      </c>
      <c r="AB71" s="48">
        <v>9.6</v>
      </c>
      <c r="AC71" s="19"/>
      <c r="AD71" s="28" t="s">
        <v>14</v>
      </c>
      <c r="AE71" s="32" t="s">
        <v>2</v>
      </c>
    </row>
    <row r="72" spans="1:31" ht="53.25" customHeight="1" x14ac:dyDescent="0.2">
      <c r="A72" s="100">
        <v>59</v>
      </c>
      <c r="B72" s="91" t="s">
        <v>228</v>
      </c>
      <c r="C72" s="26" t="s">
        <v>243</v>
      </c>
      <c r="D72" s="26" t="s">
        <v>298</v>
      </c>
      <c r="E72" s="26" t="s">
        <v>359</v>
      </c>
      <c r="F72" s="26" t="s">
        <v>358</v>
      </c>
      <c r="G72" s="33"/>
      <c r="H72" s="26" t="s">
        <v>357</v>
      </c>
      <c r="I72" s="34" t="s">
        <v>356</v>
      </c>
      <c r="J72" s="42" t="s">
        <v>22</v>
      </c>
      <c r="K72" s="42" t="s">
        <v>222</v>
      </c>
      <c r="L72" s="43" t="s">
        <v>237</v>
      </c>
      <c r="M72" s="43" t="s">
        <v>220</v>
      </c>
      <c r="N72" s="44" t="s">
        <v>355</v>
      </c>
      <c r="O72" s="43" t="s">
        <v>220</v>
      </c>
      <c r="P72" s="45" t="s">
        <v>4</v>
      </c>
      <c r="Q72" s="44" t="s">
        <v>235</v>
      </c>
      <c r="R72" s="26" t="s">
        <v>354</v>
      </c>
      <c r="S72" s="39">
        <v>15</v>
      </c>
      <c r="T72" s="39"/>
      <c r="U72" s="46"/>
      <c r="V72" s="61" t="s">
        <v>636</v>
      </c>
      <c r="W72" s="47">
        <v>0</v>
      </c>
      <c r="X72" s="47">
        <v>15</v>
      </c>
      <c r="Y72" s="47">
        <v>0</v>
      </c>
      <c r="Z72" s="48">
        <v>0</v>
      </c>
      <c r="AA72" s="48">
        <v>0</v>
      </c>
      <c r="AB72" s="48">
        <v>0</v>
      </c>
      <c r="AC72" s="19"/>
      <c r="AD72" s="28" t="s">
        <v>14</v>
      </c>
      <c r="AE72" s="32" t="s">
        <v>2</v>
      </c>
    </row>
    <row r="73" spans="1:31" ht="63.75" customHeight="1" x14ac:dyDescent="0.2">
      <c r="A73" s="100">
        <v>60</v>
      </c>
      <c r="B73" s="91" t="s">
        <v>228</v>
      </c>
      <c r="C73" s="26" t="s">
        <v>243</v>
      </c>
      <c r="D73" s="26" t="s">
        <v>298</v>
      </c>
      <c r="E73" s="26" t="s">
        <v>353</v>
      </c>
      <c r="F73" s="26" t="s">
        <v>352</v>
      </c>
      <c r="G73" s="33"/>
      <c r="H73" s="26" t="s">
        <v>351</v>
      </c>
      <c r="I73" s="34" t="s">
        <v>350</v>
      </c>
      <c r="J73" s="42" t="s">
        <v>293</v>
      </c>
      <c r="K73" s="42" t="s">
        <v>222</v>
      </c>
      <c r="L73" s="43" t="s">
        <v>237</v>
      </c>
      <c r="M73" s="43" t="s">
        <v>220</v>
      </c>
      <c r="N73" s="44" t="s">
        <v>349</v>
      </c>
      <c r="O73" s="43" t="s">
        <v>220</v>
      </c>
      <c r="P73" s="45" t="s">
        <v>4</v>
      </c>
      <c r="Q73" s="44" t="s">
        <v>235</v>
      </c>
      <c r="R73" s="26" t="s">
        <v>348</v>
      </c>
      <c r="S73" s="39">
        <v>7.7</v>
      </c>
      <c r="T73" s="39"/>
      <c r="U73" s="46"/>
      <c r="V73" s="61" t="s">
        <v>639</v>
      </c>
      <c r="W73" s="47">
        <v>17</v>
      </c>
      <c r="X73" s="47">
        <v>7.7</v>
      </c>
      <c r="Y73" s="47">
        <v>17</v>
      </c>
      <c r="Z73" s="48">
        <v>23.7</v>
      </c>
      <c r="AA73" s="48">
        <v>23.7</v>
      </c>
      <c r="AB73" s="48">
        <v>23.7</v>
      </c>
      <c r="AC73" s="19"/>
      <c r="AD73" s="28" t="s">
        <v>14</v>
      </c>
      <c r="AE73" s="32" t="s">
        <v>2</v>
      </c>
    </row>
    <row r="74" spans="1:31" ht="53.25" customHeight="1" x14ac:dyDescent="0.2">
      <c r="A74" s="100">
        <v>61</v>
      </c>
      <c r="B74" s="91" t="s">
        <v>228</v>
      </c>
      <c r="C74" s="26" t="s">
        <v>243</v>
      </c>
      <c r="D74" s="26" t="s">
        <v>298</v>
      </c>
      <c r="E74" s="26" t="s">
        <v>347</v>
      </c>
      <c r="F74" s="26" t="s">
        <v>346</v>
      </c>
      <c r="G74" s="33"/>
      <c r="H74" s="26" t="s">
        <v>345</v>
      </c>
      <c r="I74" s="34" t="s">
        <v>344</v>
      </c>
      <c r="J74" s="42" t="s">
        <v>293</v>
      </c>
      <c r="K74" s="42" t="s">
        <v>222</v>
      </c>
      <c r="L74" s="43" t="s">
        <v>237</v>
      </c>
      <c r="M74" s="43" t="s">
        <v>220</v>
      </c>
      <c r="N74" s="44" t="s">
        <v>343</v>
      </c>
      <c r="O74" s="43" t="s">
        <v>220</v>
      </c>
      <c r="P74" s="45" t="s">
        <v>4</v>
      </c>
      <c r="Q74" s="44" t="s">
        <v>235</v>
      </c>
      <c r="R74" s="26" t="s">
        <v>342</v>
      </c>
      <c r="S74" s="39">
        <v>32.6</v>
      </c>
      <c r="T74" s="39"/>
      <c r="U74" s="46"/>
      <c r="V74" s="61" t="s">
        <v>639</v>
      </c>
      <c r="W74" s="47">
        <v>4</v>
      </c>
      <c r="X74" s="47">
        <v>32.6</v>
      </c>
      <c r="Y74" s="47">
        <v>8.4</v>
      </c>
      <c r="Z74" s="48">
        <v>9.9</v>
      </c>
      <c r="AA74" s="48">
        <v>9.9</v>
      </c>
      <c r="AB74" s="48">
        <v>9.9</v>
      </c>
      <c r="AC74" s="19"/>
      <c r="AD74" s="28" t="s">
        <v>14</v>
      </c>
      <c r="AE74" s="32" t="s">
        <v>2</v>
      </c>
    </row>
    <row r="75" spans="1:31" ht="53.25" customHeight="1" x14ac:dyDescent="0.2">
      <c r="A75" s="100">
        <v>62</v>
      </c>
      <c r="B75" s="91" t="s">
        <v>228</v>
      </c>
      <c r="C75" s="26" t="s">
        <v>243</v>
      </c>
      <c r="D75" s="26" t="s">
        <v>298</v>
      </c>
      <c r="E75" s="26" t="s">
        <v>341</v>
      </c>
      <c r="F75" s="26" t="s">
        <v>340</v>
      </c>
      <c r="G75" s="33"/>
      <c r="H75" s="26" t="s">
        <v>339</v>
      </c>
      <c r="I75" s="34" t="s">
        <v>338</v>
      </c>
      <c r="J75" s="42" t="s">
        <v>293</v>
      </c>
      <c r="K75" s="42" t="s">
        <v>222</v>
      </c>
      <c r="L75" s="43" t="s">
        <v>237</v>
      </c>
      <c r="M75" s="43" t="s">
        <v>220</v>
      </c>
      <c r="N75" s="44" t="s">
        <v>337</v>
      </c>
      <c r="O75" s="43" t="s">
        <v>220</v>
      </c>
      <c r="P75" s="45" t="s">
        <v>4</v>
      </c>
      <c r="Q75" s="44" t="s">
        <v>235</v>
      </c>
      <c r="R75" s="26" t="s">
        <v>336</v>
      </c>
      <c r="S75" s="39">
        <v>0.8</v>
      </c>
      <c r="T75" s="39"/>
      <c r="U75" s="46"/>
      <c r="V75" s="61" t="s">
        <v>639</v>
      </c>
      <c r="W75" s="47">
        <v>25</v>
      </c>
      <c r="X75" s="47">
        <v>0.8</v>
      </c>
      <c r="Y75" s="47">
        <v>25</v>
      </c>
      <c r="Z75" s="48">
        <v>62</v>
      </c>
      <c r="AA75" s="48">
        <v>62</v>
      </c>
      <c r="AB75" s="48">
        <v>62</v>
      </c>
      <c r="AC75" s="19"/>
      <c r="AD75" s="28" t="s">
        <v>14</v>
      </c>
      <c r="AE75" s="32" t="s">
        <v>2</v>
      </c>
    </row>
    <row r="76" spans="1:31" ht="74.25" customHeight="1" x14ac:dyDescent="0.2">
      <c r="A76" s="100">
        <v>63</v>
      </c>
      <c r="B76" s="91" t="s">
        <v>228</v>
      </c>
      <c r="C76" s="26" t="s">
        <v>243</v>
      </c>
      <c r="D76" s="26" t="s">
        <v>298</v>
      </c>
      <c r="E76" s="26" t="s">
        <v>335</v>
      </c>
      <c r="F76" s="26" t="s">
        <v>334</v>
      </c>
      <c r="G76" s="33"/>
      <c r="H76" s="26" t="s">
        <v>333</v>
      </c>
      <c r="I76" s="34" t="s">
        <v>332</v>
      </c>
      <c r="J76" s="42" t="s">
        <v>293</v>
      </c>
      <c r="K76" s="42" t="s">
        <v>222</v>
      </c>
      <c r="L76" s="43" t="s">
        <v>237</v>
      </c>
      <c r="M76" s="43" t="s">
        <v>220</v>
      </c>
      <c r="N76" s="44" t="s">
        <v>331</v>
      </c>
      <c r="O76" s="43" t="s">
        <v>220</v>
      </c>
      <c r="P76" s="45" t="s">
        <v>4</v>
      </c>
      <c r="Q76" s="44" t="s">
        <v>235</v>
      </c>
      <c r="R76" s="26" t="s">
        <v>330</v>
      </c>
      <c r="S76" s="39">
        <v>36.200000000000003</v>
      </c>
      <c r="T76" s="39"/>
      <c r="U76" s="46"/>
      <c r="V76" s="61" t="s">
        <v>639</v>
      </c>
      <c r="W76" s="47">
        <v>0.03</v>
      </c>
      <c r="X76" s="47">
        <v>36.200000000000003</v>
      </c>
      <c r="Y76" s="47">
        <v>0.1</v>
      </c>
      <c r="Z76" s="48">
        <v>38.5</v>
      </c>
      <c r="AA76" s="48">
        <v>38.5</v>
      </c>
      <c r="AB76" s="48">
        <v>38.5</v>
      </c>
      <c r="AC76" s="19"/>
      <c r="AD76" s="28" t="s">
        <v>14</v>
      </c>
      <c r="AE76" s="32" t="s">
        <v>2</v>
      </c>
    </row>
    <row r="77" spans="1:31" ht="84.75" customHeight="1" x14ac:dyDescent="0.2">
      <c r="A77" s="100">
        <v>64</v>
      </c>
      <c r="B77" s="91" t="s">
        <v>228</v>
      </c>
      <c r="C77" s="26" t="s">
        <v>243</v>
      </c>
      <c r="D77" s="26" t="s">
        <v>298</v>
      </c>
      <c r="E77" s="26" t="s">
        <v>324</v>
      </c>
      <c r="F77" s="26" t="s">
        <v>329</v>
      </c>
      <c r="G77" s="33"/>
      <c r="H77" s="26" t="s">
        <v>328</v>
      </c>
      <c r="I77" s="34" t="s">
        <v>327</v>
      </c>
      <c r="J77" s="42" t="s">
        <v>293</v>
      </c>
      <c r="K77" s="42" t="s">
        <v>222</v>
      </c>
      <c r="L77" s="43" t="s">
        <v>237</v>
      </c>
      <c r="M77" s="43" t="s">
        <v>220</v>
      </c>
      <c r="N77" s="44" t="s">
        <v>326</v>
      </c>
      <c r="O77" s="43" t="s">
        <v>220</v>
      </c>
      <c r="P77" s="45" t="s">
        <v>4</v>
      </c>
      <c r="Q77" s="44" t="s">
        <v>235</v>
      </c>
      <c r="R77" s="26" t="s">
        <v>325</v>
      </c>
      <c r="S77" s="39">
        <v>5.0999999999999996</v>
      </c>
      <c r="T77" s="39"/>
      <c r="U77" s="46"/>
      <c r="V77" s="61" t="s">
        <v>639</v>
      </c>
      <c r="W77" s="47">
        <v>27.99</v>
      </c>
      <c r="X77" s="47">
        <v>5.0999999999999996</v>
      </c>
      <c r="Y77" s="47">
        <v>27.99</v>
      </c>
      <c r="Z77" s="48">
        <v>5</v>
      </c>
      <c r="AA77" s="48">
        <v>5</v>
      </c>
      <c r="AB77" s="48">
        <v>5</v>
      </c>
      <c r="AC77" s="19"/>
      <c r="AD77" s="28" t="s">
        <v>14</v>
      </c>
      <c r="AE77" s="32" t="s">
        <v>2</v>
      </c>
    </row>
    <row r="78" spans="1:31" ht="74.25" customHeight="1" x14ac:dyDescent="0.2">
      <c r="A78" s="100">
        <v>65</v>
      </c>
      <c r="B78" s="91" t="s">
        <v>228</v>
      </c>
      <c r="C78" s="26" t="s">
        <v>243</v>
      </c>
      <c r="D78" s="26" t="s">
        <v>298</v>
      </c>
      <c r="E78" s="26" t="s">
        <v>324</v>
      </c>
      <c r="F78" s="26" t="s">
        <v>323</v>
      </c>
      <c r="G78" s="33"/>
      <c r="H78" s="26" t="s">
        <v>322</v>
      </c>
      <c r="I78" s="34" t="s">
        <v>321</v>
      </c>
      <c r="J78" s="42" t="s">
        <v>22</v>
      </c>
      <c r="K78" s="42" t="s">
        <v>222</v>
      </c>
      <c r="L78" s="43" t="s">
        <v>237</v>
      </c>
      <c r="M78" s="43" t="s">
        <v>220</v>
      </c>
      <c r="N78" s="44" t="s">
        <v>320</v>
      </c>
      <c r="O78" s="43" t="s">
        <v>220</v>
      </c>
      <c r="P78" s="45" t="s">
        <v>4</v>
      </c>
      <c r="Q78" s="44" t="s">
        <v>235</v>
      </c>
      <c r="R78" s="26" t="s">
        <v>319</v>
      </c>
      <c r="S78" s="39">
        <v>10</v>
      </c>
      <c r="T78" s="39"/>
      <c r="U78" s="46"/>
      <c r="V78" s="61" t="s">
        <v>636</v>
      </c>
      <c r="W78" s="47">
        <v>20</v>
      </c>
      <c r="X78" s="47">
        <v>10</v>
      </c>
      <c r="Y78" s="47">
        <v>20</v>
      </c>
      <c r="Z78" s="48">
        <v>10</v>
      </c>
      <c r="AA78" s="48">
        <v>10</v>
      </c>
      <c r="AB78" s="48">
        <v>10</v>
      </c>
      <c r="AC78" s="19"/>
      <c r="AD78" s="28" t="s">
        <v>14</v>
      </c>
      <c r="AE78" s="32" t="s">
        <v>2</v>
      </c>
    </row>
    <row r="79" spans="1:31" ht="63.75" customHeight="1" x14ac:dyDescent="0.2">
      <c r="A79" s="100">
        <v>66</v>
      </c>
      <c r="B79" s="91" t="s">
        <v>228</v>
      </c>
      <c r="C79" s="26" t="s">
        <v>243</v>
      </c>
      <c r="D79" s="26" t="s">
        <v>298</v>
      </c>
      <c r="E79" s="26" t="s">
        <v>318</v>
      </c>
      <c r="F79" s="26" t="s">
        <v>317</v>
      </c>
      <c r="G79" s="33"/>
      <c r="H79" s="26" t="s">
        <v>316</v>
      </c>
      <c r="I79" s="34" t="s">
        <v>315</v>
      </c>
      <c r="J79" s="42" t="s">
        <v>293</v>
      </c>
      <c r="K79" s="42" t="s">
        <v>222</v>
      </c>
      <c r="L79" s="43" t="s">
        <v>237</v>
      </c>
      <c r="M79" s="43" t="s">
        <v>220</v>
      </c>
      <c r="N79" s="44" t="s">
        <v>314</v>
      </c>
      <c r="O79" s="43" t="s">
        <v>220</v>
      </c>
      <c r="P79" s="45" t="s">
        <v>4</v>
      </c>
      <c r="Q79" s="44" t="s">
        <v>235</v>
      </c>
      <c r="R79" s="26" t="s">
        <v>313</v>
      </c>
      <c r="S79" s="39">
        <v>124.8</v>
      </c>
      <c r="T79" s="39"/>
      <c r="U79" s="46"/>
      <c r="V79" s="61" t="s">
        <v>639</v>
      </c>
      <c r="W79" s="47">
        <v>0</v>
      </c>
      <c r="X79" s="47">
        <v>124.8</v>
      </c>
      <c r="Y79" s="47">
        <v>1.8</v>
      </c>
      <c r="Z79" s="48">
        <v>223.8</v>
      </c>
      <c r="AA79" s="48">
        <v>223.8</v>
      </c>
      <c r="AB79" s="48">
        <v>223.8</v>
      </c>
      <c r="AC79" s="19"/>
      <c r="AD79" s="28" t="s">
        <v>14</v>
      </c>
      <c r="AE79" s="32" t="s">
        <v>2</v>
      </c>
    </row>
    <row r="80" spans="1:31" ht="63.75" customHeight="1" x14ac:dyDescent="0.2">
      <c r="A80" s="100">
        <v>67</v>
      </c>
      <c r="B80" s="91" t="s">
        <v>228</v>
      </c>
      <c r="C80" s="26" t="s">
        <v>243</v>
      </c>
      <c r="D80" s="26" t="s">
        <v>298</v>
      </c>
      <c r="E80" s="26" t="s">
        <v>312</v>
      </c>
      <c r="F80" s="26" t="s">
        <v>311</v>
      </c>
      <c r="G80" s="33"/>
      <c r="H80" s="26" t="s">
        <v>310</v>
      </c>
      <c r="I80" s="34" t="s">
        <v>309</v>
      </c>
      <c r="J80" s="42" t="s">
        <v>293</v>
      </c>
      <c r="K80" s="42" t="s">
        <v>222</v>
      </c>
      <c r="L80" s="43" t="s">
        <v>237</v>
      </c>
      <c r="M80" s="43" t="s">
        <v>220</v>
      </c>
      <c r="N80" s="44" t="s">
        <v>308</v>
      </c>
      <c r="O80" s="43" t="s">
        <v>220</v>
      </c>
      <c r="P80" s="45" t="s">
        <v>4</v>
      </c>
      <c r="Q80" s="44" t="s">
        <v>235</v>
      </c>
      <c r="R80" s="26" t="s">
        <v>307</v>
      </c>
      <c r="S80" s="39">
        <v>2.2000000000000002</v>
      </c>
      <c r="T80" s="39"/>
      <c r="U80" s="46"/>
      <c r="V80" s="61" t="s">
        <v>639</v>
      </c>
      <c r="W80" s="47">
        <v>102.61</v>
      </c>
      <c r="X80" s="47">
        <v>2.2000000000000002</v>
      </c>
      <c r="Y80" s="47">
        <v>102.61</v>
      </c>
      <c r="Z80" s="48">
        <v>4.7</v>
      </c>
      <c r="AA80" s="48">
        <v>4.7</v>
      </c>
      <c r="AB80" s="48">
        <v>4.7</v>
      </c>
      <c r="AC80" s="19"/>
      <c r="AD80" s="28" t="s">
        <v>14</v>
      </c>
      <c r="AE80" s="32" t="s">
        <v>2</v>
      </c>
    </row>
    <row r="81" spans="1:31" ht="53.25" customHeight="1" x14ac:dyDescent="0.2">
      <c r="A81" s="100">
        <v>68</v>
      </c>
      <c r="B81" s="91" t="s">
        <v>228</v>
      </c>
      <c r="C81" s="26" t="s">
        <v>243</v>
      </c>
      <c r="D81" s="26" t="s">
        <v>298</v>
      </c>
      <c r="E81" s="26" t="s">
        <v>306</v>
      </c>
      <c r="F81" s="26" t="s">
        <v>305</v>
      </c>
      <c r="G81" s="33"/>
      <c r="H81" s="26" t="s">
        <v>304</v>
      </c>
      <c r="I81" s="34" t="s">
        <v>303</v>
      </c>
      <c r="J81" s="42" t="s">
        <v>293</v>
      </c>
      <c r="K81" s="42" t="s">
        <v>222</v>
      </c>
      <c r="L81" s="43" t="s">
        <v>237</v>
      </c>
      <c r="M81" s="43" t="s">
        <v>220</v>
      </c>
      <c r="N81" s="44" t="s">
        <v>302</v>
      </c>
      <c r="O81" s="43" t="s">
        <v>220</v>
      </c>
      <c r="P81" s="45" t="s">
        <v>4</v>
      </c>
      <c r="Q81" s="44" t="s">
        <v>235</v>
      </c>
      <c r="R81" s="26" t="s">
        <v>301</v>
      </c>
      <c r="S81" s="39">
        <v>106.2</v>
      </c>
      <c r="T81" s="39"/>
      <c r="U81" s="46"/>
      <c r="V81" s="61" t="s">
        <v>639</v>
      </c>
      <c r="W81" s="47">
        <v>17.57</v>
      </c>
      <c r="X81" s="47">
        <v>106.2</v>
      </c>
      <c r="Y81" s="47">
        <v>18.100000000000001</v>
      </c>
      <c r="Z81" s="48">
        <v>77.2</v>
      </c>
      <c r="AA81" s="48">
        <v>77.2</v>
      </c>
      <c r="AB81" s="48">
        <v>77.2</v>
      </c>
      <c r="AC81" s="19"/>
      <c r="AD81" s="28" t="s">
        <v>14</v>
      </c>
      <c r="AE81" s="32" t="s">
        <v>2</v>
      </c>
    </row>
    <row r="82" spans="1:31" ht="63.75" customHeight="1" x14ac:dyDescent="0.2">
      <c r="A82" s="100">
        <v>69</v>
      </c>
      <c r="B82" s="91" t="s">
        <v>228</v>
      </c>
      <c r="C82" s="26" t="s">
        <v>243</v>
      </c>
      <c r="D82" s="26" t="s">
        <v>298</v>
      </c>
      <c r="E82" s="26" t="s">
        <v>297</v>
      </c>
      <c r="F82" s="26" t="s">
        <v>296</v>
      </c>
      <c r="G82" s="33"/>
      <c r="H82" s="26" t="s">
        <v>295</v>
      </c>
      <c r="I82" s="34" t="s">
        <v>300</v>
      </c>
      <c r="J82" s="42" t="s">
        <v>22</v>
      </c>
      <c r="K82" s="42" t="s">
        <v>222</v>
      </c>
      <c r="L82" s="43" t="s">
        <v>237</v>
      </c>
      <c r="M82" s="43" t="s">
        <v>220</v>
      </c>
      <c r="N82" s="44" t="s">
        <v>292</v>
      </c>
      <c r="O82" s="43" t="s">
        <v>220</v>
      </c>
      <c r="P82" s="45" t="s">
        <v>4</v>
      </c>
      <c r="Q82" s="44" t="s">
        <v>235</v>
      </c>
      <c r="R82" s="26" t="s">
        <v>299</v>
      </c>
      <c r="S82" s="39">
        <v>12.5</v>
      </c>
      <c r="T82" s="39"/>
      <c r="U82" s="46"/>
      <c r="V82" s="61" t="s">
        <v>636</v>
      </c>
      <c r="W82" s="47">
        <v>5.86</v>
      </c>
      <c r="X82" s="47">
        <v>12.5</v>
      </c>
      <c r="Y82" s="47">
        <v>12.5</v>
      </c>
      <c r="Z82" s="48">
        <v>12.5</v>
      </c>
      <c r="AA82" s="48">
        <v>12.5</v>
      </c>
      <c r="AB82" s="48">
        <v>12.5</v>
      </c>
      <c r="AC82" s="19"/>
      <c r="AD82" s="28" t="s">
        <v>14</v>
      </c>
      <c r="AE82" s="32" t="s">
        <v>2</v>
      </c>
    </row>
    <row r="83" spans="1:31" ht="63.75" customHeight="1" x14ac:dyDescent="0.2">
      <c r="A83" s="100">
        <v>70</v>
      </c>
      <c r="B83" s="91" t="s">
        <v>228</v>
      </c>
      <c r="C83" s="26" t="s">
        <v>243</v>
      </c>
      <c r="D83" s="26" t="s">
        <v>298</v>
      </c>
      <c r="E83" s="26" t="s">
        <v>297</v>
      </c>
      <c r="F83" s="26" t="s">
        <v>296</v>
      </c>
      <c r="G83" s="33"/>
      <c r="H83" s="26" t="s">
        <v>295</v>
      </c>
      <c r="I83" s="34" t="s">
        <v>294</v>
      </c>
      <c r="J83" s="42" t="s">
        <v>293</v>
      </c>
      <c r="K83" s="42" t="s">
        <v>222</v>
      </c>
      <c r="L83" s="43" t="s">
        <v>237</v>
      </c>
      <c r="M83" s="43" t="s">
        <v>220</v>
      </c>
      <c r="N83" s="44" t="s">
        <v>292</v>
      </c>
      <c r="O83" s="43" t="s">
        <v>220</v>
      </c>
      <c r="P83" s="45" t="s">
        <v>4</v>
      </c>
      <c r="Q83" s="44" t="s">
        <v>235</v>
      </c>
      <c r="R83" s="26" t="s">
        <v>291</v>
      </c>
      <c r="S83" s="39">
        <v>202.5</v>
      </c>
      <c r="T83" s="39"/>
      <c r="U83" s="46"/>
      <c r="V83" s="61" t="s">
        <v>639</v>
      </c>
      <c r="W83" s="47">
        <v>276.99</v>
      </c>
      <c r="X83" s="47">
        <v>202.5</v>
      </c>
      <c r="Y83" s="47">
        <v>277</v>
      </c>
      <c r="Z83" s="48">
        <v>186.6</v>
      </c>
      <c r="AA83" s="48">
        <v>186.6</v>
      </c>
      <c r="AB83" s="48">
        <v>186.6</v>
      </c>
      <c r="AC83" s="19"/>
      <c r="AD83" s="28" t="s">
        <v>14</v>
      </c>
      <c r="AE83" s="32" t="s">
        <v>2</v>
      </c>
    </row>
    <row r="84" spans="1:31" ht="32.25" customHeight="1" x14ac:dyDescent="0.2">
      <c r="A84" s="100">
        <v>71</v>
      </c>
      <c r="B84" s="91"/>
      <c r="C84" s="26"/>
      <c r="D84" s="104" t="s">
        <v>288</v>
      </c>
      <c r="E84" s="104"/>
      <c r="F84" s="26" t="s">
        <v>287</v>
      </c>
      <c r="G84" s="33"/>
      <c r="H84" s="27" t="s">
        <v>290</v>
      </c>
      <c r="I84" s="34" t="s">
        <v>289</v>
      </c>
      <c r="J84" s="35" t="s">
        <v>24</v>
      </c>
      <c r="K84" s="35" t="s">
        <v>222</v>
      </c>
      <c r="L84" s="36" t="s">
        <v>237</v>
      </c>
      <c r="M84" s="36" t="s">
        <v>56</v>
      </c>
      <c r="N84" s="37" t="s">
        <v>24</v>
      </c>
      <c r="O84" s="36" t="s">
        <v>56</v>
      </c>
      <c r="P84" s="38" t="s">
        <v>4</v>
      </c>
      <c r="Q84" s="37" t="s">
        <v>235</v>
      </c>
      <c r="R84" s="26"/>
      <c r="S84" s="39">
        <v>20</v>
      </c>
      <c r="T84" s="105"/>
      <c r="U84" s="105"/>
      <c r="V84" s="62"/>
      <c r="W84" s="40">
        <f>W85</f>
        <v>13.42</v>
      </c>
      <c r="X84" s="40">
        <f t="shared" ref="X84:AB84" si="25">X85</f>
        <v>20</v>
      </c>
      <c r="Y84" s="40">
        <f t="shared" si="25"/>
        <v>15.5</v>
      </c>
      <c r="Z84" s="40">
        <f t="shared" si="25"/>
        <v>10</v>
      </c>
      <c r="AA84" s="40">
        <f t="shared" si="25"/>
        <v>10</v>
      </c>
      <c r="AB84" s="40">
        <f t="shared" si="25"/>
        <v>10</v>
      </c>
      <c r="AC84" s="102"/>
      <c r="AD84" s="103"/>
      <c r="AE84" s="32" t="s">
        <v>2</v>
      </c>
    </row>
    <row r="85" spans="1:31" ht="42.75" customHeight="1" x14ac:dyDescent="0.2">
      <c r="A85" s="100">
        <v>72</v>
      </c>
      <c r="B85" s="91" t="s">
        <v>228</v>
      </c>
      <c r="C85" s="26" t="s">
        <v>243</v>
      </c>
      <c r="D85" s="26" t="s">
        <v>288</v>
      </c>
      <c r="E85" s="26" t="s">
        <v>287</v>
      </c>
      <c r="F85" s="26" t="s">
        <v>287</v>
      </c>
      <c r="G85" s="33"/>
      <c r="H85" s="26" t="s">
        <v>286</v>
      </c>
      <c r="I85" s="34" t="s">
        <v>285</v>
      </c>
      <c r="J85" s="42" t="s">
        <v>22</v>
      </c>
      <c r="K85" s="42" t="s">
        <v>222</v>
      </c>
      <c r="L85" s="43" t="s">
        <v>237</v>
      </c>
      <c r="M85" s="43" t="s">
        <v>56</v>
      </c>
      <c r="N85" s="44" t="s">
        <v>284</v>
      </c>
      <c r="O85" s="43" t="s">
        <v>56</v>
      </c>
      <c r="P85" s="45" t="s">
        <v>4</v>
      </c>
      <c r="Q85" s="44" t="s">
        <v>235</v>
      </c>
      <c r="R85" s="26" t="s">
        <v>283</v>
      </c>
      <c r="S85" s="39">
        <v>20</v>
      </c>
      <c r="T85" s="39"/>
      <c r="U85" s="46"/>
      <c r="V85" s="61" t="s">
        <v>636</v>
      </c>
      <c r="W85" s="47">
        <v>13.42</v>
      </c>
      <c r="X85" s="47">
        <v>20</v>
      </c>
      <c r="Y85" s="47">
        <v>15.5</v>
      </c>
      <c r="Z85" s="48">
        <v>10</v>
      </c>
      <c r="AA85" s="48">
        <v>10</v>
      </c>
      <c r="AB85" s="48">
        <v>10</v>
      </c>
      <c r="AC85" s="19"/>
      <c r="AD85" s="28" t="s">
        <v>14</v>
      </c>
      <c r="AE85" s="32" t="s">
        <v>2</v>
      </c>
    </row>
    <row r="86" spans="1:31" ht="84.75" customHeight="1" x14ac:dyDescent="0.2">
      <c r="A86" s="100">
        <v>73</v>
      </c>
      <c r="B86" s="91"/>
      <c r="C86" s="26"/>
      <c r="D86" s="104" t="s">
        <v>275</v>
      </c>
      <c r="E86" s="104"/>
      <c r="F86" s="26" t="s">
        <v>13</v>
      </c>
      <c r="G86" s="33"/>
      <c r="H86" s="27" t="s">
        <v>282</v>
      </c>
      <c r="I86" s="34" t="s">
        <v>281</v>
      </c>
      <c r="J86" s="35" t="s">
        <v>24</v>
      </c>
      <c r="K86" s="35" t="s">
        <v>222</v>
      </c>
      <c r="L86" s="36" t="s">
        <v>237</v>
      </c>
      <c r="M86" s="36" t="s">
        <v>44</v>
      </c>
      <c r="N86" s="37" t="s">
        <v>24</v>
      </c>
      <c r="O86" s="36" t="s">
        <v>25</v>
      </c>
      <c r="P86" s="38" t="s">
        <v>4</v>
      </c>
      <c r="Q86" s="37" t="s">
        <v>235</v>
      </c>
      <c r="R86" s="26"/>
      <c r="S86" s="39">
        <v>52.89</v>
      </c>
      <c r="T86" s="105"/>
      <c r="U86" s="105"/>
      <c r="V86" s="62"/>
      <c r="W86" s="40">
        <f>W87+W88</f>
        <v>64.510000000000005</v>
      </c>
      <c r="X86" s="40">
        <f t="shared" ref="X86:AB86" si="26">X87+X88</f>
        <v>52.89</v>
      </c>
      <c r="Y86" s="40">
        <f t="shared" si="26"/>
        <v>64.510000000000005</v>
      </c>
      <c r="Z86" s="40">
        <f t="shared" si="26"/>
        <v>63.5</v>
      </c>
      <c r="AA86" s="40">
        <f t="shared" si="26"/>
        <v>63.5</v>
      </c>
      <c r="AB86" s="40">
        <f t="shared" si="26"/>
        <v>63.5</v>
      </c>
      <c r="AC86" s="102"/>
      <c r="AD86" s="103"/>
      <c r="AE86" s="32" t="s">
        <v>2</v>
      </c>
    </row>
    <row r="87" spans="1:31" ht="53.25" customHeight="1" x14ac:dyDescent="0.2">
      <c r="A87" s="100">
        <v>74</v>
      </c>
      <c r="B87" s="91" t="s">
        <v>228</v>
      </c>
      <c r="C87" s="26" t="s">
        <v>243</v>
      </c>
      <c r="D87" s="26" t="s">
        <v>275</v>
      </c>
      <c r="E87" s="26" t="s">
        <v>280</v>
      </c>
      <c r="F87" s="26" t="s">
        <v>279</v>
      </c>
      <c r="G87" s="33"/>
      <c r="H87" s="26" t="s">
        <v>278</v>
      </c>
      <c r="I87" s="34" t="s">
        <v>277</v>
      </c>
      <c r="J87" s="42" t="s">
        <v>10</v>
      </c>
      <c r="K87" s="42" t="s">
        <v>222</v>
      </c>
      <c r="L87" s="43" t="s">
        <v>237</v>
      </c>
      <c r="M87" s="43" t="s">
        <v>44</v>
      </c>
      <c r="N87" s="44" t="s">
        <v>6</v>
      </c>
      <c r="O87" s="43" t="s">
        <v>5</v>
      </c>
      <c r="P87" s="45" t="s">
        <v>4</v>
      </c>
      <c r="Q87" s="44" t="s">
        <v>235</v>
      </c>
      <c r="R87" s="26" t="s">
        <v>276</v>
      </c>
      <c r="S87" s="39">
        <v>0.39</v>
      </c>
      <c r="T87" s="39"/>
      <c r="U87" s="46"/>
      <c r="V87" s="61" t="s">
        <v>637</v>
      </c>
      <c r="W87" s="47">
        <v>0.39</v>
      </c>
      <c r="X87" s="47">
        <v>0.39</v>
      </c>
      <c r="Y87" s="47">
        <v>0.39</v>
      </c>
      <c r="Z87" s="48">
        <v>0</v>
      </c>
      <c r="AA87" s="48">
        <v>0</v>
      </c>
      <c r="AB87" s="48">
        <v>0</v>
      </c>
      <c r="AC87" s="19"/>
      <c r="AD87" s="28" t="s">
        <v>14</v>
      </c>
      <c r="AE87" s="32" t="s">
        <v>2</v>
      </c>
    </row>
    <row r="88" spans="1:31" ht="53.25" customHeight="1" x14ac:dyDescent="0.2">
      <c r="A88" s="100">
        <v>75</v>
      </c>
      <c r="B88" s="91" t="s">
        <v>228</v>
      </c>
      <c r="C88" s="26" t="s">
        <v>243</v>
      </c>
      <c r="D88" s="26" t="s">
        <v>275</v>
      </c>
      <c r="E88" s="26" t="s">
        <v>274</v>
      </c>
      <c r="F88" s="26" t="s">
        <v>273</v>
      </c>
      <c r="G88" s="33"/>
      <c r="H88" s="26" t="s">
        <v>272</v>
      </c>
      <c r="I88" s="34" t="s">
        <v>271</v>
      </c>
      <c r="J88" s="42" t="s">
        <v>22</v>
      </c>
      <c r="K88" s="42" t="s">
        <v>222</v>
      </c>
      <c r="L88" s="43" t="s">
        <v>237</v>
      </c>
      <c r="M88" s="43" t="s">
        <v>44</v>
      </c>
      <c r="N88" s="44" t="s">
        <v>270</v>
      </c>
      <c r="O88" s="43" t="s">
        <v>5</v>
      </c>
      <c r="P88" s="45" t="s">
        <v>4</v>
      </c>
      <c r="Q88" s="44" t="s">
        <v>235</v>
      </c>
      <c r="R88" s="26" t="s">
        <v>269</v>
      </c>
      <c r="S88" s="39">
        <v>52.5</v>
      </c>
      <c r="T88" s="39"/>
      <c r="U88" s="46"/>
      <c r="V88" s="61" t="s">
        <v>636</v>
      </c>
      <c r="W88" s="47">
        <v>64.12</v>
      </c>
      <c r="X88" s="47">
        <v>52.5</v>
      </c>
      <c r="Y88" s="47">
        <v>64.12</v>
      </c>
      <c r="Z88" s="48">
        <v>63.5</v>
      </c>
      <c r="AA88" s="48">
        <v>63.5</v>
      </c>
      <c r="AB88" s="48">
        <v>63.5</v>
      </c>
      <c r="AC88" s="19"/>
      <c r="AD88" s="28" t="s">
        <v>14</v>
      </c>
      <c r="AE88" s="32" t="s">
        <v>2</v>
      </c>
    </row>
    <row r="89" spans="1:31" ht="21.75" customHeight="1" x14ac:dyDescent="0.2">
      <c r="A89" s="100">
        <v>76</v>
      </c>
      <c r="B89" s="91"/>
      <c r="C89" s="26"/>
      <c r="D89" s="104" t="s">
        <v>266</v>
      </c>
      <c r="E89" s="104"/>
      <c r="F89" s="26" t="s">
        <v>264</v>
      </c>
      <c r="G89" s="33"/>
      <c r="H89" s="27" t="s">
        <v>268</v>
      </c>
      <c r="I89" s="34" t="s">
        <v>267</v>
      </c>
      <c r="J89" s="35" t="s">
        <v>24</v>
      </c>
      <c r="K89" s="35" t="s">
        <v>222</v>
      </c>
      <c r="L89" s="36" t="s">
        <v>237</v>
      </c>
      <c r="M89" s="36" t="s">
        <v>210</v>
      </c>
      <c r="N89" s="37" t="s">
        <v>24</v>
      </c>
      <c r="O89" s="36" t="s">
        <v>25</v>
      </c>
      <c r="P89" s="38" t="s">
        <v>4</v>
      </c>
      <c r="Q89" s="37" t="s">
        <v>235</v>
      </c>
      <c r="R89" s="26"/>
      <c r="S89" s="39">
        <v>120</v>
      </c>
      <c r="T89" s="105"/>
      <c r="U89" s="105"/>
      <c r="V89" s="62"/>
      <c r="W89" s="40">
        <f>W90</f>
        <v>47.78</v>
      </c>
      <c r="X89" s="40">
        <f t="shared" ref="X89:AB89" si="27">X90</f>
        <v>120</v>
      </c>
      <c r="Y89" s="40">
        <f t="shared" si="27"/>
        <v>52</v>
      </c>
      <c r="Z89" s="40">
        <f t="shared" si="27"/>
        <v>43</v>
      </c>
      <c r="AA89" s="40">
        <f t="shared" si="27"/>
        <v>43</v>
      </c>
      <c r="AB89" s="40">
        <f t="shared" si="27"/>
        <v>43</v>
      </c>
      <c r="AC89" s="102"/>
      <c r="AD89" s="103"/>
      <c r="AE89" s="32" t="s">
        <v>2</v>
      </c>
    </row>
    <row r="90" spans="1:31" ht="42.75" customHeight="1" x14ac:dyDescent="0.2">
      <c r="A90" s="100">
        <v>77</v>
      </c>
      <c r="B90" s="91" t="s">
        <v>228</v>
      </c>
      <c r="C90" s="26" t="s">
        <v>243</v>
      </c>
      <c r="D90" s="26" t="s">
        <v>266</v>
      </c>
      <c r="E90" s="26" t="s">
        <v>265</v>
      </c>
      <c r="F90" s="26" t="s">
        <v>264</v>
      </c>
      <c r="G90" s="33"/>
      <c r="H90" s="26" t="s">
        <v>263</v>
      </c>
      <c r="I90" s="34" t="s">
        <v>262</v>
      </c>
      <c r="J90" s="42" t="s">
        <v>22</v>
      </c>
      <c r="K90" s="42" t="s">
        <v>222</v>
      </c>
      <c r="L90" s="43" t="s">
        <v>237</v>
      </c>
      <c r="M90" s="43" t="s">
        <v>210</v>
      </c>
      <c r="N90" s="44" t="s">
        <v>261</v>
      </c>
      <c r="O90" s="43" t="s">
        <v>5</v>
      </c>
      <c r="P90" s="45" t="s">
        <v>4</v>
      </c>
      <c r="Q90" s="44" t="s">
        <v>235</v>
      </c>
      <c r="R90" s="26" t="s">
        <v>260</v>
      </c>
      <c r="S90" s="39">
        <v>120</v>
      </c>
      <c r="T90" s="39"/>
      <c r="U90" s="46"/>
      <c r="V90" s="61" t="s">
        <v>636</v>
      </c>
      <c r="W90" s="47">
        <v>47.78</v>
      </c>
      <c r="X90" s="47">
        <v>120</v>
      </c>
      <c r="Y90" s="47">
        <v>52</v>
      </c>
      <c r="Z90" s="48">
        <v>43</v>
      </c>
      <c r="AA90" s="48">
        <v>43</v>
      </c>
      <c r="AB90" s="48">
        <v>43</v>
      </c>
      <c r="AC90" s="19"/>
      <c r="AD90" s="28" t="s">
        <v>14</v>
      </c>
      <c r="AE90" s="32" t="s">
        <v>2</v>
      </c>
    </row>
    <row r="91" spans="1:31" ht="32.25" customHeight="1" x14ac:dyDescent="0.2">
      <c r="A91" s="100">
        <v>78</v>
      </c>
      <c r="B91" s="91"/>
      <c r="C91" s="26"/>
      <c r="D91" s="104" t="s">
        <v>252</v>
      </c>
      <c r="E91" s="104"/>
      <c r="F91" s="26" t="s">
        <v>250</v>
      </c>
      <c r="G91" s="33"/>
      <c r="H91" s="27" t="s">
        <v>259</v>
      </c>
      <c r="I91" s="34" t="s">
        <v>258</v>
      </c>
      <c r="J91" s="35" t="s">
        <v>24</v>
      </c>
      <c r="K91" s="35" t="s">
        <v>222</v>
      </c>
      <c r="L91" s="36" t="s">
        <v>237</v>
      </c>
      <c r="M91" s="36" t="s">
        <v>210</v>
      </c>
      <c r="N91" s="37" t="s">
        <v>24</v>
      </c>
      <c r="O91" s="36" t="s">
        <v>220</v>
      </c>
      <c r="P91" s="38" t="s">
        <v>4</v>
      </c>
      <c r="Q91" s="37" t="s">
        <v>235</v>
      </c>
      <c r="R91" s="26"/>
      <c r="S91" s="39">
        <v>50</v>
      </c>
      <c r="T91" s="105"/>
      <c r="U91" s="105"/>
      <c r="V91" s="62"/>
      <c r="W91" s="40">
        <f>W92+W93+W94</f>
        <v>17.79</v>
      </c>
      <c r="X91" s="40">
        <f t="shared" ref="X91:AB91" si="28">X92+X93+X94</f>
        <v>50</v>
      </c>
      <c r="Y91" s="40">
        <f t="shared" si="28"/>
        <v>51</v>
      </c>
      <c r="Z91" s="40">
        <f t="shared" si="28"/>
        <v>0</v>
      </c>
      <c r="AA91" s="40">
        <f t="shared" si="28"/>
        <v>0</v>
      </c>
      <c r="AB91" s="40">
        <f t="shared" si="28"/>
        <v>0</v>
      </c>
      <c r="AC91" s="102"/>
      <c r="AD91" s="103"/>
      <c r="AE91" s="32" t="s">
        <v>2</v>
      </c>
    </row>
    <row r="92" spans="1:31" ht="42.75" customHeight="1" x14ac:dyDescent="0.2">
      <c r="A92" s="100">
        <v>79</v>
      </c>
      <c r="B92" s="91" t="s">
        <v>228</v>
      </c>
      <c r="C92" s="26" t="s">
        <v>243</v>
      </c>
      <c r="D92" s="26" t="s">
        <v>252</v>
      </c>
      <c r="E92" s="26" t="s">
        <v>251</v>
      </c>
      <c r="F92" s="26" t="s">
        <v>250</v>
      </c>
      <c r="G92" s="33"/>
      <c r="H92" s="26" t="s">
        <v>249</v>
      </c>
      <c r="I92" s="34" t="s">
        <v>257</v>
      </c>
      <c r="J92" s="42" t="s">
        <v>22</v>
      </c>
      <c r="K92" s="42" t="s">
        <v>222</v>
      </c>
      <c r="L92" s="43" t="s">
        <v>237</v>
      </c>
      <c r="M92" s="43" t="s">
        <v>210</v>
      </c>
      <c r="N92" s="44" t="s">
        <v>247</v>
      </c>
      <c r="O92" s="43" t="s">
        <v>220</v>
      </c>
      <c r="P92" s="45" t="s">
        <v>4</v>
      </c>
      <c r="Q92" s="44" t="s">
        <v>235</v>
      </c>
      <c r="R92" s="26" t="s">
        <v>256</v>
      </c>
      <c r="S92" s="39">
        <v>0</v>
      </c>
      <c r="T92" s="39"/>
      <c r="U92" s="46"/>
      <c r="V92" s="61" t="s">
        <v>636</v>
      </c>
      <c r="W92" s="47">
        <v>-0.03</v>
      </c>
      <c r="X92" s="47">
        <v>0</v>
      </c>
      <c r="Y92" s="47">
        <v>0</v>
      </c>
      <c r="Z92" s="48">
        <v>0</v>
      </c>
      <c r="AA92" s="48">
        <v>0</v>
      </c>
      <c r="AB92" s="48">
        <v>0</v>
      </c>
      <c r="AC92" s="19"/>
      <c r="AD92" s="28" t="s">
        <v>14</v>
      </c>
      <c r="AE92" s="32" t="s">
        <v>2</v>
      </c>
    </row>
    <row r="93" spans="1:31" ht="42.75" customHeight="1" x14ac:dyDescent="0.2">
      <c r="A93" s="100">
        <v>80</v>
      </c>
      <c r="B93" s="91" t="s">
        <v>228</v>
      </c>
      <c r="C93" s="26" t="s">
        <v>243</v>
      </c>
      <c r="D93" s="26" t="s">
        <v>252</v>
      </c>
      <c r="E93" s="26" t="s">
        <v>251</v>
      </c>
      <c r="F93" s="26" t="s">
        <v>250</v>
      </c>
      <c r="G93" s="33"/>
      <c r="H93" s="26" t="s">
        <v>249</v>
      </c>
      <c r="I93" s="34" t="s">
        <v>255</v>
      </c>
      <c r="J93" s="42" t="s">
        <v>254</v>
      </c>
      <c r="K93" s="42" t="s">
        <v>222</v>
      </c>
      <c r="L93" s="43" t="s">
        <v>237</v>
      </c>
      <c r="M93" s="43" t="s">
        <v>210</v>
      </c>
      <c r="N93" s="44" t="s">
        <v>247</v>
      </c>
      <c r="O93" s="43" t="s">
        <v>220</v>
      </c>
      <c r="P93" s="45" t="s">
        <v>4</v>
      </c>
      <c r="Q93" s="44" t="s">
        <v>235</v>
      </c>
      <c r="R93" s="26" t="s">
        <v>253</v>
      </c>
      <c r="S93" s="39">
        <v>0</v>
      </c>
      <c r="T93" s="39"/>
      <c r="U93" s="46"/>
      <c r="V93" s="61" t="s">
        <v>641</v>
      </c>
      <c r="W93" s="47">
        <v>1</v>
      </c>
      <c r="X93" s="47">
        <v>0</v>
      </c>
      <c r="Y93" s="47">
        <v>1</v>
      </c>
      <c r="Z93" s="48">
        <v>0</v>
      </c>
      <c r="AA93" s="48">
        <v>0</v>
      </c>
      <c r="AB93" s="48">
        <v>0</v>
      </c>
      <c r="AC93" s="19"/>
      <c r="AD93" s="28" t="s">
        <v>14</v>
      </c>
      <c r="AE93" s="32" t="s">
        <v>2</v>
      </c>
    </row>
    <row r="94" spans="1:31" ht="42.75" customHeight="1" x14ac:dyDescent="0.2">
      <c r="A94" s="100">
        <v>81</v>
      </c>
      <c r="B94" s="91" t="s">
        <v>228</v>
      </c>
      <c r="C94" s="26" t="s">
        <v>243</v>
      </c>
      <c r="D94" s="26" t="s">
        <v>252</v>
      </c>
      <c r="E94" s="26" t="s">
        <v>251</v>
      </c>
      <c r="F94" s="26" t="s">
        <v>250</v>
      </c>
      <c r="G94" s="33"/>
      <c r="H94" s="26" t="s">
        <v>249</v>
      </c>
      <c r="I94" s="34" t="s">
        <v>248</v>
      </c>
      <c r="J94" s="42" t="s">
        <v>238</v>
      </c>
      <c r="K94" s="42" t="s">
        <v>222</v>
      </c>
      <c r="L94" s="43" t="s">
        <v>237</v>
      </c>
      <c r="M94" s="43" t="s">
        <v>210</v>
      </c>
      <c r="N94" s="44" t="s">
        <v>247</v>
      </c>
      <c r="O94" s="43" t="s">
        <v>220</v>
      </c>
      <c r="P94" s="45" t="s">
        <v>4</v>
      </c>
      <c r="Q94" s="44" t="s">
        <v>235</v>
      </c>
      <c r="R94" s="26" t="s">
        <v>246</v>
      </c>
      <c r="S94" s="39">
        <v>50</v>
      </c>
      <c r="T94" s="39"/>
      <c r="U94" s="46"/>
      <c r="V94" s="61" t="s">
        <v>640</v>
      </c>
      <c r="W94" s="47">
        <v>16.82</v>
      </c>
      <c r="X94" s="47">
        <v>50</v>
      </c>
      <c r="Y94" s="47">
        <v>50</v>
      </c>
      <c r="Z94" s="48">
        <v>0</v>
      </c>
      <c r="AA94" s="48">
        <v>0</v>
      </c>
      <c r="AB94" s="48">
        <v>0</v>
      </c>
      <c r="AC94" s="19"/>
      <c r="AD94" s="28" t="s">
        <v>14</v>
      </c>
      <c r="AE94" s="32" t="s">
        <v>2</v>
      </c>
    </row>
    <row r="95" spans="1:31" ht="13.5" customHeight="1" x14ac:dyDescent="0.2">
      <c r="A95" s="100">
        <v>82</v>
      </c>
      <c r="B95" s="91"/>
      <c r="C95" s="26"/>
      <c r="D95" s="104" t="s">
        <v>242</v>
      </c>
      <c r="E95" s="104"/>
      <c r="F95" s="26" t="s">
        <v>241</v>
      </c>
      <c r="G95" s="33"/>
      <c r="H95" s="27" t="s">
        <v>245</v>
      </c>
      <c r="I95" s="34" t="s">
        <v>244</v>
      </c>
      <c r="J95" s="35" t="s">
        <v>24</v>
      </c>
      <c r="K95" s="35" t="s">
        <v>222</v>
      </c>
      <c r="L95" s="36" t="s">
        <v>237</v>
      </c>
      <c r="M95" s="36" t="s">
        <v>236</v>
      </c>
      <c r="N95" s="37" t="s">
        <v>24</v>
      </c>
      <c r="O95" s="36" t="s">
        <v>220</v>
      </c>
      <c r="P95" s="38" t="s">
        <v>4</v>
      </c>
      <c r="Q95" s="37" t="s">
        <v>235</v>
      </c>
      <c r="R95" s="26"/>
      <c r="S95" s="39">
        <v>200</v>
      </c>
      <c r="T95" s="105"/>
      <c r="U95" s="105"/>
      <c r="V95" s="62"/>
      <c r="W95" s="40">
        <f>W96</f>
        <v>30.27</v>
      </c>
      <c r="X95" s="40">
        <f t="shared" ref="X95:AB95" si="29">X96</f>
        <v>200</v>
      </c>
      <c r="Y95" s="40">
        <f t="shared" si="29"/>
        <v>31</v>
      </c>
      <c r="Z95" s="40">
        <f t="shared" si="29"/>
        <v>0</v>
      </c>
      <c r="AA95" s="40">
        <f t="shared" si="29"/>
        <v>0</v>
      </c>
      <c r="AB95" s="40">
        <f t="shared" si="29"/>
        <v>0</v>
      </c>
      <c r="AC95" s="102"/>
      <c r="AD95" s="103"/>
      <c r="AE95" s="32" t="s">
        <v>2</v>
      </c>
    </row>
    <row r="96" spans="1:31" ht="74.25" customHeight="1" x14ac:dyDescent="0.2">
      <c r="A96" s="100">
        <v>83</v>
      </c>
      <c r="B96" s="91" t="s">
        <v>228</v>
      </c>
      <c r="C96" s="26" t="s">
        <v>243</v>
      </c>
      <c r="D96" s="26" t="s">
        <v>242</v>
      </c>
      <c r="E96" s="26" t="s">
        <v>241</v>
      </c>
      <c r="F96" s="26" t="s">
        <v>241</v>
      </c>
      <c r="G96" s="33"/>
      <c r="H96" s="26" t="s">
        <v>240</v>
      </c>
      <c r="I96" s="34" t="s">
        <v>239</v>
      </c>
      <c r="J96" s="42" t="s">
        <v>238</v>
      </c>
      <c r="K96" s="42" t="s">
        <v>222</v>
      </c>
      <c r="L96" s="43" t="s">
        <v>237</v>
      </c>
      <c r="M96" s="43" t="s">
        <v>236</v>
      </c>
      <c r="N96" s="44" t="s">
        <v>219</v>
      </c>
      <c r="O96" s="43" t="s">
        <v>220</v>
      </c>
      <c r="P96" s="45" t="s">
        <v>4</v>
      </c>
      <c r="Q96" s="44" t="s">
        <v>235</v>
      </c>
      <c r="R96" s="26" t="s">
        <v>234</v>
      </c>
      <c r="S96" s="39">
        <v>200</v>
      </c>
      <c r="T96" s="39"/>
      <c r="U96" s="46"/>
      <c r="V96" s="61" t="s">
        <v>640</v>
      </c>
      <c r="W96" s="47">
        <v>30.27</v>
      </c>
      <c r="X96" s="47">
        <v>200</v>
      </c>
      <c r="Y96" s="47">
        <v>31</v>
      </c>
      <c r="Z96" s="48">
        <v>0</v>
      </c>
      <c r="AA96" s="48">
        <v>0</v>
      </c>
      <c r="AB96" s="48">
        <v>0</v>
      </c>
      <c r="AC96" s="19"/>
      <c r="AD96" s="28" t="s">
        <v>14</v>
      </c>
      <c r="AE96" s="32" t="s">
        <v>2</v>
      </c>
    </row>
    <row r="97" spans="1:31" ht="13.5" customHeight="1" x14ac:dyDescent="0.2">
      <c r="A97" s="100">
        <v>84</v>
      </c>
      <c r="B97" s="91"/>
      <c r="C97" s="104" t="s">
        <v>227</v>
      </c>
      <c r="D97" s="104"/>
      <c r="E97" s="104"/>
      <c r="F97" s="26" t="s">
        <v>225</v>
      </c>
      <c r="G97" s="33"/>
      <c r="H97" s="27" t="s">
        <v>233</v>
      </c>
      <c r="I97" s="34" t="s">
        <v>232</v>
      </c>
      <c r="J97" s="35" t="s">
        <v>24</v>
      </c>
      <c r="K97" s="35" t="s">
        <v>222</v>
      </c>
      <c r="L97" s="36" t="s">
        <v>221</v>
      </c>
      <c r="M97" s="36" t="s">
        <v>25</v>
      </c>
      <c r="N97" s="37" t="s">
        <v>24</v>
      </c>
      <c r="O97" s="36" t="s">
        <v>25</v>
      </c>
      <c r="P97" s="38" t="s">
        <v>4</v>
      </c>
      <c r="Q97" s="37" t="s">
        <v>24</v>
      </c>
      <c r="R97" s="26"/>
      <c r="S97" s="39">
        <v>0</v>
      </c>
      <c r="T97" s="105"/>
      <c r="U97" s="105"/>
      <c r="V97" s="62"/>
      <c r="W97" s="40">
        <f>W98</f>
        <v>-4.1499999999999995</v>
      </c>
      <c r="X97" s="40">
        <f t="shared" ref="X97:AB97" si="30">X98</f>
        <v>0</v>
      </c>
      <c r="Y97" s="40">
        <f t="shared" si="30"/>
        <v>0</v>
      </c>
      <c r="Z97" s="40">
        <f t="shared" si="30"/>
        <v>0</v>
      </c>
      <c r="AA97" s="40">
        <f t="shared" si="30"/>
        <v>0</v>
      </c>
      <c r="AB97" s="40">
        <f t="shared" si="30"/>
        <v>0</v>
      </c>
      <c r="AC97" s="102"/>
      <c r="AD97" s="103"/>
      <c r="AE97" s="32" t="s">
        <v>2</v>
      </c>
    </row>
    <row r="98" spans="1:31" ht="13.5" customHeight="1" x14ac:dyDescent="0.2">
      <c r="A98" s="100">
        <v>85</v>
      </c>
      <c r="B98" s="91"/>
      <c r="C98" s="26"/>
      <c r="D98" s="104" t="s">
        <v>226</v>
      </c>
      <c r="E98" s="104"/>
      <c r="F98" s="26" t="s">
        <v>225</v>
      </c>
      <c r="G98" s="33"/>
      <c r="H98" s="27" t="s">
        <v>0</v>
      </c>
      <c r="I98" s="34" t="s">
        <v>231</v>
      </c>
      <c r="J98" s="35" t="s">
        <v>24</v>
      </c>
      <c r="K98" s="35" t="s">
        <v>222</v>
      </c>
      <c r="L98" s="36" t="s">
        <v>221</v>
      </c>
      <c r="M98" s="36" t="s">
        <v>220</v>
      </c>
      <c r="N98" s="37" t="s">
        <v>219</v>
      </c>
      <c r="O98" s="36" t="s">
        <v>5</v>
      </c>
      <c r="P98" s="38" t="s">
        <v>4</v>
      </c>
      <c r="Q98" s="37" t="s">
        <v>24</v>
      </c>
      <c r="R98" s="26"/>
      <c r="S98" s="39">
        <v>0</v>
      </c>
      <c r="T98" s="105"/>
      <c r="U98" s="105"/>
      <c r="V98" s="62"/>
      <c r="W98" s="40">
        <f>W99+W100</f>
        <v>-4.1499999999999995</v>
      </c>
      <c r="X98" s="40">
        <f t="shared" ref="X98:AB98" si="31">X99+X100</f>
        <v>0</v>
      </c>
      <c r="Y98" s="40">
        <f t="shared" si="31"/>
        <v>0</v>
      </c>
      <c r="Z98" s="40">
        <f t="shared" si="31"/>
        <v>0</v>
      </c>
      <c r="AA98" s="40">
        <f t="shared" si="31"/>
        <v>0</v>
      </c>
      <c r="AB98" s="40">
        <f t="shared" si="31"/>
        <v>0</v>
      </c>
      <c r="AC98" s="102"/>
      <c r="AD98" s="103"/>
      <c r="AE98" s="32" t="s">
        <v>2</v>
      </c>
    </row>
    <row r="99" spans="1:31" ht="39" x14ac:dyDescent="0.2">
      <c r="A99" s="100">
        <v>86</v>
      </c>
      <c r="B99" s="91" t="s">
        <v>228</v>
      </c>
      <c r="C99" s="26" t="s">
        <v>227</v>
      </c>
      <c r="D99" s="26" t="s">
        <v>226</v>
      </c>
      <c r="E99" s="26" t="s">
        <v>225</v>
      </c>
      <c r="F99" s="26" t="s">
        <v>225</v>
      </c>
      <c r="G99" s="33"/>
      <c r="H99" s="26" t="s">
        <v>224</v>
      </c>
      <c r="I99" s="34" t="s">
        <v>230</v>
      </c>
      <c r="J99" s="42" t="s">
        <v>22</v>
      </c>
      <c r="K99" s="42" t="s">
        <v>222</v>
      </c>
      <c r="L99" s="43" t="s">
        <v>221</v>
      </c>
      <c r="M99" s="43" t="s">
        <v>220</v>
      </c>
      <c r="N99" s="44" t="s">
        <v>219</v>
      </c>
      <c r="O99" s="43" t="s">
        <v>5</v>
      </c>
      <c r="P99" s="45" t="s">
        <v>4</v>
      </c>
      <c r="Q99" s="44" t="s">
        <v>218</v>
      </c>
      <c r="R99" s="26" t="s">
        <v>229</v>
      </c>
      <c r="S99" s="39">
        <v>0</v>
      </c>
      <c r="T99" s="39"/>
      <c r="U99" s="46"/>
      <c r="V99" s="61" t="s">
        <v>636</v>
      </c>
      <c r="W99" s="47">
        <v>-3.76</v>
      </c>
      <c r="X99" s="47">
        <v>0</v>
      </c>
      <c r="Y99" s="47">
        <v>0</v>
      </c>
      <c r="Z99" s="48">
        <v>0</v>
      </c>
      <c r="AA99" s="48">
        <v>0</v>
      </c>
      <c r="AB99" s="48">
        <v>0</v>
      </c>
      <c r="AC99" s="19"/>
      <c r="AD99" s="28" t="s">
        <v>14</v>
      </c>
      <c r="AE99" s="32" t="s">
        <v>2</v>
      </c>
    </row>
    <row r="100" spans="1:31" ht="48.75" x14ac:dyDescent="0.2">
      <c r="A100" s="100">
        <v>87</v>
      </c>
      <c r="B100" s="91" t="s">
        <v>228</v>
      </c>
      <c r="C100" s="26" t="s">
        <v>227</v>
      </c>
      <c r="D100" s="26" t="s">
        <v>226</v>
      </c>
      <c r="E100" s="26" t="s">
        <v>225</v>
      </c>
      <c r="F100" s="26" t="s">
        <v>225</v>
      </c>
      <c r="G100" s="33"/>
      <c r="H100" s="26" t="s">
        <v>224</v>
      </c>
      <c r="I100" s="34" t="s">
        <v>223</v>
      </c>
      <c r="J100" s="42" t="s">
        <v>10</v>
      </c>
      <c r="K100" s="42" t="s">
        <v>222</v>
      </c>
      <c r="L100" s="43" t="s">
        <v>221</v>
      </c>
      <c r="M100" s="43" t="s">
        <v>220</v>
      </c>
      <c r="N100" s="44" t="s">
        <v>219</v>
      </c>
      <c r="O100" s="43" t="s">
        <v>5</v>
      </c>
      <c r="P100" s="45" t="s">
        <v>4</v>
      </c>
      <c r="Q100" s="44" t="s">
        <v>218</v>
      </c>
      <c r="R100" s="26" t="s">
        <v>217</v>
      </c>
      <c r="S100" s="39">
        <v>0</v>
      </c>
      <c r="T100" s="39"/>
      <c r="U100" s="46"/>
      <c r="V100" s="61" t="s">
        <v>637</v>
      </c>
      <c r="W100" s="47">
        <v>-0.39</v>
      </c>
      <c r="X100" s="47">
        <v>0</v>
      </c>
      <c r="Y100" s="47">
        <v>0</v>
      </c>
      <c r="Z100" s="48">
        <v>0</v>
      </c>
      <c r="AA100" s="48">
        <v>0</v>
      </c>
      <c r="AB100" s="48">
        <v>0</v>
      </c>
      <c r="AC100" s="19"/>
      <c r="AD100" s="28" t="s">
        <v>14</v>
      </c>
      <c r="AE100" s="32" t="s">
        <v>2</v>
      </c>
    </row>
    <row r="101" spans="1:31" ht="13.5" customHeight="1" x14ac:dyDescent="0.2">
      <c r="A101" s="100">
        <v>88</v>
      </c>
      <c r="B101" s="112" t="s">
        <v>20</v>
      </c>
      <c r="C101" s="104"/>
      <c r="D101" s="104"/>
      <c r="E101" s="104"/>
      <c r="F101" s="26" t="s">
        <v>13</v>
      </c>
      <c r="G101" s="33"/>
      <c r="H101" s="27" t="s">
        <v>216</v>
      </c>
      <c r="I101" s="34" t="s">
        <v>215</v>
      </c>
      <c r="J101" s="35" t="s">
        <v>24</v>
      </c>
      <c r="K101" s="35" t="s">
        <v>9</v>
      </c>
      <c r="L101" s="36" t="s">
        <v>25</v>
      </c>
      <c r="M101" s="36" t="s">
        <v>25</v>
      </c>
      <c r="N101" s="37" t="s">
        <v>24</v>
      </c>
      <c r="O101" s="36" t="s">
        <v>25</v>
      </c>
      <c r="P101" s="38" t="s">
        <v>4</v>
      </c>
      <c r="Q101" s="37" t="s">
        <v>24</v>
      </c>
      <c r="R101" s="26"/>
      <c r="S101" s="39">
        <v>342737.25</v>
      </c>
      <c r="T101" s="105"/>
      <c r="U101" s="105"/>
      <c r="V101" s="62"/>
      <c r="W101" s="40">
        <f>W102+W134+W137+W140</f>
        <v>238740.13999999998</v>
      </c>
      <c r="X101" s="40">
        <f t="shared" ref="X101:AB101" si="32">X102+X134+X137+X140</f>
        <v>342737.25000000006</v>
      </c>
      <c r="Y101" s="40">
        <f t="shared" si="32"/>
        <v>379822.9</v>
      </c>
      <c r="Z101" s="41">
        <f t="shared" si="32"/>
        <v>270066.8</v>
      </c>
      <c r="AA101" s="41">
        <f t="shared" si="32"/>
        <v>225492.4</v>
      </c>
      <c r="AB101" s="41">
        <f t="shared" si="32"/>
        <v>252736.2</v>
      </c>
      <c r="AC101" s="102"/>
      <c r="AD101" s="103"/>
      <c r="AE101" s="32" t="s">
        <v>2</v>
      </c>
    </row>
    <row r="102" spans="1:31" ht="21.75" customHeight="1" x14ac:dyDescent="0.2">
      <c r="A102" s="100">
        <v>89</v>
      </c>
      <c r="B102" s="91"/>
      <c r="C102" s="104" t="s">
        <v>62</v>
      </c>
      <c r="D102" s="104"/>
      <c r="E102" s="104"/>
      <c r="F102" s="26" t="s">
        <v>13</v>
      </c>
      <c r="G102" s="33"/>
      <c r="H102" s="27" t="s">
        <v>214</v>
      </c>
      <c r="I102" s="34" t="s">
        <v>213</v>
      </c>
      <c r="J102" s="35" t="s">
        <v>24</v>
      </c>
      <c r="K102" s="35" t="s">
        <v>9</v>
      </c>
      <c r="L102" s="36" t="s">
        <v>56</v>
      </c>
      <c r="M102" s="36" t="s">
        <v>25</v>
      </c>
      <c r="N102" s="37" t="s">
        <v>24</v>
      </c>
      <c r="O102" s="36" t="s">
        <v>25</v>
      </c>
      <c r="P102" s="38" t="s">
        <v>4</v>
      </c>
      <c r="Q102" s="37" t="s">
        <v>24</v>
      </c>
      <c r="R102" s="26"/>
      <c r="S102" s="39">
        <v>342518.34</v>
      </c>
      <c r="T102" s="105"/>
      <c r="U102" s="105"/>
      <c r="V102" s="62"/>
      <c r="W102" s="40">
        <f>W103+W107+W121+W129-0.01</f>
        <v>238514.22999999998</v>
      </c>
      <c r="X102" s="40">
        <f t="shared" ref="X102:AB102" si="33">X103+X107+X121+X129</f>
        <v>342518.34</v>
      </c>
      <c r="Y102" s="40">
        <f t="shared" si="33"/>
        <v>379603.99</v>
      </c>
      <c r="Z102" s="41">
        <f t="shared" si="33"/>
        <v>270066.8</v>
      </c>
      <c r="AA102" s="41">
        <f t="shared" si="33"/>
        <v>225492.4</v>
      </c>
      <c r="AB102" s="41">
        <f t="shared" si="33"/>
        <v>252736.2</v>
      </c>
      <c r="AC102" s="102"/>
      <c r="AD102" s="103"/>
      <c r="AE102" s="32" t="s">
        <v>2</v>
      </c>
    </row>
    <row r="103" spans="1:31" ht="21.75" customHeight="1" x14ac:dyDescent="0.2">
      <c r="A103" s="100">
        <v>90</v>
      </c>
      <c r="B103" s="91"/>
      <c r="C103" s="26"/>
      <c r="D103" s="104" t="s">
        <v>203</v>
      </c>
      <c r="E103" s="104"/>
      <c r="F103" s="26" t="s">
        <v>13</v>
      </c>
      <c r="G103" s="33"/>
      <c r="H103" s="27" t="s">
        <v>212</v>
      </c>
      <c r="I103" s="34" t="s">
        <v>211</v>
      </c>
      <c r="J103" s="35" t="s">
        <v>24</v>
      </c>
      <c r="K103" s="35" t="s">
        <v>9</v>
      </c>
      <c r="L103" s="36" t="s">
        <v>56</v>
      </c>
      <c r="M103" s="36" t="s">
        <v>210</v>
      </c>
      <c r="N103" s="37" t="s">
        <v>24</v>
      </c>
      <c r="O103" s="36" t="s">
        <v>25</v>
      </c>
      <c r="P103" s="38" t="s">
        <v>4</v>
      </c>
      <c r="Q103" s="37" t="s">
        <v>3</v>
      </c>
      <c r="R103" s="26"/>
      <c r="S103" s="39">
        <v>39583.199999999997</v>
      </c>
      <c r="T103" s="105"/>
      <c r="U103" s="105"/>
      <c r="V103" s="62"/>
      <c r="W103" s="40">
        <f t="shared" ref="W103:X103" si="34">W104+W105+W106</f>
        <v>30081.200000000001</v>
      </c>
      <c r="X103" s="40">
        <f t="shared" si="34"/>
        <v>39583.199999999997</v>
      </c>
      <c r="Y103" s="40">
        <f>Y104+Y105+Y106</f>
        <v>39983.199999999997</v>
      </c>
      <c r="Z103" s="40">
        <f t="shared" ref="Z103:AB103" si="35">Z104+Z105+Z106</f>
        <v>36130</v>
      </c>
      <c r="AA103" s="40">
        <f t="shared" si="35"/>
        <v>25812</v>
      </c>
      <c r="AB103" s="40">
        <f t="shared" si="35"/>
        <v>24832</v>
      </c>
      <c r="AC103" s="102"/>
      <c r="AD103" s="103"/>
      <c r="AE103" s="32" t="s">
        <v>2</v>
      </c>
    </row>
    <row r="104" spans="1:31" ht="32.25" customHeight="1" x14ac:dyDescent="0.2">
      <c r="A104" s="100">
        <v>91</v>
      </c>
      <c r="B104" s="91" t="s">
        <v>20</v>
      </c>
      <c r="C104" s="26" t="s">
        <v>62</v>
      </c>
      <c r="D104" s="26" t="s">
        <v>203</v>
      </c>
      <c r="E104" s="26" t="s">
        <v>209</v>
      </c>
      <c r="F104" s="26" t="s">
        <v>208</v>
      </c>
      <c r="G104" s="33"/>
      <c r="H104" s="26" t="s">
        <v>207</v>
      </c>
      <c r="I104" s="34" t="s">
        <v>206</v>
      </c>
      <c r="J104" s="42" t="s">
        <v>22</v>
      </c>
      <c r="K104" s="42" t="s">
        <v>9</v>
      </c>
      <c r="L104" s="43" t="s">
        <v>56</v>
      </c>
      <c r="M104" s="43" t="s">
        <v>198</v>
      </c>
      <c r="N104" s="44" t="s">
        <v>205</v>
      </c>
      <c r="O104" s="43" t="s">
        <v>5</v>
      </c>
      <c r="P104" s="45" t="s">
        <v>4</v>
      </c>
      <c r="Q104" s="44" t="s">
        <v>3</v>
      </c>
      <c r="R104" s="26" t="s">
        <v>204</v>
      </c>
      <c r="S104" s="39">
        <v>38032</v>
      </c>
      <c r="T104" s="39"/>
      <c r="U104" s="46"/>
      <c r="V104" s="61" t="s">
        <v>636</v>
      </c>
      <c r="W104" s="47">
        <v>28530</v>
      </c>
      <c r="X104" s="47">
        <v>38032</v>
      </c>
      <c r="Y104" s="47">
        <v>38032</v>
      </c>
      <c r="Z104" s="48">
        <v>36130</v>
      </c>
      <c r="AA104" s="48">
        <v>25812</v>
      </c>
      <c r="AB104" s="48">
        <v>24832</v>
      </c>
      <c r="AC104" s="19"/>
      <c r="AD104" s="28" t="s">
        <v>14</v>
      </c>
      <c r="AE104" s="32" t="s">
        <v>2</v>
      </c>
    </row>
    <row r="105" spans="1:31" ht="39" x14ac:dyDescent="0.2">
      <c r="A105" s="100">
        <v>92</v>
      </c>
      <c r="B105" s="91" t="s">
        <v>20</v>
      </c>
      <c r="C105" s="26" t="s">
        <v>62</v>
      </c>
      <c r="D105" s="26" t="s">
        <v>203</v>
      </c>
      <c r="E105" s="26" t="s">
        <v>202</v>
      </c>
      <c r="F105" s="26" t="s">
        <v>201</v>
      </c>
      <c r="G105" s="33"/>
      <c r="H105" s="26" t="s">
        <v>200</v>
      </c>
      <c r="I105" s="34" t="s">
        <v>199</v>
      </c>
      <c r="J105" s="42" t="s">
        <v>22</v>
      </c>
      <c r="K105" s="42" t="s">
        <v>9</v>
      </c>
      <c r="L105" s="43" t="s">
        <v>56</v>
      </c>
      <c r="M105" s="43" t="s">
        <v>198</v>
      </c>
      <c r="N105" s="44" t="s">
        <v>197</v>
      </c>
      <c r="O105" s="43" t="s">
        <v>5</v>
      </c>
      <c r="P105" s="45" t="s">
        <v>4</v>
      </c>
      <c r="Q105" s="44" t="s">
        <v>3</v>
      </c>
      <c r="R105" s="26" t="s">
        <v>196</v>
      </c>
      <c r="S105" s="39">
        <v>1551.2</v>
      </c>
      <c r="T105" s="39"/>
      <c r="U105" s="46"/>
      <c r="V105" s="61" t="s">
        <v>636</v>
      </c>
      <c r="W105" s="47">
        <v>1551.2</v>
      </c>
      <c r="X105" s="47">
        <v>1551.2</v>
      </c>
      <c r="Y105" s="47">
        <v>1551.2</v>
      </c>
      <c r="Z105" s="48">
        <v>0</v>
      </c>
      <c r="AA105" s="48">
        <v>0</v>
      </c>
      <c r="AB105" s="48">
        <v>0</v>
      </c>
      <c r="AC105" s="19"/>
      <c r="AD105" s="28" t="s">
        <v>14</v>
      </c>
      <c r="AE105" s="32" t="s">
        <v>2</v>
      </c>
    </row>
    <row r="106" spans="1:31" s="10" customFormat="1" ht="39" x14ac:dyDescent="0.2">
      <c r="A106" s="100">
        <v>93</v>
      </c>
      <c r="B106" s="91"/>
      <c r="C106" s="26"/>
      <c r="D106" s="26"/>
      <c r="E106" s="26"/>
      <c r="F106" s="26"/>
      <c r="G106" s="33"/>
      <c r="H106" s="26" t="s">
        <v>643</v>
      </c>
      <c r="I106" s="34"/>
      <c r="J106" s="42" t="s">
        <v>22</v>
      </c>
      <c r="K106" s="42" t="s">
        <v>9</v>
      </c>
      <c r="L106" s="43" t="s">
        <v>56</v>
      </c>
      <c r="M106" s="43">
        <v>19</v>
      </c>
      <c r="N106" s="44">
        <v>999</v>
      </c>
      <c r="O106" s="43" t="s">
        <v>5</v>
      </c>
      <c r="P106" s="45" t="s">
        <v>4</v>
      </c>
      <c r="Q106" s="44" t="s">
        <v>3</v>
      </c>
      <c r="R106" s="26" t="s">
        <v>196</v>
      </c>
      <c r="S106" s="39">
        <v>1551.2</v>
      </c>
      <c r="T106" s="39"/>
      <c r="U106" s="46"/>
      <c r="V106" s="61" t="s">
        <v>636</v>
      </c>
      <c r="W106" s="47">
        <v>0</v>
      </c>
      <c r="X106" s="47">
        <v>0</v>
      </c>
      <c r="Y106" s="47">
        <v>400</v>
      </c>
      <c r="Z106" s="48">
        <v>0</v>
      </c>
      <c r="AA106" s="48">
        <v>0</v>
      </c>
      <c r="AB106" s="48"/>
      <c r="AC106" s="19"/>
      <c r="AD106" s="28"/>
      <c r="AE106" s="32"/>
    </row>
    <row r="107" spans="1:31" ht="21.75" customHeight="1" x14ac:dyDescent="0.2">
      <c r="A107" s="100">
        <v>94</v>
      </c>
      <c r="B107" s="91"/>
      <c r="C107" s="26"/>
      <c r="D107" s="104" t="s">
        <v>129</v>
      </c>
      <c r="E107" s="104"/>
      <c r="F107" s="26" t="s">
        <v>13</v>
      </c>
      <c r="G107" s="33"/>
      <c r="H107" s="27" t="s">
        <v>195</v>
      </c>
      <c r="I107" s="34" t="s">
        <v>194</v>
      </c>
      <c r="J107" s="35" t="s">
        <v>24</v>
      </c>
      <c r="K107" s="35" t="s">
        <v>9</v>
      </c>
      <c r="L107" s="36" t="s">
        <v>56</v>
      </c>
      <c r="M107" s="36" t="s">
        <v>183</v>
      </c>
      <c r="N107" s="37" t="s">
        <v>24</v>
      </c>
      <c r="O107" s="36" t="s">
        <v>25</v>
      </c>
      <c r="P107" s="38" t="s">
        <v>4</v>
      </c>
      <c r="Q107" s="37" t="s">
        <v>3</v>
      </c>
      <c r="R107" s="26"/>
      <c r="S107" s="39">
        <v>117123.86</v>
      </c>
      <c r="T107" s="105"/>
      <c r="U107" s="105"/>
      <c r="V107" s="62"/>
      <c r="W107" s="40">
        <f>W108+W109+W110+W111+W113+W114+W115+W116+W117+W118+W119+W120</f>
        <v>67257.909999999989</v>
      </c>
      <c r="X107" s="40">
        <f t="shared" ref="X107:Y107" si="36">X108+X109+X110+X111+X113+X114+X115+X116+X117+X118+X119+X120</f>
        <v>117123.86</v>
      </c>
      <c r="Y107" s="40">
        <f t="shared" si="36"/>
        <v>133485.63</v>
      </c>
      <c r="Z107" s="40">
        <f>Z108+Z109+Z110+Z111+Z113+Z114+Z115+Z116+Z117+Z118+Z119+Z120+Z112</f>
        <v>27479.7</v>
      </c>
      <c r="AA107" s="40">
        <f t="shared" ref="AA107:AB107" si="37">AA108+AA109+AA110+AA111+AA113+AA114+AA115+AA116+AA117+AA118+AA119+AA120+AA112</f>
        <v>21600</v>
      </c>
      <c r="AB107" s="40">
        <f t="shared" si="37"/>
        <v>21358</v>
      </c>
      <c r="AC107" s="102"/>
      <c r="AD107" s="103"/>
      <c r="AE107" s="32" t="s">
        <v>2</v>
      </c>
    </row>
    <row r="108" spans="1:31" ht="84.75" customHeight="1" x14ac:dyDescent="0.2">
      <c r="A108" s="100">
        <v>95</v>
      </c>
      <c r="B108" s="91" t="s">
        <v>20</v>
      </c>
      <c r="C108" s="26" t="s">
        <v>62</v>
      </c>
      <c r="D108" s="26" t="s">
        <v>129</v>
      </c>
      <c r="E108" s="26" t="s">
        <v>193</v>
      </c>
      <c r="F108" s="26" t="s">
        <v>192</v>
      </c>
      <c r="G108" s="33"/>
      <c r="H108" s="26" t="s">
        <v>191</v>
      </c>
      <c r="I108" s="34" t="s">
        <v>190</v>
      </c>
      <c r="J108" s="42" t="s">
        <v>22</v>
      </c>
      <c r="K108" s="42" t="s">
        <v>9</v>
      </c>
      <c r="L108" s="43" t="s">
        <v>56</v>
      </c>
      <c r="M108" s="43" t="s">
        <v>183</v>
      </c>
      <c r="N108" s="44" t="s">
        <v>189</v>
      </c>
      <c r="O108" s="43" t="s">
        <v>5</v>
      </c>
      <c r="P108" s="45" t="s">
        <v>4</v>
      </c>
      <c r="Q108" s="44" t="s">
        <v>3</v>
      </c>
      <c r="R108" s="26" t="s">
        <v>188</v>
      </c>
      <c r="S108" s="39">
        <v>18908.2</v>
      </c>
      <c r="T108" s="39"/>
      <c r="U108" s="46"/>
      <c r="V108" s="61" t="s">
        <v>636</v>
      </c>
      <c r="W108" s="47">
        <v>13370.38</v>
      </c>
      <c r="X108" s="47">
        <v>18908.2</v>
      </c>
      <c r="Y108" s="47">
        <v>22608.7</v>
      </c>
      <c r="Z108" s="48">
        <v>0</v>
      </c>
      <c r="AA108" s="48">
        <v>0</v>
      </c>
      <c r="AB108" s="48">
        <v>0</v>
      </c>
      <c r="AC108" s="19"/>
      <c r="AD108" s="28" t="s">
        <v>14</v>
      </c>
      <c r="AE108" s="32" t="s">
        <v>2</v>
      </c>
    </row>
    <row r="109" spans="1:31" ht="63.75" customHeight="1" x14ac:dyDescent="0.2">
      <c r="A109" s="100">
        <v>96</v>
      </c>
      <c r="B109" s="91" t="s">
        <v>20</v>
      </c>
      <c r="C109" s="26" t="s">
        <v>62</v>
      </c>
      <c r="D109" s="26" t="s">
        <v>129</v>
      </c>
      <c r="E109" s="26" t="s">
        <v>187</v>
      </c>
      <c r="F109" s="26" t="s">
        <v>186</v>
      </c>
      <c r="G109" s="33"/>
      <c r="H109" s="26" t="s">
        <v>185</v>
      </c>
      <c r="I109" s="34" t="s">
        <v>184</v>
      </c>
      <c r="J109" s="42" t="s">
        <v>22</v>
      </c>
      <c r="K109" s="42" t="s">
        <v>9</v>
      </c>
      <c r="L109" s="43" t="s">
        <v>56</v>
      </c>
      <c r="M109" s="43" t="s">
        <v>183</v>
      </c>
      <c r="N109" s="44" t="s">
        <v>182</v>
      </c>
      <c r="O109" s="43" t="s">
        <v>5</v>
      </c>
      <c r="P109" s="45" t="s">
        <v>4</v>
      </c>
      <c r="Q109" s="44" t="s">
        <v>3</v>
      </c>
      <c r="R109" s="26" t="s">
        <v>181</v>
      </c>
      <c r="S109" s="39">
        <v>15901.7</v>
      </c>
      <c r="T109" s="39"/>
      <c r="U109" s="46"/>
      <c r="V109" s="61" t="s">
        <v>636</v>
      </c>
      <c r="W109" s="47">
        <v>11243.72</v>
      </c>
      <c r="X109" s="47">
        <v>15901.7</v>
      </c>
      <c r="Y109" s="47">
        <v>15939.1</v>
      </c>
      <c r="Z109" s="48">
        <v>0</v>
      </c>
      <c r="AA109" s="48">
        <v>0</v>
      </c>
      <c r="AB109" s="48">
        <v>0</v>
      </c>
      <c r="AC109" s="19"/>
      <c r="AD109" s="28" t="s">
        <v>14</v>
      </c>
      <c r="AE109" s="32" t="s">
        <v>2</v>
      </c>
    </row>
    <row r="110" spans="1:31" ht="42.75" customHeight="1" x14ac:dyDescent="0.2">
      <c r="A110" s="100">
        <v>97</v>
      </c>
      <c r="B110" s="91" t="s">
        <v>20</v>
      </c>
      <c r="C110" s="26" t="s">
        <v>62</v>
      </c>
      <c r="D110" s="26" t="s">
        <v>129</v>
      </c>
      <c r="E110" s="26" t="s">
        <v>180</v>
      </c>
      <c r="F110" s="26" t="s">
        <v>179</v>
      </c>
      <c r="G110" s="33"/>
      <c r="H110" s="26" t="s">
        <v>178</v>
      </c>
      <c r="I110" s="34" t="s">
        <v>177</v>
      </c>
      <c r="J110" s="42" t="s">
        <v>10</v>
      </c>
      <c r="K110" s="42" t="s">
        <v>9</v>
      </c>
      <c r="L110" s="43" t="s">
        <v>56</v>
      </c>
      <c r="M110" s="43" t="s">
        <v>134</v>
      </c>
      <c r="N110" s="44" t="s">
        <v>176</v>
      </c>
      <c r="O110" s="43" t="s">
        <v>5</v>
      </c>
      <c r="P110" s="45" t="s">
        <v>4</v>
      </c>
      <c r="Q110" s="44" t="s">
        <v>3</v>
      </c>
      <c r="R110" s="26" t="s">
        <v>175</v>
      </c>
      <c r="S110" s="39">
        <v>1750</v>
      </c>
      <c r="T110" s="39"/>
      <c r="U110" s="46"/>
      <c r="V110" s="61" t="s">
        <v>637</v>
      </c>
      <c r="W110" s="47">
        <v>1750</v>
      </c>
      <c r="X110" s="47">
        <v>1750</v>
      </c>
      <c r="Y110" s="47">
        <v>1750</v>
      </c>
      <c r="Z110" s="48">
        <v>0</v>
      </c>
      <c r="AA110" s="48">
        <v>0</v>
      </c>
      <c r="AB110" s="48">
        <v>0</v>
      </c>
      <c r="AC110" s="19"/>
      <c r="AD110" s="28" t="s">
        <v>14</v>
      </c>
      <c r="AE110" s="32" t="s">
        <v>2</v>
      </c>
    </row>
    <row r="111" spans="1:31" ht="42.75" customHeight="1" x14ac:dyDescent="0.2">
      <c r="A111" s="100">
        <v>98</v>
      </c>
      <c r="B111" s="91" t="s">
        <v>20</v>
      </c>
      <c r="C111" s="26" t="s">
        <v>62</v>
      </c>
      <c r="D111" s="26" t="s">
        <v>129</v>
      </c>
      <c r="E111" s="26" t="s">
        <v>174</v>
      </c>
      <c r="F111" s="26" t="s">
        <v>173</v>
      </c>
      <c r="G111" s="33"/>
      <c r="H111" s="26" t="s">
        <v>172</v>
      </c>
      <c r="I111" s="34" t="s">
        <v>171</v>
      </c>
      <c r="J111" s="42" t="s">
        <v>10</v>
      </c>
      <c r="K111" s="42" t="s">
        <v>9</v>
      </c>
      <c r="L111" s="43" t="s">
        <v>56</v>
      </c>
      <c r="M111" s="43" t="s">
        <v>134</v>
      </c>
      <c r="N111" s="44" t="s">
        <v>170</v>
      </c>
      <c r="O111" s="43" t="s">
        <v>5</v>
      </c>
      <c r="P111" s="45" t="s">
        <v>4</v>
      </c>
      <c r="Q111" s="44" t="s">
        <v>3</v>
      </c>
      <c r="R111" s="26" t="s">
        <v>169</v>
      </c>
      <c r="S111" s="39">
        <v>7300.4</v>
      </c>
      <c r="T111" s="39"/>
      <c r="U111" s="46"/>
      <c r="V111" s="61" t="s">
        <v>637</v>
      </c>
      <c r="W111" s="47">
        <v>3450.54</v>
      </c>
      <c r="X111" s="47">
        <v>7300.4</v>
      </c>
      <c r="Y111" s="47">
        <v>7300.4</v>
      </c>
      <c r="Z111" s="48">
        <v>7564.6</v>
      </c>
      <c r="AA111" s="48">
        <v>7564.6</v>
      </c>
      <c r="AB111" s="48">
        <v>7159.4</v>
      </c>
      <c r="AC111" s="19"/>
      <c r="AD111" s="28" t="s">
        <v>14</v>
      </c>
      <c r="AE111" s="32" t="s">
        <v>2</v>
      </c>
    </row>
    <row r="112" spans="1:31" s="10" customFormat="1" ht="42.75" customHeight="1" x14ac:dyDescent="0.2">
      <c r="A112" s="100">
        <v>99</v>
      </c>
      <c r="B112" s="94"/>
      <c r="C112" s="95"/>
      <c r="D112" s="95"/>
      <c r="E112" s="95"/>
      <c r="F112" s="95"/>
      <c r="G112" s="96"/>
      <c r="H112" s="65" t="s">
        <v>642</v>
      </c>
      <c r="I112" s="97"/>
      <c r="J112" s="42" t="s">
        <v>22</v>
      </c>
      <c r="K112" s="42" t="s">
        <v>9</v>
      </c>
      <c r="L112" s="43" t="s">
        <v>56</v>
      </c>
      <c r="M112" s="43">
        <v>25</v>
      </c>
      <c r="N112" s="44">
        <v>497</v>
      </c>
      <c r="O112" s="43" t="s">
        <v>5</v>
      </c>
      <c r="P112" s="45" t="s">
        <v>4</v>
      </c>
      <c r="Q112" s="44" t="s">
        <v>3</v>
      </c>
      <c r="R112" s="95"/>
      <c r="S112" s="98"/>
      <c r="T112" s="98"/>
      <c r="U112" s="99"/>
      <c r="V112" s="61" t="s">
        <v>636</v>
      </c>
      <c r="W112" s="47">
        <v>0</v>
      </c>
      <c r="X112" s="47">
        <v>0</v>
      </c>
      <c r="Y112" s="47">
        <v>0</v>
      </c>
      <c r="Z112" s="48">
        <v>0</v>
      </c>
      <c r="AA112" s="48">
        <v>0</v>
      </c>
      <c r="AB112" s="48">
        <v>0</v>
      </c>
      <c r="AC112" s="19"/>
      <c r="AD112" s="28"/>
      <c r="AE112" s="32"/>
    </row>
    <row r="113" spans="1:31" ht="39" x14ac:dyDescent="0.2">
      <c r="A113" s="100">
        <v>100</v>
      </c>
      <c r="B113" s="91" t="s">
        <v>20</v>
      </c>
      <c r="C113" s="26" t="s">
        <v>62</v>
      </c>
      <c r="D113" s="26" t="s">
        <v>129</v>
      </c>
      <c r="E113" s="26" t="s">
        <v>168</v>
      </c>
      <c r="F113" s="26" t="s">
        <v>167</v>
      </c>
      <c r="G113" s="33"/>
      <c r="H113" s="26" t="s">
        <v>166</v>
      </c>
      <c r="I113" s="34" t="s">
        <v>165</v>
      </c>
      <c r="J113" s="42" t="s">
        <v>22</v>
      </c>
      <c r="K113" s="42" t="s">
        <v>9</v>
      </c>
      <c r="L113" s="43" t="s">
        <v>56</v>
      </c>
      <c r="M113" s="43" t="s">
        <v>134</v>
      </c>
      <c r="N113" s="44" t="s">
        <v>164</v>
      </c>
      <c r="O113" s="43" t="s">
        <v>5</v>
      </c>
      <c r="P113" s="45" t="s">
        <v>4</v>
      </c>
      <c r="Q113" s="44" t="s">
        <v>3</v>
      </c>
      <c r="R113" s="26" t="s">
        <v>163</v>
      </c>
      <c r="S113" s="39">
        <v>101.01</v>
      </c>
      <c r="T113" s="39"/>
      <c r="U113" s="46"/>
      <c r="V113" s="61" t="s">
        <v>636</v>
      </c>
      <c r="W113" s="47">
        <v>101.01</v>
      </c>
      <c r="X113" s="47">
        <v>101.01</v>
      </c>
      <c r="Y113" s="47">
        <v>101.01</v>
      </c>
      <c r="Z113" s="48">
        <v>0</v>
      </c>
      <c r="AA113" s="48">
        <v>0</v>
      </c>
      <c r="AB113" s="48">
        <v>0</v>
      </c>
      <c r="AC113" s="19"/>
      <c r="AD113" s="28" t="s">
        <v>14</v>
      </c>
      <c r="AE113" s="32" t="s">
        <v>2</v>
      </c>
    </row>
    <row r="114" spans="1:31" ht="39" x14ac:dyDescent="0.2">
      <c r="A114" s="100">
        <v>101</v>
      </c>
      <c r="B114" s="91" t="s">
        <v>20</v>
      </c>
      <c r="C114" s="26" t="s">
        <v>62</v>
      </c>
      <c r="D114" s="26" t="s">
        <v>129</v>
      </c>
      <c r="E114" s="26" t="s">
        <v>162</v>
      </c>
      <c r="F114" s="26" t="s">
        <v>161</v>
      </c>
      <c r="G114" s="33"/>
      <c r="H114" s="26" t="s">
        <v>160</v>
      </c>
      <c r="I114" s="34" t="s">
        <v>159</v>
      </c>
      <c r="J114" s="42" t="s">
        <v>22</v>
      </c>
      <c r="K114" s="42" t="s">
        <v>9</v>
      </c>
      <c r="L114" s="43" t="s">
        <v>56</v>
      </c>
      <c r="M114" s="43" t="s">
        <v>134</v>
      </c>
      <c r="N114" s="44" t="s">
        <v>158</v>
      </c>
      <c r="O114" s="43" t="s">
        <v>5</v>
      </c>
      <c r="P114" s="45" t="s">
        <v>4</v>
      </c>
      <c r="Q114" s="44" t="s">
        <v>3</v>
      </c>
      <c r="R114" s="26" t="s">
        <v>157</v>
      </c>
      <c r="S114" s="39">
        <v>179.31</v>
      </c>
      <c r="T114" s="39"/>
      <c r="U114" s="46"/>
      <c r="V114" s="61" t="s">
        <v>636</v>
      </c>
      <c r="W114" s="47">
        <v>0</v>
      </c>
      <c r="X114" s="47">
        <v>179.31</v>
      </c>
      <c r="Y114" s="47">
        <v>179.31</v>
      </c>
      <c r="Z114" s="48">
        <v>0</v>
      </c>
      <c r="AA114" s="48">
        <v>0</v>
      </c>
      <c r="AB114" s="48">
        <v>0</v>
      </c>
      <c r="AC114" s="19"/>
      <c r="AD114" s="28" t="s">
        <v>14</v>
      </c>
      <c r="AE114" s="32" t="s">
        <v>2</v>
      </c>
    </row>
    <row r="115" spans="1:31" ht="39" x14ac:dyDescent="0.2">
      <c r="A115" s="100">
        <v>102</v>
      </c>
      <c r="B115" s="91" t="s">
        <v>20</v>
      </c>
      <c r="C115" s="26" t="s">
        <v>62</v>
      </c>
      <c r="D115" s="26" t="s">
        <v>129</v>
      </c>
      <c r="E115" s="26" t="s">
        <v>156</v>
      </c>
      <c r="F115" s="26" t="s">
        <v>155</v>
      </c>
      <c r="G115" s="33"/>
      <c r="H115" s="26" t="s">
        <v>154</v>
      </c>
      <c r="I115" s="34" t="s">
        <v>153</v>
      </c>
      <c r="J115" s="42" t="s">
        <v>22</v>
      </c>
      <c r="K115" s="42" t="s">
        <v>9</v>
      </c>
      <c r="L115" s="43" t="s">
        <v>56</v>
      </c>
      <c r="M115" s="43" t="s">
        <v>134</v>
      </c>
      <c r="N115" s="44" t="s">
        <v>152</v>
      </c>
      <c r="O115" s="43" t="s">
        <v>5</v>
      </c>
      <c r="P115" s="45" t="s">
        <v>4</v>
      </c>
      <c r="Q115" s="44" t="s">
        <v>3</v>
      </c>
      <c r="R115" s="26" t="s">
        <v>151</v>
      </c>
      <c r="S115" s="39">
        <v>1108.08</v>
      </c>
      <c r="T115" s="39"/>
      <c r="U115" s="46"/>
      <c r="V115" s="61" t="s">
        <v>636</v>
      </c>
      <c r="W115" s="47">
        <v>1108.08</v>
      </c>
      <c r="X115" s="47">
        <v>1108.08</v>
      </c>
      <c r="Y115" s="47">
        <v>1108.08</v>
      </c>
      <c r="Z115" s="48">
        <v>0</v>
      </c>
      <c r="AA115" s="48">
        <v>0</v>
      </c>
      <c r="AB115" s="48">
        <v>0</v>
      </c>
      <c r="AC115" s="19"/>
      <c r="AD115" s="28" t="s">
        <v>14</v>
      </c>
      <c r="AE115" s="32" t="s">
        <v>2</v>
      </c>
    </row>
    <row r="116" spans="1:31" ht="48.75" x14ac:dyDescent="0.2">
      <c r="A116" s="100">
        <v>103</v>
      </c>
      <c r="B116" s="91" t="s">
        <v>20</v>
      </c>
      <c r="C116" s="26" t="s">
        <v>62</v>
      </c>
      <c r="D116" s="26" t="s">
        <v>129</v>
      </c>
      <c r="E116" s="26" t="s">
        <v>150</v>
      </c>
      <c r="F116" s="26" t="s">
        <v>149</v>
      </c>
      <c r="G116" s="33"/>
      <c r="H116" s="26" t="s">
        <v>148</v>
      </c>
      <c r="I116" s="34" t="s">
        <v>147</v>
      </c>
      <c r="J116" s="42" t="s">
        <v>10</v>
      </c>
      <c r="K116" s="42" t="s">
        <v>9</v>
      </c>
      <c r="L116" s="43" t="s">
        <v>56</v>
      </c>
      <c r="M116" s="43" t="s">
        <v>134</v>
      </c>
      <c r="N116" s="44" t="s">
        <v>146</v>
      </c>
      <c r="O116" s="43" t="s">
        <v>5</v>
      </c>
      <c r="P116" s="45" t="s">
        <v>4</v>
      </c>
      <c r="Q116" s="44" t="s">
        <v>3</v>
      </c>
      <c r="R116" s="26" t="s">
        <v>145</v>
      </c>
      <c r="S116" s="39">
        <v>19188.080000000002</v>
      </c>
      <c r="T116" s="39"/>
      <c r="U116" s="46"/>
      <c r="V116" s="61" t="s">
        <v>637</v>
      </c>
      <c r="W116" s="47">
        <v>13009.7</v>
      </c>
      <c r="X116" s="47">
        <v>19188.080000000002</v>
      </c>
      <c r="Y116" s="47">
        <v>19188.080000000002</v>
      </c>
      <c r="Z116" s="48">
        <v>1000</v>
      </c>
      <c r="AA116" s="48">
        <v>0</v>
      </c>
      <c r="AB116" s="48">
        <v>0</v>
      </c>
      <c r="AC116" s="19"/>
      <c r="AD116" s="28" t="s">
        <v>14</v>
      </c>
      <c r="AE116" s="32" t="s">
        <v>2</v>
      </c>
    </row>
    <row r="117" spans="1:31" ht="48.75" x14ac:dyDescent="0.2">
      <c r="A117" s="100">
        <v>104</v>
      </c>
      <c r="B117" s="91" t="s">
        <v>20</v>
      </c>
      <c r="C117" s="26" t="s">
        <v>62</v>
      </c>
      <c r="D117" s="26" t="s">
        <v>129</v>
      </c>
      <c r="E117" s="26" t="s">
        <v>144</v>
      </c>
      <c r="F117" s="26" t="s">
        <v>143</v>
      </c>
      <c r="G117" s="33"/>
      <c r="H117" s="26" t="s">
        <v>142</v>
      </c>
      <c r="I117" s="34" t="s">
        <v>141</v>
      </c>
      <c r="J117" s="42" t="s">
        <v>10</v>
      </c>
      <c r="K117" s="42" t="s">
        <v>9</v>
      </c>
      <c r="L117" s="43" t="s">
        <v>56</v>
      </c>
      <c r="M117" s="43" t="s">
        <v>134</v>
      </c>
      <c r="N117" s="44" t="s">
        <v>140</v>
      </c>
      <c r="O117" s="43" t="s">
        <v>5</v>
      </c>
      <c r="P117" s="45" t="s">
        <v>4</v>
      </c>
      <c r="Q117" s="44" t="s">
        <v>3</v>
      </c>
      <c r="R117" s="26" t="s">
        <v>139</v>
      </c>
      <c r="S117" s="39">
        <v>20202.02</v>
      </c>
      <c r="T117" s="39"/>
      <c r="U117" s="46"/>
      <c r="V117" s="61" t="s">
        <v>637</v>
      </c>
      <c r="W117" s="47">
        <v>0</v>
      </c>
      <c r="X117" s="47">
        <v>20202.02</v>
      </c>
      <c r="Y117" s="47">
        <v>26262.639999999999</v>
      </c>
      <c r="Z117" s="48">
        <v>0</v>
      </c>
      <c r="AA117" s="48">
        <v>0</v>
      </c>
      <c r="AB117" s="48">
        <v>0</v>
      </c>
      <c r="AC117" s="19"/>
      <c r="AD117" s="28" t="s">
        <v>14</v>
      </c>
      <c r="AE117" s="32" t="s">
        <v>2</v>
      </c>
    </row>
    <row r="118" spans="1:31" ht="53.25" customHeight="1" x14ac:dyDescent="0.2">
      <c r="A118" s="100">
        <v>105</v>
      </c>
      <c r="B118" s="91" t="s">
        <v>20</v>
      </c>
      <c r="C118" s="26" t="s">
        <v>62</v>
      </c>
      <c r="D118" s="26" t="s">
        <v>129</v>
      </c>
      <c r="E118" s="26" t="s">
        <v>138</v>
      </c>
      <c r="F118" s="26" t="s">
        <v>137</v>
      </c>
      <c r="G118" s="33"/>
      <c r="H118" s="26" t="s">
        <v>136</v>
      </c>
      <c r="I118" s="34" t="s">
        <v>135</v>
      </c>
      <c r="J118" s="42" t="s">
        <v>10</v>
      </c>
      <c r="K118" s="42" t="s">
        <v>9</v>
      </c>
      <c r="L118" s="43" t="s">
        <v>56</v>
      </c>
      <c r="M118" s="43" t="s">
        <v>134</v>
      </c>
      <c r="N118" s="44" t="s">
        <v>133</v>
      </c>
      <c r="O118" s="43" t="s">
        <v>5</v>
      </c>
      <c r="P118" s="45" t="s">
        <v>4</v>
      </c>
      <c r="Q118" s="44" t="s">
        <v>3</v>
      </c>
      <c r="R118" s="26" t="s">
        <v>132</v>
      </c>
      <c r="S118" s="39">
        <v>0</v>
      </c>
      <c r="T118" s="39"/>
      <c r="U118" s="46"/>
      <c r="V118" s="61" t="s">
        <v>637</v>
      </c>
      <c r="W118" s="47">
        <v>597.83000000000004</v>
      </c>
      <c r="X118" s="47">
        <v>0</v>
      </c>
      <c r="Y118" s="47">
        <v>632</v>
      </c>
      <c r="Z118" s="48">
        <v>0</v>
      </c>
      <c r="AA118" s="48">
        <v>0</v>
      </c>
      <c r="AB118" s="48">
        <v>0</v>
      </c>
      <c r="AC118" s="19"/>
      <c r="AD118" s="28" t="s">
        <v>14</v>
      </c>
      <c r="AE118" s="32" t="s">
        <v>2</v>
      </c>
    </row>
    <row r="119" spans="1:31" ht="39" x14ac:dyDescent="0.2">
      <c r="A119" s="100">
        <v>106</v>
      </c>
      <c r="B119" s="91" t="s">
        <v>20</v>
      </c>
      <c r="C119" s="26" t="s">
        <v>62</v>
      </c>
      <c r="D119" s="26" t="s">
        <v>129</v>
      </c>
      <c r="E119" s="26" t="s">
        <v>128</v>
      </c>
      <c r="F119" s="26" t="s">
        <v>127</v>
      </c>
      <c r="G119" s="33"/>
      <c r="H119" s="26" t="s">
        <v>126</v>
      </c>
      <c r="I119" s="34" t="s">
        <v>131</v>
      </c>
      <c r="J119" s="42" t="s">
        <v>22</v>
      </c>
      <c r="K119" s="42" t="s">
        <v>9</v>
      </c>
      <c r="L119" s="43" t="s">
        <v>56</v>
      </c>
      <c r="M119" s="43" t="s">
        <v>124</v>
      </c>
      <c r="N119" s="44" t="s">
        <v>54</v>
      </c>
      <c r="O119" s="43" t="s">
        <v>5</v>
      </c>
      <c r="P119" s="45" t="s">
        <v>4</v>
      </c>
      <c r="Q119" s="44" t="s">
        <v>3</v>
      </c>
      <c r="R119" s="26" t="s">
        <v>130</v>
      </c>
      <c r="S119" s="39">
        <v>18068.060000000001</v>
      </c>
      <c r="T119" s="39"/>
      <c r="U119" s="46"/>
      <c r="V119" s="61" t="s">
        <v>636</v>
      </c>
      <c r="W119" s="47">
        <v>15276.89</v>
      </c>
      <c r="X119" s="47">
        <v>18068.060000000001</v>
      </c>
      <c r="Y119" s="47">
        <v>20729.310000000001</v>
      </c>
      <c r="Z119" s="48">
        <v>2234.1</v>
      </c>
      <c r="AA119" s="48">
        <v>0</v>
      </c>
      <c r="AB119" s="48">
        <v>0</v>
      </c>
      <c r="AC119" s="19"/>
      <c r="AD119" s="28" t="s">
        <v>14</v>
      </c>
      <c r="AE119" s="32" t="s">
        <v>2</v>
      </c>
    </row>
    <row r="120" spans="1:31" ht="13.5" customHeight="1" x14ac:dyDescent="0.2">
      <c r="A120" s="100">
        <v>107</v>
      </c>
      <c r="B120" s="91" t="s">
        <v>20</v>
      </c>
      <c r="C120" s="26" t="s">
        <v>62</v>
      </c>
      <c r="D120" s="26" t="s">
        <v>129</v>
      </c>
      <c r="E120" s="26" t="s">
        <v>128</v>
      </c>
      <c r="F120" s="26" t="s">
        <v>127</v>
      </c>
      <c r="G120" s="33"/>
      <c r="H120" s="26" t="s">
        <v>126</v>
      </c>
      <c r="I120" s="34" t="s">
        <v>125</v>
      </c>
      <c r="J120" s="42" t="s">
        <v>10</v>
      </c>
      <c r="K120" s="42" t="s">
        <v>9</v>
      </c>
      <c r="L120" s="43" t="s">
        <v>56</v>
      </c>
      <c r="M120" s="43" t="s">
        <v>124</v>
      </c>
      <c r="N120" s="44" t="s">
        <v>54</v>
      </c>
      <c r="O120" s="43" t="s">
        <v>5</v>
      </c>
      <c r="P120" s="45" t="s">
        <v>4</v>
      </c>
      <c r="Q120" s="44" t="s">
        <v>3</v>
      </c>
      <c r="R120" s="26" t="s">
        <v>123</v>
      </c>
      <c r="S120" s="39">
        <v>14417</v>
      </c>
      <c r="T120" s="39"/>
      <c r="U120" s="46"/>
      <c r="V120" s="61"/>
      <c r="W120" s="47">
        <v>7349.76</v>
      </c>
      <c r="X120" s="47">
        <v>14417</v>
      </c>
      <c r="Y120" s="47">
        <v>17687</v>
      </c>
      <c r="Z120" s="48">
        <v>16681</v>
      </c>
      <c r="AA120" s="48">
        <v>14035.4</v>
      </c>
      <c r="AB120" s="48">
        <v>14198.6</v>
      </c>
      <c r="AC120" s="19"/>
      <c r="AD120" s="28" t="s">
        <v>14</v>
      </c>
      <c r="AE120" s="32" t="s">
        <v>2</v>
      </c>
    </row>
    <row r="121" spans="1:31" ht="21.75" customHeight="1" x14ac:dyDescent="0.2">
      <c r="A121" s="100">
        <v>108</v>
      </c>
      <c r="B121" s="91"/>
      <c r="C121" s="26"/>
      <c r="D121" s="104" t="s">
        <v>85</v>
      </c>
      <c r="E121" s="104"/>
      <c r="F121" s="26" t="s">
        <v>13</v>
      </c>
      <c r="G121" s="33"/>
      <c r="H121" s="27" t="s">
        <v>122</v>
      </c>
      <c r="I121" s="34" t="s">
        <v>121</v>
      </c>
      <c r="J121" s="35" t="s">
        <v>24</v>
      </c>
      <c r="K121" s="35" t="s">
        <v>9</v>
      </c>
      <c r="L121" s="36" t="s">
        <v>56</v>
      </c>
      <c r="M121" s="36" t="s">
        <v>114</v>
      </c>
      <c r="N121" s="37" t="s">
        <v>24</v>
      </c>
      <c r="O121" s="36" t="s">
        <v>25</v>
      </c>
      <c r="P121" s="38" t="s">
        <v>4</v>
      </c>
      <c r="Q121" s="37" t="s">
        <v>3</v>
      </c>
      <c r="R121" s="26"/>
      <c r="S121" s="39">
        <v>165247.20000000001</v>
      </c>
      <c r="T121" s="105"/>
      <c r="U121" s="105"/>
      <c r="V121" s="62"/>
      <c r="W121" s="40">
        <f>W122+W123+W124+W125+W126+W127+W128</f>
        <v>125627.42000000001</v>
      </c>
      <c r="X121" s="40">
        <f t="shared" ref="X121:AB121" si="38">X122+X123+X124+X125+X126+X127+X128</f>
        <v>165247.20000000001</v>
      </c>
      <c r="Y121" s="40">
        <f t="shared" si="38"/>
        <v>176270.4</v>
      </c>
      <c r="Z121" s="40">
        <f t="shared" si="38"/>
        <v>198577.1</v>
      </c>
      <c r="AA121" s="40">
        <f t="shared" si="38"/>
        <v>170200.4</v>
      </c>
      <c r="AB121" s="40">
        <f t="shared" si="38"/>
        <v>198666.2</v>
      </c>
      <c r="AC121" s="102"/>
      <c r="AD121" s="103"/>
      <c r="AE121" s="32" t="s">
        <v>2</v>
      </c>
    </row>
    <row r="122" spans="1:31" ht="39" x14ac:dyDescent="0.2">
      <c r="A122" s="100">
        <v>109</v>
      </c>
      <c r="B122" s="91" t="s">
        <v>20</v>
      </c>
      <c r="C122" s="26" t="s">
        <v>62</v>
      </c>
      <c r="D122" s="26" t="s">
        <v>85</v>
      </c>
      <c r="E122" s="26" t="s">
        <v>118</v>
      </c>
      <c r="F122" s="26" t="s">
        <v>117</v>
      </c>
      <c r="G122" s="33"/>
      <c r="H122" s="26" t="s">
        <v>116</v>
      </c>
      <c r="I122" s="34" t="s">
        <v>120</v>
      </c>
      <c r="J122" s="42" t="s">
        <v>22</v>
      </c>
      <c r="K122" s="42" t="s">
        <v>9</v>
      </c>
      <c r="L122" s="43" t="s">
        <v>56</v>
      </c>
      <c r="M122" s="43" t="s">
        <v>114</v>
      </c>
      <c r="N122" s="44" t="s">
        <v>113</v>
      </c>
      <c r="O122" s="43" t="s">
        <v>5</v>
      </c>
      <c r="P122" s="45" t="s">
        <v>4</v>
      </c>
      <c r="Q122" s="44" t="s">
        <v>3</v>
      </c>
      <c r="R122" s="26" t="s">
        <v>119</v>
      </c>
      <c r="S122" s="39">
        <v>6198.2</v>
      </c>
      <c r="T122" s="39"/>
      <c r="U122" s="46"/>
      <c r="V122" s="61" t="s">
        <v>636</v>
      </c>
      <c r="W122" s="47">
        <v>3775.43</v>
      </c>
      <c r="X122" s="47">
        <v>6198.2</v>
      </c>
      <c r="Y122" s="47">
        <v>6189.7</v>
      </c>
      <c r="Z122" s="48">
        <v>9278.7000000000007</v>
      </c>
      <c r="AA122" s="48">
        <v>9080.2999999999993</v>
      </c>
      <c r="AB122" s="48">
        <v>9278.7000000000007</v>
      </c>
      <c r="AC122" s="19"/>
      <c r="AD122" s="28" t="s">
        <v>14</v>
      </c>
      <c r="AE122" s="32" t="s">
        <v>2</v>
      </c>
    </row>
    <row r="123" spans="1:31" ht="48.75" x14ac:dyDescent="0.2">
      <c r="A123" s="100">
        <v>110</v>
      </c>
      <c r="B123" s="91" t="s">
        <v>20</v>
      </c>
      <c r="C123" s="26" t="s">
        <v>62</v>
      </c>
      <c r="D123" s="26" t="s">
        <v>85</v>
      </c>
      <c r="E123" s="26" t="s">
        <v>118</v>
      </c>
      <c r="F123" s="26" t="s">
        <v>117</v>
      </c>
      <c r="G123" s="33"/>
      <c r="H123" s="26" t="s">
        <v>116</v>
      </c>
      <c r="I123" s="34" t="s">
        <v>115</v>
      </c>
      <c r="J123" s="42" t="s">
        <v>10</v>
      </c>
      <c r="K123" s="42" t="s">
        <v>9</v>
      </c>
      <c r="L123" s="43" t="s">
        <v>56</v>
      </c>
      <c r="M123" s="43" t="s">
        <v>114</v>
      </c>
      <c r="N123" s="44" t="s">
        <v>113</v>
      </c>
      <c r="O123" s="43" t="s">
        <v>5</v>
      </c>
      <c r="P123" s="45" t="s">
        <v>4</v>
      </c>
      <c r="Q123" s="44" t="s">
        <v>3</v>
      </c>
      <c r="R123" s="26" t="s">
        <v>112</v>
      </c>
      <c r="S123" s="39">
        <v>6709.6</v>
      </c>
      <c r="T123" s="39"/>
      <c r="U123" s="46"/>
      <c r="V123" s="61" t="s">
        <v>637</v>
      </c>
      <c r="W123" s="47">
        <v>3771.09</v>
      </c>
      <c r="X123" s="47">
        <v>6709.6</v>
      </c>
      <c r="Y123" s="47">
        <v>7794.6</v>
      </c>
      <c r="Z123" s="48">
        <v>11286.1</v>
      </c>
      <c r="AA123" s="48">
        <v>9592.9</v>
      </c>
      <c r="AB123" s="48">
        <v>11286.1</v>
      </c>
      <c r="AC123" s="19"/>
      <c r="AD123" s="28" t="s">
        <v>14</v>
      </c>
      <c r="AE123" s="32" t="s">
        <v>2</v>
      </c>
    </row>
    <row r="124" spans="1:31" ht="42.75" customHeight="1" x14ac:dyDescent="0.2">
      <c r="A124" s="100">
        <v>111</v>
      </c>
      <c r="B124" s="91" t="s">
        <v>20</v>
      </c>
      <c r="C124" s="26" t="s">
        <v>62</v>
      </c>
      <c r="D124" s="26" t="s">
        <v>85</v>
      </c>
      <c r="E124" s="26" t="s">
        <v>111</v>
      </c>
      <c r="F124" s="26" t="s">
        <v>110</v>
      </c>
      <c r="G124" s="33"/>
      <c r="H124" s="26" t="s">
        <v>109</v>
      </c>
      <c r="I124" s="34" t="s">
        <v>108</v>
      </c>
      <c r="J124" s="42" t="s">
        <v>22</v>
      </c>
      <c r="K124" s="42" t="s">
        <v>9</v>
      </c>
      <c r="L124" s="43" t="s">
        <v>56</v>
      </c>
      <c r="M124" s="43" t="s">
        <v>95</v>
      </c>
      <c r="N124" s="44" t="s">
        <v>107</v>
      </c>
      <c r="O124" s="43" t="s">
        <v>5</v>
      </c>
      <c r="P124" s="45" t="s">
        <v>4</v>
      </c>
      <c r="Q124" s="44" t="s">
        <v>3</v>
      </c>
      <c r="R124" s="26" t="s">
        <v>106</v>
      </c>
      <c r="S124" s="39">
        <v>1850</v>
      </c>
      <c r="T124" s="39"/>
      <c r="U124" s="46"/>
      <c r="V124" s="61" t="s">
        <v>636</v>
      </c>
      <c r="W124" s="47">
        <v>1424.5</v>
      </c>
      <c r="X124" s="47">
        <v>1850</v>
      </c>
      <c r="Y124" s="47">
        <v>1424.5</v>
      </c>
      <c r="Z124" s="48">
        <v>0</v>
      </c>
      <c r="AA124" s="48">
        <v>0</v>
      </c>
      <c r="AB124" s="48">
        <v>0</v>
      </c>
      <c r="AC124" s="19"/>
      <c r="AD124" s="28" t="s">
        <v>14</v>
      </c>
      <c r="AE124" s="32" t="s">
        <v>2</v>
      </c>
    </row>
    <row r="125" spans="1:31" ht="32.25" customHeight="1" x14ac:dyDescent="0.2">
      <c r="A125" s="100">
        <v>112</v>
      </c>
      <c r="B125" s="91" t="s">
        <v>20</v>
      </c>
      <c r="C125" s="26" t="s">
        <v>62</v>
      </c>
      <c r="D125" s="26" t="s">
        <v>85</v>
      </c>
      <c r="E125" s="26" t="s">
        <v>105</v>
      </c>
      <c r="F125" s="26" t="s">
        <v>104</v>
      </c>
      <c r="G125" s="33"/>
      <c r="H125" s="26" t="s">
        <v>103</v>
      </c>
      <c r="I125" s="34" t="s">
        <v>102</v>
      </c>
      <c r="J125" s="42" t="s">
        <v>22</v>
      </c>
      <c r="K125" s="42" t="s">
        <v>9</v>
      </c>
      <c r="L125" s="43" t="s">
        <v>56</v>
      </c>
      <c r="M125" s="43" t="s">
        <v>95</v>
      </c>
      <c r="N125" s="44" t="s">
        <v>101</v>
      </c>
      <c r="O125" s="43" t="s">
        <v>5</v>
      </c>
      <c r="P125" s="45" t="s">
        <v>4</v>
      </c>
      <c r="Q125" s="44" t="s">
        <v>3</v>
      </c>
      <c r="R125" s="26" t="s">
        <v>100</v>
      </c>
      <c r="S125" s="39">
        <v>944.8</v>
      </c>
      <c r="T125" s="39"/>
      <c r="U125" s="46"/>
      <c r="V125" s="61" t="s">
        <v>636</v>
      </c>
      <c r="W125" s="47">
        <v>706.34</v>
      </c>
      <c r="X125" s="47">
        <v>944.8</v>
      </c>
      <c r="Y125" s="47">
        <v>1004</v>
      </c>
      <c r="Z125" s="48">
        <v>1153.9000000000001</v>
      </c>
      <c r="AA125" s="48">
        <v>1197.5</v>
      </c>
      <c r="AB125" s="48">
        <v>1243</v>
      </c>
      <c r="AC125" s="19"/>
      <c r="AD125" s="28" t="s">
        <v>14</v>
      </c>
      <c r="AE125" s="32" t="s">
        <v>2</v>
      </c>
    </row>
    <row r="126" spans="1:31" ht="42.75" customHeight="1" x14ac:dyDescent="0.2">
      <c r="A126" s="100">
        <v>113</v>
      </c>
      <c r="B126" s="91" t="s">
        <v>20</v>
      </c>
      <c r="C126" s="26" t="s">
        <v>62</v>
      </c>
      <c r="D126" s="26" t="s">
        <v>85</v>
      </c>
      <c r="E126" s="26" t="s">
        <v>99</v>
      </c>
      <c r="F126" s="26" t="s">
        <v>98</v>
      </c>
      <c r="G126" s="33"/>
      <c r="H126" s="26" t="s">
        <v>97</v>
      </c>
      <c r="I126" s="34" t="s">
        <v>96</v>
      </c>
      <c r="J126" s="42" t="s">
        <v>22</v>
      </c>
      <c r="K126" s="42" t="s">
        <v>9</v>
      </c>
      <c r="L126" s="43" t="s">
        <v>56</v>
      </c>
      <c r="M126" s="43" t="s">
        <v>95</v>
      </c>
      <c r="N126" s="44" t="s">
        <v>94</v>
      </c>
      <c r="O126" s="43" t="s">
        <v>5</v>
      </c>
      <c r="P126" s="45" t="s">
        <v>4</v>
      </c>
      <c r="Q126" s="44" t="s">
        <v>3</v>
      </c>
      <c r="R126" s="26" t="s">
        <v>93</v>
      </c>
      <c r="S126" s="39">
        <v>11.6</v>
      </c>
      <c r="T126" s="39"/>
      <c r="U126" s="46"/>
      <c r="V126" s="61" t="s">
        <v>636</v>
      </c>
      <c r="W126" s="47">
        <v>0</v>
      </c>
      <c r="X126" s="47">
        <v>11.6</v>
      </c>
      <c r="Y126" s="47">
        <v>11.6</v>
      </c>
      <c r="Z126" s="48">
        <v>0.2</v>
      </c>
      <c r="AA126" s="48">
        <v>0.2</v>
      </c>
      <c r="AB126" s="48">
        <v>0.2</v>
      </c>
      <c r="AC126" s="19"/>
      <c r="AD126" s="28" t="s">
        <v>14</v>
      </c>
      <c r="AE126" s="32" t="s">
        <v>2</v>
      </c>
    </row>
    <row r="127" spans="1:31" ht="39" x14ac:dyDescent="0.2">
      <c r="A127" s="100">
        <v>114</v>
      </c>
      <c r="B127" s="91" t="s">
        <v>20</v>
      </c>
      <c r="C127" s="26" t="s">
        <v>62</v>
      </c>
      <c r="D127" s="26" t="s">
        <v>85</v>
      </c>
      <c r="E127" s="26" t="s">
        <v>92</v>
      </c>
      <c r="F127" s="26" t="s">
        <v>91</v>
      </c>
      <c r="G127" s="33"/>
      <c r="H127" s="26" t="s">
        <v>90</v>
      </c>
      <c r="I127" s="34" t="s">
        <v>89</v>
      </c>
      <c r="J127" s="42" t="s">
        <v>22</v>
      </c>
      <c r="K127" s="42" t="s">
        <v>9</v>
      </c>
      <c r="L127" s="43" t="s">
        <v>56</v>
      </c>
      <c r="M127" s="43" t="s">
        <v>88</v>
      </c>
      <c r="N127" s="44" t="s">
        <v>87</v>
      </c>
      <c r="O127" s="43" t="s">
        <v>5</v>
      </c>
      <c r="P127" s="45" t="s">
        <v>4</v>
      </c>
      <c r="Q127" s="44" t="s">
        <v>3</v>
      </c>
      <c r="R127" s="26" t="s">
        <v>86</v>
      </c>
      <c r="S127" s="39">
        <v>1482</v>
      </c>
      <c r="T127" s="39"/>
      <c r="U127" s="46"/>
      <c r="V127" s="61" t="s">
        <v>636</v>
      </c>
      <c r="W127" s="47">
        <v>1031.8499999999999</v>
      </c>
      <c r="X127" s="47">
        <v>1482</v>
      </c>
      <c r="Y127" s="47">
        <v>1482</v>
      </c>
      <c r="Z127" s="48">
        <v>1485.2</v>
      </c>
      <c r="AA127" s="48">
        <v>1262.5</v>
      </c>
      <c r="AB127" s="48">
        <v>1485.2</v>
      </c>
      <c r="AC127" s="19"/>
      <c r="AD127" s="28" t="s">
        <v>14</v>
      </c>
      <c r="AE127" s="32" t="s">
        <v>2</v>
      </c>
    </row>
    <row r="128" spans="1:31" ht="48.75" x14ac:dyDescent="0.2">
      <c r="A128" s="100">
        <v>115</v>
      </c>
      <c r="B128" s="91" t="s">
        <v>20</v>
      </c>
      <c r="C128" s="26" t="s">
        <v>62</v>
      </c>
      <c r="D128" s="26" t="s">
        <v>85</v>
      </c>
      <c r="E128" s="26" t="s">
        <v>84</v>
      </c>
      <c r="F128" s="26" t="s">
        <v>83</v>
      </c>
      <c r="G128" s="33"/>
      <c r="H128" s="26" t="s">
        <v>82</v>
      </c>
      <c r="I128" s="34" t="s">
        <v>81</v>
      </c>
      <c r="J128" s="42" t="s">
        <v>10</v>
      </c>
      <c r="K128" s="42" t="s">
        <v>9</v>
      </c>
      <c r="L128" s="43" t="s">
        <v>56</v>
      </c>
      <c r="M128" s="43" t="s">
        <v>80</v>
      </c>
      <c r="N128" s="44" t="s">
        <v>54</v>
      </c>
      <c r="O128" s="43" t="s">
        <v>5</v>
      </c>
      <c r="P128" s="45" t="s">
        <v>4</v>
      </c>
      <c r="Q128" s="44" t="s">
        <v>3</v>
      </c>
      <c r="R128" s="26" t="s">
        <v>79</v>
      </c>
      <c r="S128" s="39">
        <v>148051</v>
      </c>
      <c r="T128" s="39"/>
      <c r="U128" s="46"/>
      <c r="V128" s="61" t="s">
        <v>637</v>
      </c>
      <c r="W128" s="47">
        <v>114918.21</v>
      </c>
      <c r="X128" s="47">
        <v>148051</v>
      </c>
      <c r="Y128" s="47">
        <v>158364</v>
      </c>
      <c r="Z128" s="48">
        <v>175373</v>
      </c>
      <c r="AA128" s="48">
        <v>149067</v>
      </c>
      <c r="AB128" s="48">
        <v>175373</v>
      </c>
      <c r="AC128" s="19"/>
      <c r="AD128" s="28" t="s">
        <v>14</v>
      </c>
      <c r="AE128" s="32" t="s">
        <v>2</v>
      </c>
    </row>
    <row r="129" spans="1:31" ht="13.5" customHeight="1" x14ac:dyDescent="0.2">
      <c r="A129" s="100">
        <v>116</v>
      </c>
      <c r="B129" s="91"/>
      <c r="C129" s="26"/>
      <c r="D129" s="104" t="s">
        <v>61</v>
      </c>
      <c r="E129" s="104"/>
      <c r="F129" s="26" t="s">
        <v>13</v>
      </c>
      <c r="G129" s="33"/>
      <c r="H129" s="27" t="s">
        <v>78</v>
      </c>
      <c r="I129" s="34" t="s">
        <v>77</v>
      </c>
      <c r="J129" s="35" t="s">
        <v>24</v>
      </c>
      <c r="K129" s="35" t="s">
        <v>9</v>
      </c>
      <c r="L129" s="36" t="s">
        <v>56</v>
      </c>
      <c r="M129" s="36" t="s">
        <v>72</v>
      </c>
      <c r="N129" s="37" t="s">
        <v>24</v>
      </c>
      <c r="O129" s="36" t="s">
        <v>25</v>
      </c>
      <c r="P129" s="38" t="s">
        <v>4</v>
      </c>
      <c r="Q129" s="37" t="s">
        <v>3</v>
      </c>
      <c r="R129" s="26"/>
      <c r="S129" s="39">
        <v>20564.080000000002</v>
      </c>
      <c r="T129" s="105"/>
      <c r="U129" s="105"/>
      <c r="V129" s="62"/>
      <c r="W129" s="40">
        <f t="shared" ref="W129:X129" si="39">W130+W131+W133+W132</f>
        <v>15547.710000000001</v>
      </c>
      <c r="X129" s="40">
        <f t="shared" si="39"/>
        <v>20564.080000000002</v>
      </c>
      <c r="Y129" s="40">
        <f>Y130+Y131+Y133+Y132</f>
        <v>29864.759999999995</v>
      </c>
      <c r="Z129" s="40">
        <f t="shared" ref="Z129:AB129" si="40">Z130+Z131+Z133+Z132</f>
        <v>7880</v>
      </c>
      <c r="AA129" s="40">
        <f t="shared" si="40"/>
        <v>7880</v>
      </c>
      <c r="AB129" s="40">
        <f t="shared" si="40"/>
        <v>7880</v>
      </c>
      <c r="AC129" s="102"/>
      <c r="AD129" s="103"/>
      <c r="AE129" s="32" t="s">
        <v>2</v>
      </c>
    </row>
    <row r="130" spans="1:31" ht="53.25" customHeight="1" x14ac:dyDescent="0.2">
      <c r="A130" s="100">
        <v>117</v>
      </c>
      <c r="B130" s="91" t="s">
        <v>20</v>
      </c>
      <c r="C130" s="26" t="s">
        <v>62</v>
      </c>
      <c r="D130" s="26" t="s">
        <v>61</v>
      </c>
      <c r="E130" s="26" t="s">
        <v>76</v>
      </c>
      <c r="F130" s="26" t="s">
        <v>75</v>
      </c>
      <c r="G130" s="33"/>
      <c r="H130" s="26" t="s">
        <v>74</v>
      </c>
      <c r="I130" s="34" t="s">
        <v>73</v>
      </c>
      <c r="J130" s="42" t="s">
        <v>22</v>
      </c>
      <c r="K130" s="42" t="s">
        <v>9</v>
      </c>
      <c r="L130" s="43" t="s">
        <v>56</v>
      </c>
      <c r="M130" s="43" t="s">
        <v>72</v>
      </c>
      <c r="N130" s="44" t="s">
        <v>71</v>
      </c>
      <c r="O130" s="43" t="s">
        <v>5</v>
      </c>
      <c r="P130" s="45" t="s">
        <v>4</v>
      </c>
      <c r="Q130" s="44" t="s">
        <v>3</v>
      </c>
      <c r="R130" s="26" t="s">
        <v>70</v>
      </c>
      <c r="S130" s="39">
        <v>7528</v>
      </c>
      <c r="T130" s="39"/>
      <c r="U130" s="46"/>
      <c r="V130" s="61" t="s">
        <v>636</v>
      </c>
      <c r="W130" s="47">
        <v>5603.5</v>
      </c>
      <c r="X130" s="47">
        <v>7528</v>
      </c>
      <c r="Y130" s="47">
        <v>7528</v>
      </c>
      <c r="Z130" s="48">
        <v>7880</v>
      </c>
      <c r="AA130" s="48">
        <v>7880</v>
      </c>
      <c r="AB130" s="48">
        <v>7880</v>
      </c>
      <c r="AC130" s="19"/>
      <c r="AD130" s="28" t="s">
        <v>14</v>
      </c>
      <c r="AE130" s="32" t="s">
        <v>2</v>
      </c>
    </row>
    <row r="131" spans="1:31" ht="53.25" customHeight="1" x14ac:dyDescent="0.2">
      <c r="A131" s="100">
        <v>118</v>
      </c>
      <c r="B131" s="91" t="s">
        <v>20</v>
      </c>
      <c r="C131" s="26" t="s">
        <v>62</v>
      </c>
      <c r="D131" s="26" t="s">
        <v>61</v>
      </c>
      <c r="E131" s="26" t="s">
        <v>69</v>
      </c>
      <c r="F131" s="26" t="s">
        <v>68</v>
      </c>
      <c r="G131" s="33"/>
      <c r="H131" s="26" t="s">
        <v>67</v>
      </c>
      <c r="I131" s="34" t="s">
        <v>66</v>
      </c>
      <c r="J131" s="42" t="s">
        <v>10</v>
      </c>
      <c r="K131" s="42" t="s">
        <v>9</v>
      </c>
      <c r="L131" s="43" t="s">
        <v>56</v>
      </c>
      <c r="M131" s="43" t="s">
        <v>65</v>
      </c>
      <c r="N131" s="44" t="s">
        <v>64</v>
      </c>
      <c r="O131" s="43" t="s">
        <v>5</v>
      </c>
      <c r="P131" s="45" t="s">
        <v>4</v>
      </c>
      <c r="Q131" s="44" t="s">
        <v>3</v>
      </c>
      <c r="R131" s="26" t="s">
        <v>63</v>
      </c>
      <c r="S131" s="39">
        <v>11211</v>
      </c>
      <c r="T131" s="39"/>
      <c r="U131" s="46"/>
      <c r="V131" s="61" t="s">
        <v>637</v>
      </c>
      <c r="W131" s="47">
        <v>7684.7</v>
      </c>
      <c r="X131" s="47">
        <v>11211</v>
      </c>
      <c r="Y131" s="47">
        <v>11236.1</v>
      </c>
      <c r="Z131" s="48">
        <v>0</v>
      </c>
      <c r="AA131" s="48">
        <v>0</v>
      </c>
      <c r="AB131" s="48">
        <v>0</v>
      </c>
      <c r="AC131" s="19"/>
      <c r="AD131" s="28" t="s">
        <v>14</v>
      </c>
      <c r="AE131" s="32" t="s">
        <v>2</v>
      </c>
    </row>
    <row r="132" spans="1:31" s="10" customFormat="1" ht="53.25" customHeight="1" x14ac:dyDescent="0.2">
      <c r="A132" s="100">
        <v>119</v>
      </c>
      <c r="B132" s="91" t="s">
        <v>20</v>
      </c>
      <c r="C132" s="26" t="s">
        <v>62</v>
      </c>
      <c r="D132" s="26" t="s">
        <v>61</v>
      </c>
      <c r="E132" s="26" t="s">
        <v>60</v>
      </c>
      <c r="F132" s="26" t="s">
        <v>59</v>
      </c>
      <c r="G132" s="33"/>
      <c r="H132" s="26" t="s">
        <v>58</v>
      </c>
      <c r="I132" s="34" t="s">
        <v>57</v>
      </c>
      <c r="J132" s="42" t="s">
        <v>22</v>
      </c>
      <c r="K132" s="42" t="s">
        <v>9</v>
      </c>
      <c r="L132" s="43" t="s">
        <v>56</v>
      </c>
      <c r="M132" s="43" t="s">
        <v>55</v>
      </c>
      <c r="N132" s="44" t="s">
        <v>54</v>
      </c>
      <c r="O132" s="43" t="s">
        <v>5</v>
      </c>
      <c r="P132" s="45" t="s">
        <v>4</v>
      </c>
      <c r="Q132" s="44" t="s">
        <v>3</v>
      </c>
      <c r="R132" s="26" t="s">
        <v>53</v>
      </c>
      <c r="S132" s="39">
        <v>1825.08</v>
      </c>
      <c r="T132" s="39"/>
      <c r="U132" s="46"/>
      <c r="V132" s="61" t="s">
        <v>636</v>
      </c>
      <c r="W132" s="47">
        <v>2259.5100000000002</v>
      </c>
      <c r="X132" s="47">
        <v>1825.08</v>
      </c>
      <c r="Y132" s="47">
        <v>10424.629999999999</v>
      </c>
      <c r="Z132" s="48">
        <v>0</v>
      </c>
      <c r="AA132" s="48">
        <v>0</v>
      </c>
      <c r="AB132" s="48">
        <v>0</v>
      </c>
      <c r="AC132" s="19"/>
      <c r="AD132" s="28"/>
      <c r="AE132" s="32"/>
    </row>
    <row r="133" spans="1:31" ht="48.75" x14ac:dyDescent="0.2">
      <c r="A133" s="100">
        <v>120</v>
      </c>
      <c r="B133" s="91" t="s">
        <v>20</v>
      </c>
      <c r="C133" s="26" t="s">
        <v>62</v>
      </c>
      <c r="D133" s="26" t="s">
        <v>61</v>
      </c>
      <c r="E133" s="26" t="s">
        <v>60</v>
      </c>
      <c r="F133" s="26" t="s">
        <v>59</v>
      </c>
      <c r="G133" s="33"/>
      <c r="H133" s="26" t="s">
        <v>58</v>
      </c>
      <c r="I133" s="34" t="s">
        <v>57</v>
      </c>
      <c r="J133" s="101" t="s">
        <v>10</v>
      </c>
      <c r="K133" s="42" t="s">
        <v>9</v>
      </c>
      <c r="L133" s="43" t="s">
        <v>56</v>
      </c>
      <c r="M133" s="43" t="s">
        <v>55</v>
      </c>
      <c r="N133" s="44" t="s">
        <v>54</v>
      </c>
      <c r="O133" s="43" t="s">
        <v>5</v>
      </c>
      <c r="P133" s="45" t="s">
        <v>4</v>
      </c>
      <c r="Q133" s="44" t="s">
        <v>3</v>
      </c>
      <c r="R133" s="26" t="s">
        <v>53</v>
      </c>
      <c r="S133" s="39">
        <v>1825.08</v>
      </c>
      <c r="T133" s="39"/>
      <c r="U133" s="46"/>
      <c r="V133" s="61" t="s">
        <v>637</v>
      </c>
      <c r="W133" s="47">
        <v>0</v>
      </c>
      <c r="X133" s="47">
        <v>0</v>
      </c>
      <c r="Y133" s="47">
        <v>676.03</v>
      </c>
      <c r="Z133" s="48">
        <v>0</v>
      </c>
      <c r="AA133" s="48">
        <v>0</v>
      </c>
      <c r="AB133" s="48">
        <v>0</v>
      </c>
      <c r="AC133" s="19"/>
      <c r="AD133" s="28" t="s">
        <v>14</v>
      </c>
      <c r="AE133" s="32" t="s">
        <v>2</v>
      </c>
    </row>
    <row r="134" spans="1:31" ht="13.5" customHeight="1" x14ac:dyDescent="0.2">
      <c r="A134" s="100">
        <v>121</v>
      </c>
      <c r="B134" s="91"/>
      <c r="C134" s="104" t="s">
        <v>49</v>
      </c>
      <c r="D134" s="104"/>
      <c r="E134" s="104"/>
      <c r="F134" s="26" t="s">
        <v>47</v>
      </c>
      <c r="G134" s="33"/>
      <c r="H134" s="27" t="s">
        <v>52</v>
      </c>
      <c r="I134" s="34" t="s">
        <v>51</v>
      </c>
      <c r="J134" s="35" t="s">
        <v>24</v>
      </c>
      <c r="K134" s="35" t="s">
        <v>9</v>
      </c>
      <c r="L134" s="36" t="s">
        <v>44</v>
      </c>
      <c r="M134" s="36" t="s">
        <v>25</v>
      </c>
      <c r="N134" s="37" t="s">
        <v>24</v>
      </c>
      <c r="O134" s="36" t="s">
        <v>25</v>
      </c>
      <c r="P134" s="38" t="s">
        <v>4</v>
      </c>
      <c r="Q134" s="37" t="s">
        <v>24</v>
      </c>
      <c r="R134" s="26"/>
      <c r="S134" s="39">
        <v>220.34</v>
      </c>
      <c r="T134" s="105"/>
      <c r="U134" s="105"/>
      <c r="V134" s="62"/>
      <c r="W134" s="40">
        <f>W135</f>
        <v>227.34</v>
      </c>
      <c r="X134" s="40">
        <f t="shared" ref="X134:AB134" si="41">X135</f>
        <v>220.34</v>
      </c>
      <c r="Y134" s="40">
        <f t="shared" si="41"/>
        <v>220.34</v>
      </c>
      <c r="Z134" s="40">
        <f t="shared" si="41"/>
        <v>0</v>
      </c>
      <c r="AA134" s="40">
        <f t="shared" si="41"/>
        <v>0</v>
      </c>
      <c r="AB134" s="40">
        <f t="shared" si="41"/>
        <v>0</v>
      </c>
      <c r="AC134" s="102"/>
      <c r="AD134" s="103"/>
      <c r="AE134" s="32" t="s">
        <v>2</v>
      </c>
    </row>
    <row r="135" spans="1:31" ht="21.75" customHeight="1" x14ac:dyDescent="0.2">
      <c r="A135" s="100">
        <v>122</v>
      </c>
      <c r="B135" s="91"/>
      <c r="C135" s="26"/>
      <c r="D135" s="104" t="s">
        <v>48</v>
      </c>
      <c r="E135" s="104"/>
      <c r="F135" s="26" t="s">
        <v>47</v>
      </c>
      <c r="G135" s="33"/>
      <c r="H135" s="27" t="s">
        <v>46</v>
      </c>
      <c r="I135" s="34" t="s">
        <v>50</v>
      </c>
      <c r="J135" s="35" t="s">
        <v>24</v>
      </c>
      <c r="K135" s="35" t="s">
        <v>9</v>
      </c>
      <c r="L135" s="36" t="s">
        <v>44</v>
      </c>
      <c r="M135" s="36" t="s">
        <v>5</v>
      </c>
      <c r="N135" s="37" t="s">
        <v>24</v>
      </c>
      <c r="O135" s="36" t="s">
        <v>5</v>
      </c>
      <c r="P135" s="38" t="s">
        <v>4</v>
      </c>
      <c r="Q135" s="37" t="s">
        <v>3</v>
      </c>
      <c r="R135" s="26"/>
      <c r="S135" s="39">
        <v>220.34</v>
      </c>
      <c r="T135" s="105"/>
      <c r="U135" s="105"/>
      <c r="V135" s="62"/>
      <c r="W135" s="40">
        <f>W136</f>
        <v>227.34</v>
      </c>
      <c r="X135" s="40">
        <f t="shared" ref="X135:AB135" si="42">X136</f>
        <v>220.34</v>
      </c>
      <c r="Y135" s="40">
        <f t="shared" si="42"/>
        <v>220.34</v>
      </c>
      <c r="Z135" s="40">
        <f t="shared" si="42"/>
        <v>0</v>
      </c>
      <c r="AA135" s="40">
        <f t="shared" si="42"/>
        <v>0</v>
      </c>
      <c r="AB135" s="40">
        <f t="shared" si="42"/>
        <v>0</v>
      </c>
      <c r="AC135" s="102"/>
      <c r="AD135" s="103"/>
      <c r="AE135" s="32" t="s">
        <v>2</v>
      </c>
    </row>
    <row r="136" spans="1:31" ht="39" x14ac:dyDescent="0.2">
      <c r="A136" s="100">
        <v>123</v>
      </c>
      <c r="B136" s="91" t="s">
        <v>20</v>
      </c>
      <c r="C136" s="26" t="s">
        <v>49</v>
      </c>
      <c r="D136" s="26" t="s">
        <v>48</v>
      </c>
      <c r="E136" s="26" t="s">
        <v>47</v>
      </c>
      <c r="F136" s="26" t="s">
        <v>47</v>
      </c>
      <c r="G136" s="33"/>
      <c r="H136" s="26" t="s">
        <v>46</v>
      </c>
      <c r="I136" s="34" t="s">
        <v>45</v>
      </c>
      <c r="J136" s="42" t="s">
        <v>22</v>
      </c>
      <c r="K136" s="42" t="s">
        <v>9</v>
      </c>
      <c r="L136" s="43" t="s">
        <v>44</v>
      </c>
      <c r="M136" s="43" t="s">
        <v>5</v>
      </c>
      <c r="N136" s="44" t="s">
        <v>43</v>
      </c>
      <c r="O136" s="43" t="s">
        <v>5</v>
      </c>
      <c r="P136" s="45" t="s">
        <v>4</v>
      </c>
      <c r="Q136" s="44" t="s">
        <v>3</v>
      </c>
      <c r="R136" s="26" t="s">
        <v>42</v>
      </c>
      <c r="S136" s="39">
        <v>220.34</v>
      </c>
      <c r="T136" s="39"/>
      <c r="U136" s="46"/>
      <c r="V136" s="61" t="s">
        <v>636</v>
      </c>
      <c r="W136" s="47">
        <v>227.34</v>
      </c>
      <c r="X136" s="47">
        <v>220.34</v>
      </c>
      <c r="Y136" s="47">
        <v>220.34</v>
      </c>
      <c r="Z136" s="48">
        <v>0</v>
      </c>
      <c r="AA136" s="48">
        <v>0</v>
      </c>
      <c r="AB136" s="48">
        <v>0</v>
      </c>
      <c r="AC136" s="19"/>
      <c r="AD136" s="28" t="s">
        <v>14</v>
      </c>
      <c r="AE136" s="32" t="s">
        <v>2</v>
      </c>
    </row>
    <row r="137" spans="1:31" ht="42.75" customHeight="1" x14ac:dyDescent="0.2">
      <c r="A137" s="100">
        <v>124</v>
      </c>
      <c r="B137" s="91"/>
      <c r="C137" s="104" t="s">
        <v>37</v>
      </c>
      <c r="D137" s="104"/>
      <c r="E137" s="104"/>
      <c r="F137" s="26" t="s">
        <v>34</v>
      </c>
      <c r="G137" s="33"/>
      <c r="H137" s="27" t="s">
        <v>41</v>
      </c>
      <c r="I137" s="34" t="s">
        <v>40</v>
      </c>
      <c r="J137" s="35" t="s">
        <v>24</v>
      </c>
      <c r="K137" s="35" t="s">
        <v>9</v>
      </c>
      <c r="L137" s="36" t="s">
        <v>31</v>
      </c>
      <c r="M137" s="36" t="s">
        <v>25</v>
      </c>
      <c r="N137" s="37" t="s">
        <v>24</v>
      </c>
      <c r="O137" s="36" t="s">
        <v>25</v>
      </c>
      <c r="P137" s="38" t="s">
        <v>4</v>
      </c>
      <c r="Q137" s="37" t="s">
        <v>24</v>
      </c>
      <c r="R137" s="26"/>
      <c r="S137" s="39">
        <v>0</v>
      </c>
      <c r="T137" s="105"/>
      <c r="U137" s="105"/>
      <c r="V137" s="62"/>
      <c r="W137" s="40">
        <f>W138</f>
        <v>19097.98</v>
      </c>
      <c r="X137" s="40">
        <f t="shared" ref="X137:AB137" si="43">X138</f>
        <v>0</v>
      </c>
      <c r="Y137" s="40">
        <f t="shared" si="43"/>
        <v>19097.98</v>
      </c>
      <c r="Z137" s="40">
        <f t="shared" si="43"/>
        <v>0</v>
      </c>
      <c r="AA137" s="40">
        <f t="shared" si="43"/>
        <v>0</v>
      </c>
      <c r="AB137" s="40">
        <f t="shared" si="43"/>
        <v>0</v>
      </c>
      <c r="AC137" s="102"/>
      <c r="AD137" s="103"/>
      <c r="AE137" s="32" t="s">
        <v>2</v>
      </c>
    </row>
    <row r="138" spans="1:31" ht="63.75" customHeight="1" x14ac:dyDescent="0.2">
      <c r="A138" s="100">
        <v>125</v>
      </c>
      <c r="B138" s="91"/>
      <c r="C138" s="26"/>
      <c r="D138" s="104" t="s">
        <v>36</v>
      </c>
      <c r="E138" s="104"/>
      <c r="F138" s="26" t="s">
        <v>34</v>
      </c>
      <c r="G138" s="33"/>
      <c r="H138" s="27" t="s">
        <v>39</v>
      </c>
      <c r="I138" s="34" t="s">
        <v>38</v>
      </c>
      <c r="J138" s="35" t="s">
        <v>24</v>
      </c>
      <c r="K138" s="35" t="s">
        <v>9</v>
      </c>
      <c r="L138" s="36" t="s">
        <v>31</v>
      </c>
      <c r="M138" s="36" t="s">
        <v>25</v>
      </c>
      <c r="N138" s="37" t="s">
        <v>24</v>
      </c>
      <c r="O138" s="36" t="s">
        <v>25</v>
      </c>
      <c r="P138" s="38" t="s">
        <v>4</v>
      </c>
      <c r="Q138" s="37" t="s">
        <v>3</v>
      </c>
      <c r="R138" s="26"/>
      <c r="S138" s="39">
        <v>0</v>
      </c>
      <c r="T138" s="105"/>
      <c r="U138" s="105"/>
      <c r="V138" s="62"/>
      <c r="W138" s="40">
        <f>W139</f>
        <v>19097.98</v>
      </c>
      <c r="X138" s="40">
        <f t="shared" ref="X138:AB138" si="44">X139</f>
        <v>0</v>
      </c>
      <c r="Y138" s="40">
        <f t="shared" si="44"/>
        <v>19097.98</v>
      </c>
      <c r="Z138" s="40">
        <f t="shared" si="44"/>
        <v>0</v>
      </c>
      <c r="AA138" s="40">
        <f t="shared" si="44"/>
        <v>0</v>
      </c>
      <c r="AB138" s="40">
        <f t="shared" si="44"/>
        <v>0</v>
      </c>
      <c r="AC138" s="102"/>
      <c r="AD138" s="103"/>
      <c r="AE138" s="32" t="s">
        <v>2</v>
      </c>
    </row>
    <row r="139" spans="1:31" ht="42.75" customHeight="1" x14ac:dyDescent="0.2">
      <c r="A139" s="100">
        <v>126</v>
      </c>
      <c r="B139" s="91" t="s">
        <v>20</v>
      </c>
      <c r="C139" s="26" t="s">
        <v>37</v>
      </c>
      <c r="D139" s="26" t="s">
        <v>36</v>
      </c>
      <c r="E139" s="26" t="s">
        <v>35</v>
      </c>
      <c r="F139" s="26" t="s">
        <v>34</v>
      </c>
      <c r="G139" s="33"/>
      <c r="H139" s="26" t="s">
        <v>33</v>
      </c>
      <c r="I139" s="34" t="s">
        <v>32</v>
      </c>
      <c r="J139" s="42" t="s">
        <v>22</v>
      </c>
      <c r="K139" s="42" t="s">
        <v>9</v>
      </c>
      <c r="L139" s="43" t="s">
        <v>31</v>
      </c>
      <c r="M139" s="43" t="s">
        <v>7</v>
      </c>
      <c r="N139" s="44" t="s">
        <v>6</v>
      </c>
      <c r="O139" s="43" t="s">
        <v>5</v>
      </c>
      <c r="P139" s="45" t="s">
        <v>4</v>
      </c>
      <c r="Q139" s="44" t="s">
        <v>3</v>
      </c>
      <c r="R139" s="26" t="s">
        <v>30</v>
      </c>
      <c r="S139" s="39">
        <v>0</v>
      </c>
      <c r="T139" s="39"/>
      <c r="U139" s="46"/>
      <c r="V139" s="61" t="s">
        <v>636</v>
      </c>
      <c r="W139" s="47">
        <v>19097.98</v>
      </c>
      <c r="X139" s="47">
        <v>0</v>
      </c>
      <c r="Y139" s="47">
        <v>19097.98</v>
      </c>
      <c r="Z139" s="48">
        <v>0</v>
      </c>
      <c r="AA139" s="48">
        <v>0</v>
      </c>
      <c r="AB139" s="48">
        <v>0</v>
      </c>
      <c r="AC139" s="19"/>
      <c r="AD139" s="28" t="s">
        <v>14</v>
      </c>
      <c r="AE139" s="32" t="s">
        <v>2</v>
      </c>
    </row>
    <row r="140" spans="1:31" ht="32.25" customHeight="1" x14ac:dyDescent="0.2">
      <c r="A140" s="100">
        <v>127</v>
      </c>
      <c r="B140" s="91"/>
      <c r="C140" s="104" t="s">
        <v>19</v>
      </c>
      <c r="D140" s="104"/>
      <c r="E140" s="104"/>
      <c r="F140" s="26" t="s">
        <v>17</v>
      </c>
      <c r="G140" s="33"/>
      <c r="H140" s="27" t="s">
        <v>29</v>
      </c>
      <c r="I140" s="34" t="s">
        <v>28</v>
      </c>
      <c r="J140" s="35" t="s">
        <v>24</v>
      </c>
      <c r="K140" s="35" t="s">
        <v>9</v>
      </c>
      <c r="L140" s="36" t="s">
        <v>8</v>
      </c>
      <c r="M140" s="36" t="s">
        <v>25</v>
      </c>
      <c r="N140" s="37" t="s">
        <v>24</v>
      </c>
      <c r="O140" s="36" t="s">
        <v>25</v>
      </c>
      <c r="P140" s="38" t="s">
        <v>4</v>
      </c>
      <c r="Q140" s="37" t="s">
        <v>24</v>
      </c>
      <c r="R140" s="26"/>
      <c r="S140" s="39">
        <v>-1.43</v>
      </c>
      <c r="T140" s="105"/>
      <c r="U140" s="105"/>
      <c r="V140" s="62"/>
      <c r="W140" s="40">
        <f>W141</f>
        <v>-19099.41</v>
      </c>
      <c r="X140" s="40">
        <f t="shared" ref="X140:AB140" si="45">X141</f>
        <v>-1.43</v>
      </c>
      <c r="Y140" s="40">
        <f t="shared" si="45"/>
        <v>-19099.41</v>
      </c>
      <c r="Z140" s="40">
        <f t="shared" si="45"/>
        <v>0</v>
      </c>
      <c r="AA140" s="40">
        <f t="shared" si="45"/>
        <v>0</v>
      </c>
      <c r="AB140" s="40">
        <f t="shared" si="45"/>
        <v>0</v>
      </c>
      <c r="AC140" s="102"/>
      <c r="AD140" s="103"/>
      <c r="AE140" s="32" t="s">
        <v>2</v>
      </c>
    </row>
    <row r="141" spans="1:31" ht="42.75" customHeight="1" x14ac:dyDescent="0.2">
      <c r="A141" s="100">
        <v>128</v>
      </c>
      <c r="B141" s="91"/>
      <c r="C141" s="26"/>
      <c r="D141" s="104" t="s">
        <v>18</v>
      </c>
      <c r="E141" s="104"/>
      <c r="F141" s="26" t="s">
        <v>17</v>
      </c>
      <c r="G141" s="33"/>
      <c r="H141" s="27" t="s">
        <v>27</v>
      </c>
      <c r="I141" s="34" t="s">
        <v>26</v>
      </c>
      <c r="J141" s="35" t="s">
        <v>24</v>
      </c>
      <c r="K141" s="35" t="s">
        <v>9</v>
      </c>
      <c r="L141" s="36" t="s">
        <v>8</v>
      </c>
      <c r="M141" s="36" t="s">
        <v>25</v>
      </c>
      <c r="N141" s="37" t="s">
        <v>24</v>
      </c>
      <c r="O141" s="36" t="s">
        <v>5</v>
      </c>
      <c r="P141" s="38" t="s">
        <v>4</v>
      </c>
      <c r="Q141" s="37" t="s">
        <v>3</v>
      </c>
      <c r="R141" s="26"/>
      <c r="S141" s="39">
        <v>-1.43</v>
      </c>
      <c r="T141" s="105"/>
      <c r="U141" s="105"/>
      <c r="V141" s="62"/>
      <c r="W141" s="40">
        <f>W142+W143</f>
        <v>-19099.41</v>
      </c>
      <c r="X141" s="40">
        <f t="shared" ref="X141:AA141" si="46">X142+X143</f>
        <v>-1.43</v>
      </c>
      <c r="Y141" s="40">
        <f t="shared" si="46"/>
        <v>-19099.41</v>
      </c>
      <c r="Z141" s="40">
        <f t="shared" si="46"/>
        <v>0</v>
      </c>
      <c r="AA141" s="40">
        <f t="shared" si="46"/>
        <v>0</v>
      </c>
      <c r="AB141" s="41">
        <v>0</v>
      </c>
      <c r="AC141" s="102"/>
      <c r="AD141" s="103"/>
      <c r="AE141" s="32" t="s">
        <v>2</v>
      </c>
    </row>
    <row r="142" spans="1:31" ht="39" x14ac:dyDescent="0.2">
      <c r="A142" s="100">
        <v>129</v>
      </c>
      <c r="B142" s="91" t="s">
        <v>20</v>
      </c>
      <c r="C142" s="26" t="s">
        <v>19</v>
      </c>
      <c r="D142" s="26" t="s">
        <v>18</v>
      </c>
      <c r="E142" s="26" t="s">
        <v>17</v>
      </c>
      <c r="F142" s="26" t="s">
        <v>17</v>
      </c>
      <c r="G142" s="33"/>
      <c r="H142" s="26" t="s">
        <v>12</v>
      </c>
      <c r="I142" s="34" t="s">
        <v>23</v>
      </c>
      <c r="J142" s="42" t="s">
        <v>22</v>
      </c>
      <c r="K142" s="42" t="s">
        <v>9</v>
      </c>
      <c r="L142" s="43" t="s">
        <v>8</v>
      </c>
      <c r="M142" s="43" t="s">
        <v>7</v>
      </c>
      <c r="N142" s="44" t="s">
        <v>6</v>
      </c>
      <c r="O142" s="43" t="s">
        <v>5</v>
      </c>
      <c r="P142" s="45" t="s">
        <v>4</v>
      </c>
      <c r="Q142" s="44" t="s">
        <v>3</v>
      </c>
      <c r="R142" s="26" t="s">
        <v>21</v>
      </c>
      <c r="S142" s="39">
        <v>0</v>
      </c>
      <c r="T142" s="39"/>
      <c r="U142" s="46"/>
      <c r="V142" s="61" t="s">
        <v>636</v>
      </c>
      <c r="W142" s="47">
        <v>-19097.98</v>
      </c>
      <c r="X142" s="47">
        <v>0</v>
      </c>
      <c r="Y142" s="47">
        <v>-19097.98</v>
      </c>
      <c r="Z142" s="48">
        <v>0</v>
      </c>
      <c r="AA142" s="48">
        <v>0</v>
      </c>
      <c r="AB142" s="48">
        <v>0</v>
      </c>
      <c r="AC142" s="19"/>
      <c r="AD142" s="28" t="s">
        <v>14</v>
      </c>
      <c r="AE142" s="32" t="s">
        <v>2</v>
      </c>
    </row>
    <row r="143" spans="1:31" ht="32.25" customHeight="1" thickBot="1" x14ac:dyDescent="0.25">
      <c r="A143" s="100">
        <v>130</v>
      </c>
      <c r="B143" s="91" t="s">
        <v>20</v>
      </c>
      <c r="C143" s="26" t="s">
        <v>19</v>
      </c>
      <c r="D143" s="26" t="s">
        <v>18</v>
      </c>
      <c r="E143" s="26" t="s">
        <v>17</v>
      </c>
      <c r="F143" s="26" t="s">
        <v>17</v>
      </c>
      <c r="G143" s="33"/>
      <c r="H143" s="26" t="s">
        <v>12</v>
      </c>
      <c r="I143" s="34" t="s">
        <v>16</v>
      </c>
      <c r="J143" s="42" t="s">
        <v>10</v>
      </c>
      <c r="K143" s="42" t="s">
        <v>9</v>
      </c>
      <c r="L143" s="43" t="s">
        <v>8</v>
      </c>
      <c r="M143" s="43" t="s">
        <v>7</v>
      </c>
      <c r="N143" s="44" t="s">
        <v>6</v>
      </c>
      <c r="O143" s="43" t="s">
        <v>5</v>
      </c>
      <c r="P143" s="45" t="s">
        <v>4</v>
      </c>
      <c r="Q143" s="44" t="s">
        <v>3</v>
      </c>
      <c r="R143" s="26" t="s">
        <v>15</v>
      </c>
      <c r="S143" s="39">
        <v>-1.43</v>
      </c>
      <c r="T143" s="39"/>
      <c r="U143" s="46"/>
      <c r="V143" s="61" t="s">
        <v>637</v>
      </c>
      <c r="W143" s="47">
        <v>-1.43</v>
      </c>
      <c r="X143" s="47">
        <v>-1.43</v>
      </c>
      <c r="Y143" s="47">
        <v>-1.43</v>
      </c>
      <c r="Z143" s="48">
        <v>0</v>
      </c>
      <c r="AA143" s="48">
        <v>0</v>
      </c>
      <c r="AB143" s="48">
        <v>0</v>
      </c>
      <c r="AC143" s="20"/>
      <c r="AD143" s="29" t="s">
        <v>14</v>
      </c>
      <c r="AE143" s="32" t="s">
        <v>2</v>
      </c>
    </row>
    <row r="144" spans="1:31" ht="0.75" customHeight="1" x14ac:dyDescent="0.2">
      <c r="A144" s="100">
        <v>131</v>
      </c>
      <c r="B144" s="92"/>
      <c r="C144" s="49"/>
      <c r="D144" s="49"/>
      <c r="E144" s="49"/>
      <c r="F144" s="49" t="s">
        <v>13</v>
      </c>
      <c r="G144" s="49"/>
      <c r="H144" s="49" t="s">
        <v>12</v>
      </c>
      <c r="I144" s="49" t="s">
        <v>11</v>
      </c>
      <c r="J144" s="49" t="s">
        <v>10</v>
      </c>
      <c r="K144" s="49" t="s">
        <v>9</v>
      </c>
      <c r="L144" s="49" t="s">
        <v>8</v>
      </c>
      <c r="M144" s="49" t="s">
        <v>7</v>
      </c>
      <c r="N144" s="49" t="s">
        <v>6</v>
      </c>
      <c r="O144" s="49" t="s">
        <v>5</v>
      </c>
      <c r="P144" s="49" t="s">
        <v>4</v>
      </c>
      <c r="Q144" s="49" t="s">
        <v>3</v>
      </c>
      <c r="R144" s="49"/>
      <c r="S144" s="50">
        <v>487715.36</v>
      </c>
      <c r="T144" s="51"/>
      <c r="U144" s="52"/>
      <c r="V144" s="63"/>
      <c r="W144" s="53">
        <v>352790.74</v>
      </c>
      <c r="X144" s="53">
        <v>487715.36</v>
      </c>
      <c r="Y144" s="53">
        <v>487715.36</v>
      </c>
      <c r="Z144" s="54">
        <v>0</v>
      </c>
      <c r="AA144" s="54">
        <v>0</v>
      </c>
      <c r="AB144" s="54">
        <v>0</v>
      </c>
      <c r="AC144" s="4"/>
      <c r="AD144" s="4"/>
      <c r="AE144" s="32" t="s">
        <v>2</v>
      </c>
    </row>
    <row r="145" spans="1:31" ht="12.75" customHeight="1" x14ac:dyDescent="0.2">
      <c r="A145" s="100">
        <v>132</v>
      </c>
      <c r="B145" s="93"/>
      <c r="C145" s="55"/>
      <c r="D145" s="55"/>
      <c r="E145" s="55"/>
      <c r="F145" s="55"/>
      <c r="G145" s="55"/>
      <c r="H145" s="56" t="s">
        <v>1</v>
      </c>
      <c r="I145" s="57"/>
      <c r="J145" s="57"/>
      <c r="K145" s="57"/>
      <c r="L145" s="57"/>
      <c r="M145" s="57"/>
      <c r="N145" s="57"/>
      <c r="O145" s="57"/>
      <c r="P145" s="57"/>
      <c r="Q145" s="57"/>
      <c r="R145" s="58"/>
      <c r="S145" s="50">
        <v>487715.36</v>
      </c>
      <c r="T145" s="59">
        <v>0</v>
      </c>
      <c r="U145" s="59">
        <v>0</v>
      </c>
      <c r="V145" s="64"/>
      <c r="W145" s="60">
        <f>W101+W14</f>
        <v>352790.74</v>
      </c>
      <c r="X145" s="60">
        <f t="shared" ref="X145:AB145" si="47">X101+X14</f>
        <v>487715.3600000001</v>
      </c>
      <c r="Y145" s="60">
        <f t="shared" si="47"/>
        <v>535314.86</v>
      </c>
      <c r="Z145" s="60">
        <f t="shared" si="47"/>
        <v>426275.826</v>
      </c>
      <c r="AA145" s="60">
        <f t="shared" si="47"/>
        <v>388722.42599999998</v>
      </c>
      <c r="AB145" s="60">
        <f t="shared" si="47"/>
        <v>420989.02600000007</v>
      </c>
      <c r="AC145" s="1"/>
      <c r="AD145" s="1"/>
      <c r="AE145" s="30"/>
    </row>
    <row r="146" spans="1:31" ht="12.75" customHeight="1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7"/>
      <c r="W146" s="1"/>
      <c r="X146" s="1"/>
      <c r="Y146" s="1"/>
      <c r="Z146" s="1"/>
      <c r="AA146" s="1"/>
      <c r="AB146" s="1"/>
      <c r="AC146" s="1"/>
      <c r="AD146" s="1"/>
      <c r="AE146" s="1"/>
    </row>
    <row r="147" spans="1:31" ht="12.75" customHeight="1" x14ac:dyDescent="0.2">
      <c r="A147" s="3"/>
      <c r="B147" s="1"/>
      <c r="C147" s="1"/>
      <c r="D147" s="1"/>
      <c r="E147" s="1"/>
      <c r="F147" s="1"/>
      <c r="G147" s="1"/>
      <c r="H147" s="2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7"/>
      <c r="W147" s="1"/>
      <c r="X147" s="1"/>
      <c r="Y147" s="1"/>
      <c r="Z147" s="1"/>
      <c r="AA147" s="1"/>
      <c r="AB147" s="1"/>
      <c r="AC147" s="1"/>
      <c r="AD147" s="1"/>
      <c r="AE147" s="1"/>
    </row>
    <row r="148" spans="1:31" ht="2.1" customHeight="1" x14ac:dyDescent="0.2">
      <c r="A148" s="1" t="s">
        <v>0</v>
      </c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7"/>
      <c r="W148" s="1"/>
      <c r="X148" s="1"/>
      <c r="Y148" s="1"/>
      <c r="Z148" s="1"/>
      <c r="AA148" s="1"/>
      <c r="AB148" s="1"/>
      <c r="AC148" s="1"/>
      <c r="AD148" s="1"/>
      <c r="AE148" s="1"/>
    </row>
  </sheetData>
  <mergeCells count="143">
    <mergeCell ref="D141:E141"/>
    <mergeCell ref="T141:U141"/>
    <mergeCell ref="AC141:AD141"/>
    <mergeCell ref="T121:U121"/>
    <mergeCell ref="AC121:AD121"/>
    <mergeCell ref="D129:E129"/>
    <mergeCell ref="T129:U129"/>
    <mergeCell ref="AC129:AD129"/>
    <mergeCell ref="D135:E135"/>
    <mergeCell ref="T135:U135"/>
    <mergeCell ref="AC55:AD55"/>
    <mergeCell ref="D58:E58"/>
    <mergeCell ref="AC91:AD91"/>
    <mergeCell ref="D95:E95"/>
    <mergeCell ref="T95:U95"/>
    <mergeCell ref="AC95:AD95"/>
    <mergeCell ref="AC135:AD135"/>
    <mergeCell ref="D98:E98"/>
    <mergeCell ref="T98:U98"/>
    <mergeCell ref="AC98:AD98"/>
    <mergeCell ref="D103:E103"/>
    <mergeCell ref="T103:U103"/>
    <mergeCell ref="AC103:AD103"/>
    <mergeCell ref="C102:E102"/>
    <mergeCell ref="T102:U102"/>
    <mergeCell ref="AC102:AD102"/>
    <mergeCell ref="C97:E97"/>
    <mergeCell ref="T97:U97"/>
    <mergeCell ref="AC97:AD97"/>
    <mergeCell ref="A2:AB2"/>
    <mergeCell ref="A3:AB3"/>
    <mergeCell ref="C137:E137"/>
    <mergeCell ref="T137:U137"/>
    <mergeCell ref="AC137:AD137"/>
    <mergeCell ref="C140:E140"/>
    <mergeCell ref="T140:U140"/>
    <mergeCell ref="AC140:AD140"/>
    <mergeCell ref="D138:E138"/>
    <mergeCell ref="T138:U138"/>
    <mergeCell ref="AC138:AD138"/>
    <mergeCell ref="D23:E23"/>
    <mergeCell ref="T23:U23"/>
    <mergeCell ref="AC23:AD23"/>
    <mergeCell ref="D27:E27"/>
    <mergeCell ref="T27:U27"/>
    <mergeCell ref="AC27:AD27"/>
    <mergeCell ref="D30:E30"/>
    <mergeCell ref="T30:U30"/>
    <mergeCell ref="AC30:AD30"/>
    <mergeCell ref="D32:E32"/>
    <mergeCell ref="T32:U32"/>
    <mergeCell ref="AC32:AD32"/>
    <mergeCell ref="D35:E35"/>
    <mergeCell ref="D68:E68"/>
    <mergeCell ref="T68:U68"/>
    <mergeCell ref="AC68:AD68"/>
    <mergeCell ref="D84:E84"/>
    <mergeCell ref="C134:E134"/>
    <mergeCell ref="T134:U134"/>
    <mergeCell ref="AC134:AD134"/>
    <mergeCell ref="D107:E107"/>
    <mergeCell ref="T107:U107"/>
    <mergeCell ref="AC107:AD107"/>
    <mergeCell ref="D121:E121"/>
    <mergeCell ref="T84:U84"/>
    <mergeCell ref="AC84:AD84"/>
    <mergeCell ref="D86:E86"/>
    <mergeCell ref="T86:U86"/>
    <mergeCell ref="AC86:AD86"/>
    <mergeCell ref="D89:E89"/>
    <mergeCell ref="T89:U89"/>
    <mergeCell ref="AC89:AD89"/>
    <mergeCell ref="D91:E91"/>
    <mergeCell ref="T91:U91"/>
    <mergeCell ref="B101:E101"/>
    <mergeCell ref="T101:U101"/>
    <mergeCell ref="AC101:AD101"/>
    <mergeCell ref="C67:E67"/>
    <mergeCell ref="T67:U67"/>
    <mergeCell ref="AC67:AD67"/>
    <mergeCell ref="D64:E64"/>
    <mergeCell ref="T64:U64"/>
    <mergeCell ref="AC64:AD64"/>
    <mergeCell ref="T43:U43"/>
    <mergeCell ref="AC43:AD43"/>
    <mergeCell ref="D45:E45"/>
    <mergeCell ref="D50:E50"/>
    <mergeCell ref="T50:U50"/>
    <mergeCell ref="AC50:AD50"/>
    <mergeCell ref="C49:E49"/>
    <mergeCell ref="T49:U49"/>
    <mergeCell ref="T58:U58"/>
    <mergeCell ref="AC58:AD58"/>
    <mergeCell ref="D62:E62"/>
    <mergeCell ref="T62:U62"/>
    <mergeCell ref="AC62:AD62"/>
    <mergeCell ref="C61:E61"/>
    <mergeCell ref="T61:U61"/>
    <mergeCell ref="AC61:AD61"/>
    <mergeCell ref="D55:E55"/>
    <mergeCell ref="T55:U55"/>
    <mergeCell ref="C54:E54"/>
    <mergeCell ref="T54:U54"/>
    <mergeCell ref="AC54:AD54"/>
    <mergeCell ref="T35:U35"/>
    <mergeCell ref="AC35:AD35"/>
    <mergeCell ref="D38:E38"/>
    <mergeCell ref="T38:U38"/>
    <mergeCell ref="AC38:AD38"/>
    <mergeCell ref="C37:E37"/>
    <mergeCell ref="T37:U37"/>
    <mergeCell ref="AC37:AD37"/>
    <mergeCell ref="T45:U45"/>
    <mergeCell ref="AC45:AD45"/>
    <mergeCell ref="D47:E47"/>
    <mergeCell ref="T47:U47"/>
    <mergeCell ref="AC47:AD47"/>
    <mergeCell ref="A10:A12"/>
    <mergeCell ref="H10:H12"/>
    <mergeCell ref="J10:Q10"/>
    <mergeCell ref="Z10:AB11"/>
    <mergeCell ref="W10:W12"/>
    <mergeCell ref="X10:X12"/>
    <mergeCell ref="Y10:Y12"/>
    <mergeCell ref="V10:V12"/>
    <mergeCell ref="AC15:AD15"/>
    <mergeCell ref="C15:E15"/>
    <mergeCell ref="T15:U15"/>
    <mergeCell ref="AC34:AD34"/>
    <mergeCell ref="D16:E16"/>
    <mergeCell ref="T16:U16"/>
    <mergeCell ref="AC16:AD16"/>
    <mergeCell ref="T12:U12"/>
    <mergeCell ref="AC12:AD12"/>
    <mergeCell ref="AC49:AD49"/>
    <mergeCell ref="D43:E43"/>
    <mergeCell ref="P11:Q11"/>
    <mergeCell ref="K11:O11"/>
    <mergeCell ref="C22:E22"/>
    <mergeCell ref="T22:U22"/>
    <mergeCell ref="AC22:AD22"/>
    <mergeCell ref="C34:E34"/>
    <mergeCell ref="T34:U34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80" fitToHeight="0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Доходы_3</vt:lpstr>
      <vt:lpstr>Доходы_3!Заголовки_для_печати</vt:lpstr>
      <vt:lpstr>Доходы_3!Область_печати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2022-10-25T14:16:27Z</cp:lastPrinted>
  <dcterms:created xsi:type="dcterms:W3CDTF">2022-10-25T12:47:31Z</dcterms:created>
  <dcterms:modified xsi:type="dcterms:W3CDTF">2022-11-14T06:21:14Z</dcterms:modified>
</cp:coreProperties>
</file>