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3520" windowHeight="10200"/>
  </bookViews>
  <sheets>
    <sheet name="ЕНВД 2016" sheetId="1" r:id="rId1"/>
  </sheets>
  <definedNames>
    <definedName name="_xlnm._FilterDatabase" localSheetId="0" hidden="1">'ЕНВД 2016'!$A$12:$AS$41</definedName>
    <definedName name="_xlnm.Print_Area" localSheetId="0">'ЕНВД 2016'!$A$1:$BO$41</definedName>
  </definedNames>
  <calcPr calcId="144525" refMode="R1C1"/>
</workbook>
</file>

<file path=xl/calcChain.xml><?xml version="1.0" encoding="utf-8"?>
<calcChain xmlns="http://schemas.openxmlformats.org/spreadsheetml/2006/main">
  <c r="BL40" i="1" l="1"/>
  <c r="BK40" i="1"/>
  <c r="BI40" i="1"/>
  <c r="BH40" i="1"/>
  <c r="BF40" i="1"/>
  <c r="BE40" i="1"/>
  <c r="AZ40" i="1"/>
  <c r="AY40" i="1"/>
  <c r="AW40" i="1"/>
  <c r="AV40" i="1"/>
  <c r="AT40" i="1"/>
  <c r="AS40" i="1"/>
  <c r="AM40" i="1"/>
  <c r="AL40" i="1"/>
  <c r="AJ40" i="1"/>
  <c r="AI40" i="1"/>
  <c r="AE40" i="1"/>
  <c r="AD40" i="1"/>
  <c r="AC40" i="1"/>
  <c r="AA40" i="1"/>
  <c r="Z40" i="1"/>
  <c r="X40" i="1"/>
  <c r="W40" i="1"/>
  <c r="I40" i="1"/>
  <c r="M40" i="1" s="1"/>
  <c r="Q40" i="1" s="1"/>
  <c r="U40" i="1" s="1"/>
  <c r="BL39" i="1"/>
  <c r="BK39" i="1"/>
  <c r="BI39" i="1"/>
  <c r="BH39" i="1"/>
  <c r="BF39" i="1"/>
  <c r="BE39" i="1"/>
  <c r="AZ39" i="1"/>
  <c r="AY39" i="1"/>
  <c r="AW39" i="1"/>
  <c r="AV39" i="1"/>
  <c r="AT39" i="1"/>
  <c r="AS39" i="1"/>
  <c r="AM39" i="1"/>
  <c r="AL39" i="1"/>
  <c r="AJ39" i="1"/>
  <c r="AI39" i="1"/>
  <c r="AE39" i="1"/>
  <c r="AD39" i="1"/>
  <c r="AC39" i="1"/>
  <c r="AA39" i="1"/>
  <c r="Z39" i="1"/>
  <c r="X39" i="1"/>
  <c r="W39" i="1"/>
  <c r="I39" i="1"/>
  <c r="M39" i="1" s="1"/>
  <c r="Q39" i="1" s="1"/>
  <c r="U39" i="1" s="1"/>
  <c r="BL38" i="1"/>
  <c r="BK38" i="1"/>
  <c r="BI38" i="1"/>
  <c r="BH38" i="1"/>
  <c r="BF38" i="1"/>
  <c r="BE38" i="1"/>
  <c r="AZ38" i="1"/>
  <c r="AY38" i="1"/>
  <c r="AW38" i="1"/>
  <c r="AV38" i="1"/>
  <c r="AT38" i="1"/>
  <c r="AS38" i="1"/>
  <c r="AM38" i="1"/>
  <c r="AL38" i="1"/>
  <c r="AJ38" i="1"/>
  <c r="AI38" i="1"/>
  <c r="AE38" i="1"/>
  <c r="AD38" i="1"/>
  <c r="AC38" i="1"/>
  <c r="AA38" i="1"/>
  <c r="Z38" i="1"/>
  <c r="X38" i="1"/>
  <c r="W38" i="1"/>
  <c r="I38" i="1"/>
  <c r="M38" i="1" s="1"/>
  <c r="Q38" i="1" s="1"/>
  <c r="U38" i="1" s="1"/>
  <c r="BL37" i="1"/>
  <c r="BK37" i="1"/>
  <c r="BI37" i="1"/>
  <c r="BH37" i="1"/>
  <c r="BF37" i="1"/>
  <c r="BE37" i="1"/>
  <c r="AZ37" i="1"/>
  <c r="AY37" i="1"/>
  <c r="AW37" i="1"/>
  <c r="AV37" i="1"/>
  <c r="AT37" i="1"/>
  <c r="AS37" i="1"/>
  <c r="AM37" i="1"/>
  <c r="AL37" i="1"/>
  <c r="AJ37" i="1"/>
  <c r="AI37" i="1"/>
  <c r="AE37" i="1"/>
  <c r="AD37" i="1"/>
  <c r="AC37" i="1"/>
  <c r="AA37" i="1"/>
  <c r="Z37" i="1"/>
  <c r="X37" i="1"/>
  <c r="W37" i="1"/>
  <c r="I37" i="1"/>
  <c r="M37" i="1" s="1"/>
  <c r="Q37" i="1" s="1"/>
  <c r="U37" i="1" s="1"/>
  <c r="BL36" i="1"/>
  <c r="BK36" i="1"/>
  <c r="BI36" i="1"/>
  <c r="BH36" i="1"/>
  <c r="BF36" i="1"/>
  <c r="BE36" i="1"/>
  <c r="AZ36" i="1"/>
  <c r="AY36" i="1"/>
  <c r="AW36" i="1"/>
  <c r="AV36" i="1"/>
  <c r="AT36" i="1"/>
  <c r="AS36" i="1"/>
  <c r="AM36" i="1"/>
  <c r="AL36" i="1"/>
  <c r="AJ36" i="1"/>
  <c r="AI36" i="1"/>
  <c r="AE36" i="1"/>
  <c r="AD36" i="1"/>
  <c r="AC36" i="1"/>
  <c r="AA36" i="1"/>
  <c r="Z36" i="1"/>
  <c r="X36" i="1"/>
  <c r="W36" i="1"/>
  <c r="I36" i="1"/>
  <c r="M36" i="1" s="1"/>
  <c r="Q36" i="1" s="1"/>
  <c r="U36" i="1" s="1"/>
  <c r="BL35" i="1"/>
  <c r="BK35" i="1"/>
  <c r="BI35" i="1"/>
  <c r="BH35" i="1"/>
  <c r="BF35" i="1"/>
  <c r="BE35" i="1"/>
  <c r="AZ35" i="1"/>
  <c r="AY35" i="1"/>
  <c r="AW35" i="1"/>
  <c r="AV35" i="1"/>
  <c r="AT35" i="1"/>
  <c r="AS35" i="1"/>
  <c r="AM35" i="1"/>
  <c r="AL35" i="1"/>
  <c r="AJ35" i="1"/>
  <c r="AI35" i="1"/>
  <c r="AE35" i="1"/>
  <c r="AD35" i="1"/>
  <c r="AC35" i="1"/>
  <c r="AA35" i="1"/>
  <c r="Z35" i="1"/>
  <c r="X35" i="1"/>
  <c r="W35" i="1"/>
  <c r="I35" i="1"/>
  <c r="M35" i="1" s="1"/>
  <c r="Q35" i="1" s="1"/>
  <c r="U35" i="1" s="1"/>
  <c r="BL34" i="1"/>
  <c r="BK34" i="1"/>
  <c r="BI34" i="1"/>
  <c r="BH34" i="1"/>
  <c r="BF34" i="1"/>
  <c r="BE34" i="1"/>
  <c r="AZ34" i="1"/>
  <c r="AY34" i="1"/>
  <c r="AW34" i="1"/>
  <c r="AV34" i="1"/>
  <c r="AT34" i="1"/>
  <c r="AS34" i="1"/>
  <c r="AM34" i="1"/>
  <c r="AL34" i="1"/>
  <c r="AJ34" i="1"/>
  <c r="AI34" i="1"/>
  <c r="AE34" i="1"/>
  <c r="AD34" i="1"/>
  <c r="AC34" i="1"/>
  <c r="AA34" i="1"/>
  <c r="Z34" i="1"/>
  <c r="X34" i="1"/>
  <c r="W34" i="1"/>
  <c r="I34" i="1"/>
  <c r="M34" i="1" s="1"/>
  <c r="Q34" i="1" s="1"/>
  <c r="U34" i="1" s="1"/>
  <c r="BL33" i="1"/>
  <c r="BK33" i="1"/>
  <c r="BI33" i="1"/>
  <c r="BH33" i="1"/>
  <c r="BF33" i="1"/>
  <c r="BE33" i="1"/>
  <c r="AZ33" i="1"/>
  <c r="AY33" i="1"/>
  <c r="AW33" i="1"/>
  <c r="AV33" i="1"/>
  <c r="AT33" i="1"/>
  <c r="AS33" i="1"/>
  <c r="AM33" i="1"/>
  <c r="AL33" i="1"/>
  <c r="AJ33" i="1"/>
  <c r="AI33" i="1"/>
  <c r="AE33" i="1"/>
  <c r="AD33" i="1"/>
  <c r="AC33" i="1"/>
  <c r="AA33" i="1"/>
  <c r="Z33" i="1"/>
  <c r="X33" i="1"/>
  <c r="W33" i="1"/>
  <c r="I33" i="1"/>
  <c r="M33" i="1" s="1"/>
  <c r="Q33" i="1" s="1"/>
  <c r="U33" i="1" s="1"/>
  <c r="BL32" i="1"/>
  <c r="BK32" i="1"/>
  <c r="BI32" i="1"/>
  <c r="BH32" i="1"/>
  <c r="BF32" i="1"/>
  <c r="BE32" i="1"/>
  <c r="AZ32" i="1"/>
  <c r="AY32" i="1"/>
  <c r="AW32" i="1"/>
  <c r="AV32" i="1"/>
  <c r="AT32" i="1"/>
  <c r="AS32" i="1"/>
  <c r="AM32" i="1"/>
  <c r="AL32" i="1"/>
  <c r="AJ32" i="1"/>
  <c r="AI32" i="1"/>
  <c r="AE32" i="1"/>
  <c r="AD32" i="1"/>
  <c r="AC32" i="1"/>
  <c r="AA32" i="1"/>
  <c r="Z32" i="1"/>
  <c r="X32" i="1"/>
  <c r="W32" i="1"/>
  <c r="I32" i="1"/>
  <c r="M32" i="1" s="1"/>
  <c r="Q32" i="1" s="1"/>
  <c r="U32" i="1" s="1"/>
  <c r="BL31" i="1"/>
  <c r="BK31" i="1"/>
  <c r="BI31" i="1"/>
  <c r="BH31" i="1"/>
  <c r="BF31" i="1"/>
  <c r="BE31" i="1"/>
  <c r="AZ31" i="1"/>
  <c r="AY31" i="1"/>
  <c r="AW31" i="1"/>
  <c r="AV31" i="1"/>
  <c r="AT31" i="1"/>
  <c r="AS31" i="1"/>
  <c r="AM31" i="1"/>
  <c r="AL31" i="1"/>
  <c r="AJ31" i="1"/>
  <c r="AI31" i="1"/>
  <c r="AE31" i="1"/>
  <c r="AO31" i="1" s="1"/>
  <c r="AD31" i="1"/>
  <c r="AC31" i="1"/>
  <c r="AA31" i="1"/>
  <c r="Z31" i="1"/>
  <c r="X31" i="1"/>
  <c r="W31" i="1"/>
  <c r="I31" i="1"/>
  <c r="M31" i="1" s="1"/>
  <c r="Q31" i="1" s="1"/>
  <c r="U31" i="1" s="1"/>
  <c r="BL30" i="1"/>
  <c r="BK30" i="1"/>
  <c r="BI30" i="1"/>
  <c r="BH30" i="1"/>
  <c r="BF30" i="1"/>
  <c r="BE30" i="1"/>
  <c r="AZ30" i="1"/>
  <c r="AY30" i="1"/>
  <c r="AW30" i="1"/>
  <c r="AV30" i="1"/>
  <c r="AT30" i="1"/>
  <c r="AS30" i="1"/>
  <c r="AM30" i="1"/>
  <c r="AL30" i="1"/>
  <c r="AJ30" i="1"/>
  <c r="AI30" i="1"/>
  <c r="AE30" i="1"/>
  <c r="AD30" i="1"/>
  <c r="AC30" i="1"/>
  <c r="AA30" i="1"/>
  <c r="Z30" i="1"/>
  <c r="X30" i="1"/>
  <c r="W30" i="1"/>
  <c r="M30" i="1"/>
  <c r="Q30" i="1" s="1"/>
  <c r="U30" i="1" s="1"/>
  <c r="I30" i="1"/>
  <c r="BL29" i="1"/>
  <c r="BK29" i="1"/>
  <c r="BI29" i="1"/>
  <c r="BH29" i="1"/>
  <c r="BF29" i="1"/>
  <c r="BE29" i="1"/>
  <c r="AZ29" i="1"/>
  <c r="AY29" i="1"/>
  <c r="AW29" i="1"/>
  <c r="AV29" i="1"/>
  <c r="AT29" i="1"/>
  <c r="AS29" i="1"/>
  <c r="AM29" i="1"/>
  <c r="AL29" i="1"/>
  <c r="AJ29" i="1"/>
  <c r="AI29" i="1"/>
  <c r="AE29" i="1"/>
  <c r="AD29" i="1"/>
  <c r="AC29" i="1"/>
  <c r="AA29" i="1"/>
  <c r="Z29" i="1"/>
  <c r="X29" i="1"/>
  <c r="W29" i="1"/>
  <c r="I29" i="1"/>
  <c r="M29" i="1" s="1"/>
  <c r="Q29" i="1" s="1"/>
  <c r="U29" i="1" s="1"/>
  <c r="BL28" i="1"/>
  <c r="BK28" i="1"/>
  <c r="BI28" i="1"/>
  <c r="BH28" i="1"/>
  <c r="BF28" i="1"/>
  <c r="BE28" i="1"/>
  <c r="AZ28" i="1"/>
  <c r="AY28" i="1"/>
  <c r="AW28" i="1"/>
  <c r="AV28" i="1"/>
  <c r="AT28" i="1"/>
  <c r="AS28" i="1"/>
  <c r="AM28" i="1"/>
  <c r="AL28" i="1"/>
  <c r="AJ28" i="1"/>
  <c r="AI28" i="1"/>
  <c r="AE28" i="1"/>
  <c r="AD28" i="1"/>
  <c r="AC28" i="1"/>
  <c r="AA28" i="1"/>
  <c r="Z28" i="1"/>
  <c r="X28" i="1"/>
  <c r="W28" i="1"/>
  <c r="I28" i="1"/>
  <c r="M28" i="1" s="1"/>
  <c r="Q28" i="1" s="1"/>
  <c r="U28" i="1" s="1"/>
  <c r="BL27" i="1"/>
  <c r="BK27" i="1"/>
  <c r="BI27" i="1"/>
  <c r="BH27" i="1"/>
  <c r="BF27" i="1"/>
  <c r="BE27" i="1"/>
  <c r="AZ27" i="1"/>
  <c r="AY27" i="1"/>
  <c r="AW27" i="1"/>
  <c r="AV27" i="1"/>
  <c r="AT27" i="1"/>
  <c r="AS27" i="1"/>
  <c r="AM27" i="1"/>
  <c r="AL27" i="1"/>
  <c r="AJ27" i="1"/>
  <c r="AI27" i="1"/>
  <c r="AE27" i="1"/>
  <c r="AD27" i="1"/>
  <c r="AC27" i="1"/>
  <c r="AA27" i="1"/>
  <c r="Z27" i="1"/>
  <c r="X27" i="1"/>
  <c r="W27" i="1"/>
  <c r="I27" i="1"/>
  <c r="M27" i="1" s="1"/>
  <c r="Q27" i="1" s="1"/>
  <c r="U27" i="1" s="1"/>
  <c r="BL26" i="1"/>
  <c r="BK26" i="1"/>
  <c r="BI26" i="1"/>
  <c r="BH26" i="1"/>
  <c r="BF26" i="1"/>
  <c r="BE26" i="1"/>
  <c r="AZ26" i="1"/>
  <c r="AY26" i="1"/>
  <c r="AW26" i="1"/>
  <c r="AV26" i="1"/>
  <c r="AT26" i="1"/>
  <c r="AS26" i="1"/>
  <c r="AM26" i="1"/>
  <c r="AL26" i="1"/>
  <c r="AJ26" i="1"/>
  <c r="AI26" i="1"/>
  <c r="AE26" i="1"/>
  <c r="AD26" i="1"/>
  <c r="AC26" i="1"/>
  <c r="AA26" i="1"/>
  <c r="Z26" i="1"/>
  <c r="X26" i="1"/>
  <c r="W26" i="1"/>
  <c r="I26" i="1"/>
  <c r="M26" i="1" s="1"/>
  <c r="Q26" i="1" s="1"/>
  <c r="U26" i="1" s="1"/>
  <c r="BL25" i="1"/>
  <c r="BK25" i="1"/>
  <c r="BI25" i="1"/>
  <c r="BH25" i="1"/>
  <c r="BF25" i="1"/>
  <c r="BE25" i="1"/>
  <c r="AZ25" i="1"/>
  <c r="AY25" i="1"/>
  <c r="AW25" i="1"/>
  <c r="AV25" i="1"/>
  <c r="AT25" i="1"/>
  <c r="AS25" i="1"/>
  <c r="AM25" i="1"/>
  <c r="AL25" i="1"/>
  <c r="AJ25" i="1"/>
  <c r="AI25" i="1"/>
  <c r="AE25" i="1"/>
  <c r="AD25" i="1"/>
  <c r="AC25" i="1"/>
  <c r="AA25" i="1"/>
  <c r="Z25" i="1"/>
  <c r="X25" i="1"/>
  <c r="W25" i="1"/>
  <c r="I25" i="1"/>
  <c r="M25" i="1" s="1"/>
  <c r="Q25" i="1" s="1"/>
  <c r="U25" i="1" s="1"/>
  <c r="BL24" i="1"/>
  <c r="BK24" i="1"/>
  <c r="BI24" i="1"/>
  <c r="BH24" i="1"/>
  <c r="BF24" i="1"/>
  <c r="BE24" i="1"/>
  <c r="AZ24" i="1"/>
  <c r="AY24" i="1"/>
  <c r="AW24" i="1"/>
  <c r="AV24" i="1"/>
  <c r="AT24" i="1"/>
  <c r="AS24" i="1"/>
  <c r="AM24" i="1"/>
  <c r="AL24" i="1"/>
  <c r="AJ24" i="1"/>
  <c r="AI24" i="1"/>
  <c r="AE24" i="1"/>
  <c r="AD24" i="1"/>
  <c r="AC24" i="1"/>
  <c r="AA24" i="1"/>
  <c r="Z24" i="1"/>
  <c r="X24" i="1"/>
  <c r="W24" i="1"/>
  <c r="I24" i="1"/>
  <c r="M24" i="1" s="1"/>
  <c r="Q24" i="1" s="1"/>
  <c r="U24" i="1" s="1"/>
  <c r="BL23" i="1"/>
  <c r="BK23" i="1"/>
  <c r="BI23" i="1"/>
  <c r="BH23" i="1"/>
  <c r="BF23" i="1"/>
  <c r="BE23" i="1"/>
  <c r="AZ23" i="1"/>
  <c r="AY23" i="1"/>
  <c r="AW23" i="1"/>
  <c r="AV23" i="1"/>
  <c r="AT23" i="1"/>
  <c r="AS23" i="1"/>
  <c r="AM23" i="1"/>
  <c r="AL23" i="1"/>
  <c r="AJ23" i="1"/>
  <c r="AI23" i="1"/>
  <c r="AE23" i="1"/>
  <c r="AD23" i="1"/>
  <c r="AC23" i="1"/>
  <c r="AA23" i="1"/>
  <c r="Z23" i="1"/>
  <c r="X23" i="1"/>
  <c r="W23" i="1"/>
  <c r="I23" i="1"/>
  <c r="M23" i="1" s="1"/>
  <c r="Q23" i="1" s="1"/>
  <c r="U23" i="1" s="1"/>
  <c r="BL22" i="1"/>
  <c r="BK22" i="1"/>
  <c r="BI22" i="1"/>
  <c r="BH22" i="1"/>
  <c r="BF22" i="1"/>
  <c r="BE22" i="1"/>
  <c r="AZ22" i="1"/>
  <c r="AY22" i="1"/>
  <c r="AW22" i="1"/>
  <c r="AV22" i="1"/>
  <c r="AT22" i="1"/>
  <c r="AS22" i="1"/>
  <c r="AM22" i="1"/>
  <c r="AL22" i="1"/>
  <c r="AJ22" i="1"/>
  <c r="AI22" i="1"/>
  <c r="AE22" i="1"/>
  <c r="AD22" i="1"/>
  <c r="AC22" i="1"/>
  <c r="AA22" i="1"/>
  <c r="Z22" i="1"/>
  <c r="X22" i="1"/>
  <c r="W22" i="1"/>
  <c r="I22" i="1"/>
  <c r="M22" i="1" s="1"/>
  <c r="Q22" i="1" s="1"/>
  <c r="U22" i="1" s="1"/>
  <c r="BL21" i="1"/>
  <c r="BK21" i="1"/>
  <c r="BI21" i="1"/>
  <c r="BH21" i="1"/>
  <c r="BF21" i="1"/>
  <c r="BE21" i="1"/>
  <c r="AZ21" i="1"/>
  <c r="AY21" i="1"/>
  <c r="AW21" i="1"/>
  <c r="AV21" i="1"/>
  <c r="AT21" i="1"/>
  <c r="AS21" i="1"/>
  <c r="AM21" i="1"/>
  <c r="AL21" i="1"/>
  <c r="AJ21" i="1"/>
  <c r="AI21" i="1"/>
  <c r="AE21" i="1"/>
  <c r="AD21" i="1"/>
  <c r="AC21" i="1"/>
  <c r="AA21" i="1"/>
  <c r="Z21" i="1"/>
  <c r="X21" i="1"/>
  <c r="W21" i="1"/>
  <c r="I21" i="1"/>
  <c r="M21" i="1" s="1"/>
  <c r="Q21" i="1" s="1"/>
  <c r="U21" i="1" s="1"/>
  <c r="BL20" i="1"/>
  <c r="BK20" i="1"/>
  <c r="BI20" i="1"/>
  <c r="BH20" i="1"/>
  <c r="BF20" i="1"/>
  <c r="BE20" i="1"/>
  <c r="AZ20" i="1"/>
  <c r="AY20" i="1"/>
  <c r="AW20" i="1"/>
  <c r="AV20" i="1"/>
  <c r="AT20" i="1"/>
  <c r="AS20" i="1"/>
  <c r="AM20" i="1"/>
  <c r="AL20" i="1"/>
  <c r="AJ20" i="1"/>
  <c r="AI20" i="1"/>
  <c r="AE20" i="1"/>
  <c r="AD20" i="1"/>
  <c r="AC20" i="1"/>
  <c r="AA20" i="1"/>
  <c r="Z20" i="1"/>
  <c r="X20" i="1"/>
  <c r="W20" i="1"/>
  <c r="I20" i="1"/>
  <c r="M20" i="1" s="1"/>
  <c r="Q20" i="1" s="1"/>
  <c r="U20" i="1" s="1"/>
  <c r="BL19" i="1"/>
  <c r="BK19" i="1"/>
  <c r="BI19" i="1"/>
  <c r="BH19" i="1"/>
  <c r="BF19" i="1"/>
  <c r="BE19" i="1"/>
  <c r="AZ19" i="1"/>
  <c r="AY19" i="1"/>
  <c r="AW19" i="1"/>
  <c r="AV19" i="1"/>
  <c r="AT19" i="1"/>
  <c r="AS19" i="1"/>
  <c r="AM19" i="1"/>
  <c r="AL19" i="1"/>
  <c r="AJ19" i="1"/>
  <c r="AI19" i="1"/>
  <c r="AE19" i="1"/>
  <c r="AD19" i="1"/>
  <c r="AC19" i="1"/>
  <c r="AA19" i="1"/>
  <c r="Z19" i="1"/>
  <c r="X19" i="1"/>
  <c r="W19" i="1"/>
  <c r="I19" i="1"/>
  <c r="M19" i="1" s="1"/>
  <c r="Q19" i="1" s="1"/>
  <c r="U19" i="1" s="1"/>
  <c r="BL18" i="1"/>
  <c r="BK18" i="1"/>
  <c r="BI18" i="1"/>
  <c r="BH18" i="1"/>
  <c r="BF18" i="1"/>
  <c r="BE18" i="1"/>
  <c r="AZ18" i="1"/>
  <c r="AY18" i="1"/>
  <c r="AW18" i="1"/>
  <c r="AV18" i="1"/>
  <c r="AT18" i="1"/>
  <c r="AS18" i="1"/>
  <c r="AM18" i="1"/>
  <c r="AL18" i="1"/>
  <c r="AJ18" i="1"/>
  <c r="AI18" i="1"/>
  <c r="AE18" i="1"/>
  <c r="AD18" i="1"/>
  <c r="AC18" i="1"/>
  <c r="AA18" i="1"/>
  <c r="Z18" i="1"/>
  <c r="X18" i="1"/>
  <c r="W18" i="1"/>
  <c r="I18" i="1"/>
  <c r="M18" i="1" s="1"/>
  <c r="Q18" i="1" s="1"/>
  <c r="U18" i="1" s="1"/>
  <c r="BL17" i="1"/>
  <c r="BK17" i="1"/>
  <c r="BI17" i="1"/>
  <c r="BH17" i="1"/>
  <c r="BF17" i="1"/>
  <c r="BE17" i="1"/>
  <c r="AZ17" i="1"/>
  <c r="AY17" i="1"/>
  <c r="AW17" i="1"/>
  <c r="AV17" i="1"/>
  <c r="AT17" i="1"/>
  <c r="AS17" i="1"/>
  <c r="AM17" i="1"/>
  <c r="AL17" i="1"/>
  <c r="AJ17" i="1"/>
  <c r="AI17" i="1"/>
  <c r="AE17" i="1"/>
  <c r="AD17" i="1"/>
  <c r="AC17" i="1"/>
  <c r="AA17" i="1"/>
  <c r="Z17" i="1"/>
  <c r="X17" i="1"/>
  <c r="W17" i="1"/>
  <c r="I17" i="1"/>
  <c r="M17" i="1" s="1"/>
  <c r="Q17" i="1" s="1"/>
  <c r="U17" i="1" s="1"/>
  <c r="BL16" i="1"/>
  <c r="BK16" i="1"/>
  <c r="BI16" i="1"/>
  <c r="BH16" i="1"/>
  <c r="BF16" i="1"/>
  <c r="BE16" i="1"/>
  <c r="AZ16" i="1"/>
  <c r="AY16" i="1"/>
  <c r="AW16" i="1"/>
  <c r="AV16" i="1"/>
  <c r="AT16" i="1"/>
  <c r="AS16" i="1"/>
  <c r="AM16" i="1"/>
  <c r="AL16" i="1"/>
  <c r="AJ16" i="1"/>
  <c r="AI16" i="1"/>
  <c r="AE16" i="1"/>
  <c r="AD16" i="1"/>
  <c r="AC16" i="1"/>
  <c r="AA16" i="1"/>
  <c r="Z16" i="1"/>
  <c r="X16" i="1"/>
  <c r="W16" i="1"/>
  <c r="I16" i="1"/>
  <c r="M16" i="1" s="1"/>
  <c r="Q16" i="1" s="1"/>
  <c r="U16" i="1" s="1"/>
  <c r="BL15" i="1"/>
  <c r="BK15" i="1"/>
  <c r="BI15" i="1"/>
  <c r="BH15" i="1"/>
  <c r="BF15" i="1"/>
  <c r="BE15" i="1"/>
  <c r="AZ15" i="1"/>
  <c r="AY15" i="1"/>
  <c r="AW15" i="1"/>
  <c r="AV15" i="1"/>
  <c r="AT15" i="1"/>
  <c r="AS15" i="1"/>
  <c r="AM15" i="1"/>
  <c r="AL15" i="1"/>
  <c r="AJ15" i="1"/>
  <c r="AI15" i="1"/>
  <c r="AE15" i="1"/>
  <c r="AD15" i="1"/>
  <c r="AC15" i="1"/>
  <c r="AA15" i="1"/>
  <c r="Z15" i="1"/>
  <c r="X15" i="1"/>
  <c r="W15" i="1"/>
  <c r="I15" i="1"/>
  <c r="M15" i="1" s="1"/>
  <c r="Q15" i="1" s="1"/>
  <c r="U15" i="1" s="1"/>
  <c r="BL14" i="1"/>
  <c r="BK14" i="1"/>
  <c r="BI14" i="1"/>
  <c r="BH14" i="1"/>
  <c r="BF14" i="1"/>
  <c r="BE14" i="1"/>
  <c r="AZ14" i="1"/>
  <c r="AY14" i="1"/>
  <c r="AW14" i="1"/>
  <c r="AV14" i="1"/>
  <c r="AT14" i="1"/>
  <c r="AS14" i="1"/>
  <c r="AM14" i="1"/>
  <c r="AL14" i="1"/>
  <c r="AJ14" i="1"/>
  <c r="AI14" i="1"/>
  <c r="AE14" i="1"/>
  <c r="AO14" i="1" s="1"/>
  <c r="AD14" i="1"/>
  <c r="AC14" i="1"/>
  <c r="AA14" i="1"/>
  <c r="Z14" i="1"/>
  <c r="X14" i="1"/>
  <c r="W14" i="1"/>
  <c r="I14" i="1"/>
  <c r="M14" i="1" s="1"/>
  <c r="Q14" i="1" s="1"/>
  <c r="U14" i="1" s="1"/>
  <c r="BL13" i="1"/>
  <c r="BK13" i="1"/>
  <c r="BI13" i="1"/>
  <c r="BH13" i="1"/>
  <c r="BF13" i="1"/>
  <c r="BE13" i="1"/>
  <c r="AZ13" i="1"/>
  <c r="AY13" i="1"/>
  <c r="AW13" i="1"/>
  <c r="AV13" i="1"/>
  <c r="AT13" i="1"/>
  <c r="AS13" i="1"/>
  <c r="AM13" i="1"/>
  <c r="AL13" i="1"/>
  <c r="AJ13" i="1"/>
  <c r="AI13" i="1"/>
  <c r="AE13" i="1"/>
  <c r="AD13" i="1"/>
  <c r="AC13" i="1"/>
  <c r="AA13" i="1"/>
  <c r="Z13" i="1"/>
  <c r="X13" i="1"/>
  <c r="W13" i="1"/>
  <c r="I13" i="1"/>
  <c r="M13" i="1" s="1"/>
  <c r="Q13" i="1" s="1"/>
  <c r="U13" i="1" s="1"/>
  <c r="AF28" i="1" l="1"/>
  <c r="AF26" i="1"/>
  <c r="AF24" i="1"/>
  <c r="AF16" i="1"/>
  <c r="AF18" i="1"/>
  <c r="AF20" i="1"/>
  <c r="AF22" i="1"/>
  <c r="AF30" i="1"/>
  <c r="AF14" i="1"/>
  <c r="AG13" i="1"/>
  <c r="AO13" i="1"/>
  <c r="BA13" i="1" s="1"/>
  <c r="BM13" i="1" s="1"/>
  <c r="AG15" i="1"/>
  <c r="AO15" i="1"/>
  <c r="AQ15" i="1" s="1"/>
  <c r="AG17" i="1"/>
  <c r="AO17" i="1"/>
  <c r="AQ17" i="1" s="1"/>
  <c r="AG19" i="1"/>
  <c r="AO19" i="1"/>
  <c r="AQ19" i="1" s="1"/>
  <c r="AG21" i="1"/>
  <c r="AO21" i="1"/>
  <c r="AQ21" i="1" s="1"/>
  <c r="AG23" i="1"/>
  <c r="AO23" i="1"/>
  <c r="AQ23" i="1" s="1"/>
  <c r="AG25" i="1"/>
  <c r="AO25" i="1"/>
  <c r="AQ25" i="1" s="1"/>
  <c r="AG27" i="1"/>
  <c r="AO27" i="1"/>
  <c r="AQ27" i="1" s="1"/>
  <c r="AG29" i="1"/>
  <c r="AO29" i="1"/>
  <c r="AQ29" i="1" s="1"/>
  <c r="AF13" i="1"/>
  <c r="AF15" i="1"/>
  <c r="AG16" i="1"/>
  <c r="AO16" i="1"/>
  <c r="AQ16" i="1" s="1"/>
  <c r="AF17" i="1"/>
  <c r="AG18" i="1"/>
  <c r="AO18" i="1"/>
  <c r="AQ18" i="1" s="1"/>
  <c r="AF19" i="1"/>
  <c r="AG20" i="1"/>
  <c r="AO20" i="1"/>
  <c r="AQ20" i="1" s="1"/>
  <c r="AF21" i="1"/>
  <c r="AG22" i="1"/>
  <c r="AO22" i="1"/>
  <c r="AQ22" i="1" s="1"/>
  <c r="AF23" i="1"/>
  <c r="AG24" i="1"/>
  <c r="AO24" i="1"/>
  <c r="AQ24" i="1" s="1"/>
  <c r="AF25" i="1"/>
  <c r="AG26" i="1"/>
  <c r="AO26" i="1"/>
  <c r="AQ26" i="1" s="1"/>
  <c r="AF27" i="1"/>
  <c r="AG28" i="1"/>
  <c r="AO28" i="1"/>
  <c r="AQ28" i="1" s="1"/>
  <c r="AF29" i="1"/>
  <c r="AG30" i="1"/>
  <c r="AO30" i="1"/>
  <c r="AQ30" i="1" s="1"/>
  <c r="AF31" i="1"/>
  <c r="AG32" i="1"/>
  <c r="AG33" i="1"/>
  <c r="AG34" i="1"/>
  <c r="AG35" i="1"/>
  <c r="AG36" i="1"/>
  <c r="AG37" i="1"/>
  <c r="AG38" i="1"/>
  <c r="AG39" i="1"/>
  <c r="AG40" i="1"/>
  <c r="BC13" i="1"/>
  <c r="BB13" i="1"/>
  <c r="AQ13" i="1"/>
  <c r="AQ14" i="1"/>
  <c r="AP13" i="1"/>
  <c r="AG14" i="1"/>
  <c r="BA14" i="1"/>
  <c r="AP14" i="1"/>
  <c r="AP15" i="1"/>
  <c r="BA15" i="1"/>
  <c r="AP16" i="1"/>
  <c r="BA16" i="1"/>
  <c r="AP17" i="1"/>
  <c r="BA17" i="1"/>
  <c r="AP18" i="1"/>
  <c r="BA18" i="1"/>
  <c r="AP19" i="1"/>
  <c r="BA19" i="1"/>
  <c r="AP20" i="1"/>
  <c r="BA20" i="1"/>
  <c r="AP21" i="1"/>
  <c r="BA21" i="1"/>
  <c r="AP22" i="1"/>
  <c r="BA22" i="1"/>
  <c r="AP23" i="1"/>
  <c r="BA23" i="1"/>
  <c r="AP24" i="1"/>
  <c r="BA24" i="1"/>
  <c r="AP25" i="1"/>
  <c r="BA25" i="1"/>
  <c r="AP26" i="1"/>
  <c r="BA26" i="1"/>
  <c r="AP27" i="1"/>
  <c r="BA27" i="1"/>
  <c r="AP28" i="1"/>
  <c r="BA28" i="1"/>
  <c r="AP29" i="1"/>
  <c r="BA29" i="1"/>
  <c r="AP30" i="1"/>
  <c r="BA30" i="1"/>
  <c r="BA31" i="1"/>
  <c r="AP31" i="1"/>
  <c r="AQ31" i="1"/>
  <c r="AG31" i="1"/>
  <c r="AF32" i="1"/>
  <c r="AO32" i="1"/>
  <c r="AF33" i="1"/>
  <c r="AO33" i="1"/>
  <c r="AF34" i="1"/>
  <c r="AO34" i="1"/>
  <c r="AF35" i="1"/>
  <c r="AO35" i="1"/>
  <c r="AF36" i="1"/>
  <c r="AO36" i="1"/>
  <c r="AF37" i="1"/>
  <c r="AO37" i="1"/>
  <c r="AF38" i="1"/>
  <c r="AO38" i="1"/>
  <c r="AF39" i="1"/>
  <c r="AO39" i="1"/>
  <c r="AF40" i="1"/>
  <c r="AO40" i="1"/>
  <c r="BM30" i="1" l="1"/>
  <c r="BB30" i="1"/>
  <c r="BC30" i="1"/>
  <c r="BM29" i="1"/>
  <c r="BB29" i="1"/>
  <c r="BC29" i="1"/>
  <c r="BM28" i="1"/>
  <c r="BB28" i="1"/>
  <c r="BC28" i="1"/>
  <c r="BM27" i="1"/>
  <c r="BB27" i="1"/>
  <c r="BC27" i="1"/>
  <c r="BM26" i="1"/>
  <c r="BB26" i="1"/>
  <c r="BC26" i="1"/>
  <c r="BM25" i="1"/>
  <c r="BB25" i="1"/>
  <c r="BC25" i="1"/>
  <c r="BM24" i="1"/>
  <c r="BB24" i="1"/>
  <c r="BC24" i="1"/>
  <c r="BM23" i="1"/>
  <c r="BB23" i="1"/>
  <c r="BC23" i="1"/>
  <c r="BM22" i="1"/>
  <c r="BB22" i="1"/>
  <c r="BC22" i="1"/>
  <c r="BM21" i="1"/>
  <c r="BB21" i="1"/>
  <c r="BC21" i="1"/>
  <c r="BM20" i="1"/>
  <c r="BB20" i="1"/>
  <c r="BC20" i="1"/>
  <c r="BM19" i="1"/>
  <c r="BB19" i="1"/>
  <c r="BC19" i="1"/>
  <c r="BM18" i="1"/>
  <c r="BB18" i="1"/>
  <c r="BC18" i="1"/>
  <c r="BM17" i="1"/>
  <c r="BB17" i="1"/>
  <c r="BC17" i="1"/>
  <c r="BM16" i="1"/>
  <c r="BB16" i="1"/>
  <c r="BC16" i="1"/>
  <c r="BM15" i="1"/>
  <c r="BB15" i="1"/>
  <c r="BC15" i="1"/>
  <c r="BA40" i="1"/>
  <c r="AP40" i="1"/>
  <c r="AQ40" i="1"/>
  <c r="BA39" i="1"/>
  <c r="AP39" i="1"/>
  <c r="AQ39" i="1"/>
  <c r="BA38" i="1"/>
  <c r="AP38" i="1"/>
  <c r="AQ38" i="1"/>
  <c r="BA37" i="1"/>
  <c r="AP37" i="1"/>
  <c r="AQ37" i="1"/>
  <c r="BA36" i="1"/>
  <c r="AP36" i="1"/>
  <c r="AQ36" i="1"/>
  <c r="BA35" i="1"/>
  <c r="AP35" i="1"/>
  <c r="AQ35" i="1"/>
  <c r="BA34" i="1"/>
  <c r="AP34" i="1"/>
  <c r="AQ34" i="1"/>
  <c r="BA33" i="1"/>
  <c r="AP33" i="1"/>
  <c r="AQ33" i="1"/>
  <c r="BA32" i="1"/>
  <c r="AP32" i="1"/>
  <c r="AQ32" i="1"/>
  <c r="U41" i="1"/>
  <c r="BC31" i="1"/>
  <c r="BM31" i="1"/>
  <c r="BB31" i="1"/>
  <c r="BM14" i="1"/>
  <c r="BB14" i="1"/>
  <c r="BC14" i="1"/>
  <c r="BN13" i="1"/>
  <c r="BO13" i="1"/>
  <c r="BO14" i="1" l="1"/>
  <c r="BN14" i="1"/>
  <c r="BN31" i="1"/>
  <c r="BO31" i="1"/>
  <c r="BC33" i="1"/>
  <c r="BM33" i="1"/>
  <c r="BB33" i="1"/>
  <c r="BC35" i="1"/>
  <c r="BM35" i="1"/>
  <c r="BB35" i="1"/>
  <c r="BC37" i="1"/>
  <c r="BM37" i="1"/>
  <c r="BB37" i="1"/>
  <c r="BC39" i="1"/>
  <c r="BM39" i="1"/>
  <c r="BB39" i="1"/>
  <c r="BO15" i="1"/>
  <c r="BN15" i="1"/>
  <c r="BO17" i="1"/>
  <c r="BN17" i="1"/>
  <c r="BO19" i="1"/>
  <c r="BN19" i="1"/>
  <c r="BO21" i="1"/>
  <c r="BN21" i="1"/>
  <c r="BO23" i="1"/>
  <c r="BN23" i="1"/>
  <c r="BO25" i="1"/>
  <c r="BN25" i="1"/>
  <c r="BO27" i="1"/>
  <c r="BN27" i="1"/>
  <c r="BO29" i="1"/>
  <c r="BN29" i="1"/>
  <c r="BC32" i="1"/>
  <c r="BM32" i="1"/>
  <c r="BB32" i="1"/>
  <c r="BC34" i="1"/>
  <c r="BM34" i="1"/>
  <c r="BB34" i="1"/>
  <c r="BC36" i="1"/>
  <c r="BM36" i="1"/>
  <c r="BB36" i="1"/>
  <c r="BC38" i="1"/>
  <c r="BM38" i="1"/>
  <c r="BB38" i="1"/>
  <c r="BC40" i="1"/>
  <c r="BM40" i="1"/>
  <c r="BB40" i="1"/>
  <c r="BO16" i="1"/>
  <c r="BN16" i="1"/>
  <c r="BO18" i="1"/>
  <c r="BN18" i="1"/>
  <c r="BO20" i="1"/>
  <c r="BN20" i="1"/>
  <c r="BO22" i="1"/>
  <c r="BN22" i="1"/>
  <c r="BO24" i="1"/>
  <c r="BN24" i="1"/>
  <c r="BO26" i="1"/>
  <c r="BN26" i="1"/>
  <c r="BO28" i="1"/>
  <c r="BN28" i="1"/>
  <c r="BO30" i="1"/>
  <c r="BN30" i="1"/>
  <c r="BM41" i="1" l="1"/>
  <c r="BO41" i="1" s="1"/>
  <c r="BN38" i="1"/>
  <c r="BO38" i="1"/>
  <c r="BN34" i="1"/>
  <c r="BO34" i="1"/>
  <c r="BN39" i="1"/>
  <c r="BO39" i="1"/>
  <c r="BN35" i="1"/>
  <c r="BO35" i="1"/>
  <c r="BN40" i="1"/>
  <c r="BO40" i="1"/>
  <c r="BN36" i="1"/>
  <c r="BO36" i="1"/>
  <c r="BN32" i="1"/>
  <c r="BO32" i="1"/>
  <c r="BN37" i="1"/>
  <c r="BO37" i="1"/>
  <c r="BN33" i="1"/>
  <c r="BO33" i="1"/>
  <c r="BN41" i="1" l="1"/>
</calcChain>
</file>

<file path=xl/sharedStrings.xml><?xml version="1.0" encoding="utf-8"?>
<sst xmlns="http://schemas.openxmlformats.org/spreadsheetml/2006/main" count="143" uniqueCount="81">
  <si>
    <t>№ п/п</t>
  </si>
  <si>
    <t>Наименование</t>
  </si>
  <si>
    <t>ИНН</t>
  </si>
  <si>
    <t>КПП</t>
  </si>
  <si>
    <t>ОКТМО</t>
  </si>
  <si>
    <t>2015 год</t>
  </si>
  <si>
    <t>2016 год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</si>
  <si>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</si>
  <si>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</si>
  <si>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</si>
  <si>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</si>
  <si>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</si>
  <si>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</si>
  <si>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</si>
  <si>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Полугодие</t>
  </si>
  <si>
    <t>Июль</t>
  </si>
  <si>
    <t>Август</t>
  </si>
  <si>
    <t>Сентябрь</t>
  </si>
  <si>
    <t>9 месяцев</t>
  </si>
  <si>
    <t>Октябрь</t>
  </si>
  <si>
    <t>Ноябрь</t>
  </si>
  <si>
    <t>Декабрь</t>
  </si>
  <si>
    <t>ИТОГО 2015</t>
  </si>
  <si>
    <t>отклонения к 01.15</t>
  </si>
  <si>
    <t>отклонения к 02.15</t>
  </si>
  <si>
    <t>отклонения к 03.15</t>
  </si>
  <si>
    <t>отклонения к 1 кв.2015г.</t>
  </si>
  <si>
    <t>отклонения к 04.15</t>
  </si>
  <si>
    <t>отклонения к 05.15</t>
  </si>
  <si>
    <t>отклонения к 06.15</t>
  </si>
  <si>
    <t>отклонения к 07.15</t>
  </si>
  <si>
    <t>отклонения к 08.15</t>
  </si>
  <si>
    <t>отклонения к 09.15</t>
  </si>
  <si>
    <t>отклонения к 9-ти мес.15</t>
  </si>
  <si>
    <t>отклонения к 10.15</t>
  </si>
  <si>
    <t>отклонения к 11.15</t>
  </si>
  <si>
    <t>отклонения к 12.15</t>
  </si>
  <si>
    <t>12 месяцев</t>
  </si>
  <si>
    <t>отклонения к 2015г.</t>
  </si>
  <si>
    <t>рубли</t>
  </si>
  <si>
    <t>%</t>
  </si>
  <si>
    <t>ООО "Геликон-Онего"</t>
  </si>
  <si>
    <t>1001151276</t>
  </si>
  <si>
    <t>101245009(20,25)</t>
  </si>
  <si>
    <t>ООО "Экзит"</t>
  </si>
  <si>
    <t>Лахденпохское райпо</t>
  </si>
  <si>
    <t>МУП "АПТЕКА №17" г.Лахденпохья</t>
  </si>
  <si>
    <t>ООО "Энергетик"</t>
  </si>
  <si>
    <t>ООО "БЛОК"</t>
  </si>
  <si>
    <t>ООО "СКАНДА"</t>
  </si>
  <si>
    <t>ООО "Тимбер"</t>
  </si>
  <si>
    <t xml:space="preserve">ООО "Шанс" </t>
  </si>
  <si>
    <t>101245001</t>
  </si>
  <si>
    <t>86618101</t>
  </si>
  <si>
    <t>ООО "Виват"</t>
  </si>
  <si>
    <t>ООО"АТП"</t>
  </si>
  <si>
    <t>ООО "ПЕЛАТ"</t>
  </si>
  <si>
    <t>ООО РУНДУК</t>
  </si>
  <si>
    <t>ООО "Искушение"</t>
  </si>
  <si>
    <t>ООО "РУСЬ"</t>
  </si>
  <si>
    <t>ООО "ЯККИМА"</t>
  </si>
  <si>
    <t>ООО "САМПО"</t>
  </si>
  <si>
    <t>ООО "ВЕКТОР"</t>
  </si>
  <si>
    <t>101245001(02,03)</t>
  </si>
  <si>
    <t>ООО "ВЕРСО"</t>
  </si>
  <si>
    <t>ООО "ВТОРОЙ ГОРОДОК"</t>
  </si>
  <si>
    <t>ООО "Магазин-10"</t>
  </si>
  <si>
    <t>ООО "Сабина Плюс"</t>
  </si>
  <si>
    <t>ООО "Шефторг"</t>
  </si>
  <si>
    <t>ООО "ЛТД"</t>
  </si>
  <si>
    <t>ООО "ПИТ-СТОП"</t>
  </si>
  <si>
    <t>ЗАПАДНО-УРАЛЬСКИЙ БАНК ОАО "СБЕРБАНК РОССИИ"</t>
  </si>
  <si>
    <t>МЕРКУРИЙ ООО</t>
  </si>
  <si>
    <t>ООО "КУРКИ"</t>
  </si>
  <si>
    <t>ИТОГО</t>
  </si>
  <si>
    <t>Приложение 13</t>
  </si>
  <si>
    <t>к пояснительной записке к отчету об исполнении</t>
  </si>
  <si>
    <t>бюджета Лахденпохского муниципального района за 2016 год</t>
  </si>
  <si>
    <t xml:space="preserve">Динамика поступлений ЕНВД по крупнейшим плательщикам (юридическим лицам)  </t>
  </si>
  <si>
    <t>на территории Лахденпохского муниципального района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</si>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</sst>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8.5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2" borderId="1" xfId="0" applyNumberFormat="1" applyFont="1" applyFill="1" applyBorder="1"/>
    <xf numFmtId="10" fontId="1" fillId="0" borderId="1" xfId="0" applyNumberFormat="1" applyFont="1" applyBorder="1"/>
    <xf numFmtId="4" fontId="1" fillId="3" borderId="1" xfId="0" applyNumberFormat="1" applyFont="1" applyFill="1" applyBorder="1"/>
    <xf numFmtId="10" fontId="1" fillId="3" borderId="1" xfId="0" applyNumberFormat="1" applyFont="1" applyFill="1" applyBorder="1"/>
    <xf numFmtId="4" fontId="1" fillId="4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10" fontId="1" fillId="0" borderId="1" xfId="0" applyNumberFormat="1" applyFont="1" applyFill="1" applyBorder="1"/>
    <xf numFmtId="10" fontId="1" fillId="4" borderId="1" xfId="0" applyNumberFormat="1" applyFont="1" applyFill="1" applyBorder="1"/>
    <xf numFmtId="4" fontId="1" fillId="0" borderId="0" xfId="0" applyNumberFormat="1" applyFont="1"/>
    <xf numFmtId="0" fontId="1" fillId="0" borderId="2" xfId="0" applyFont="1" applyBorder="1"/>
    <xf numFmtId="0" fontId="4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2" xfId="0" applyNumberFormat="1" applyFont="1" applyFill="1" applyBorder="1"/>
    <xf numFmtId="4" fontId="1" fillId="2" borderId="2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0" fontId="1" fillId="0" borderId="2" xfId="0" applyNumberFormat="1" applyFont="1" applyBorder="1"/>
    <xf numFmtId="4" fontId="1" fillId="3" borderId="2" xfId="0" applyNumberFormat="1" applyFont="1" applyFill="1" applyBorder="1"/>
    <xf numFmtId="10" fontId="1" fillId="3" borderId="2" xfId="0" applyNumberFormat="1" applyFont="1" applyFill="1" applyBorder="1"/>
    <xf numFmtId="4" fontId="1" fillId="4" borderId="2" xfId="0" applyNumberFormat="1" applyFont="1" applyFill="1" applyBorder="1"/>
    <xf numFmtId="0" fontId="2" fillId="0" borderId="11" xfId="0" applyFont="1" applyBorder="1"/>
    <xf numFmtId="0" fontId="2" fillId="0" borderId="11" xfId="0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" fontId="2" fillId="2" borderId="11" xfId="0" applyNumberFormat="1" applyFont="1" applyFill="1" applyBorder="1"/>
    <xf numFmtId="4" fontId="2" fillId="0" borderId="11" xfId="0" applyNumberFormat="1" applyFont="1" applyFill="1" applyBorder="1"/>
    <xf numFmtId="10" fontId="2" fillId="0" borderId="11" xfId="0" applyNumberFormat="1" applyFont="1" applyBorder="1"/>
    <xf numFmtId="4" fontId="2" fillId="3" borderId="11" xfId="0" applyNumberFormat="1" applyFont="1" applyFill="1" applyBorder="1"/>
    <xf numFmtId="10" fontId="2" fillId="3" borderId="11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8"/>
  <sheetViews>
    <sheetView tabSelected="1" zoomScaleNormal="100" workbookViewId="0">
      <pane xSplit="5" ySplit="12" topLeftCell="F13" activePane="bottomRight" state="frozen"/>
      <selection pane="topRight" activeCell="F1" sqref="F1"/>
      <selection pane="bottomLeft" activeCell="A7" sqref="A7"/>
      <selection pane="bottomRight" activeCell="U16" sqref="U16"/>
    </sheetView>
  </sheetViews>
  <sheetFormatPr defaultRowHeight="11.25" x14ac:dyDescent="0.2"/>
  <cols>
    <col min="1" max="1" width="4.75" style="1" customWidth="1"/>
    <col min="2" max="2" width="23.375" style="1" customWidth="1"/>
    <col min="3" max="3" width="12.5" style="2" customWidth="1"/>
    <col min="4" max="4" width="11.125" style="2" hidden="1" customWidth="1"/>
    <col min="5" max="5" width="6.875" style="2" hidden="1" customWidth="1"/>
    <col min="6" max="16" width="9" style="1" hidden="1" customWidth="1"/>
    <col min="17" max="17" width="9.5" style="1" hidden="1" customWidth="1"/>
    <col min="18" max="20" width="9" style="1" hidden="1" customWidth="1"/>
    <col min="21" max="21" width="10.875" style="1" customWidth="1"/>
    <col min="22" max="22" width="6.875" style="1" hidden="1" customWidth="1"/>
    <col min="23" max="23" width="7.375" style="1" hidden="1" customWidth="1"/>
    <col min="24" max="24" width="6.25" style="1" hidden="1" customWidth="1"/>
    <col min="25" max="25" width="7" style="1" hidden="1" customWidth="1"/>
    <col min="26" max="26" width="7.375" style="1" hidden="1" customWidth="1"/>
    <col min="27" max="27" width="9.25" style="1" hidden="1" customWidth="1"/>
    <col min="28" max="29" width="7.375" style="1" hidden="1" customWidth="1"/>
    <col min="30" max="30" width="7.75" style="1" hidden="1" customWidth="1"/>
    <col min="31" max="31" width="9.125" style="1" hidden="1" customWidth="1"/>
    <col min="32" max="32" width="7.375" style="1" hidden="1" customWidth="1"/>
    <col min="33" max="33" width="6.25" style="1" hidden="1" customWidth="1"/>
    <col min="34" max="35" width="7.375" style="1" hidden="1" customWidth="1"/>
    <col min="36" max="36" width="7.75" style="1" hidden="1" customWidth="1"/>
    <col min="37" max="37" width="6.875" style="1" hidden="1" customWidth="1"/>
    <col min="38" max="38" width="7.375" style="1" hidden="1" customWidth="1"/>
    <col min="39" max="39" width="6.25" style="1" hidden="1" customWidth="1"/>
    <col min="40" max="40" width="6.875" style="1" hidden="1" customWidth="1"/>
    <col min="41" max="41" width="9" style="1" hidden="1" customWidth="1"/>
    <col min="42" max="42" width="8.125" style="1" hidden="1" customWidth="1"/>
    <col min="43" max="43" width="6.25" style="1" hidden="1" customWidth="1"/>
    <col min="44" max="44" width="6.875" style="1" hidden="1" customWidth="1"/>
    <col min="45" max="45" width="9" style="1" hidden="1" customWidth="1"/>
    <col min="46" max="46" width="6.25" style="1" hidden="1" customWidth="1"/>
    <col min="47" max="47" width="6.875" style="1" hidden="1" customWidth="1"/>
    <col min="48" max="48" width="7.375" style="1" hidden="1" customWidth="1"/>
    <col min="49" max="49" width="6.25" style="1" hidden="1" customWidth="1"/>
    <col min="50" max="51" width="8.125" style="1" hidden="1" customWidth="1"/>
    <col min="52" max="52" width="5.625" style="1" hidden="1" customWidth="1"/>
    <col min="53" max="54" width="9" style="1" hidden="1" customWidth="1"/>
    <col min="55" max="55" width="6.25" style="1" hidden="1" customWidth="1"/>
    <col min="56" max="56" width="6.875" style="1" hidden="1" customWidth="1"/>
    <col min="57" max="57" width="9" style="1" hidden="1" customWidth="1"/>
    <col min="58" max="58" width="7.75" style="1" hidden="1" customWidth="1"/>
    <col min="59" max="59" width="6.875" style="1" hidden="1" customWidth="1"/>
    <col min="60" max="60" width="9" style="1" hidden="1" customWidth="1"/>
    <col min="61" max="61" width="5.625" style="1" hidden="1" customWidth="1"/>
    <col min="62" max="62" width="6.875" style="1" hidden="1" customWidth="1"/>
    <col min="63" max="63" width="7.375" style="1" hidden="1" customWidth="1"/>
    <col min="64" max="64" width="5.625" style="1" hidden="1" customWidth="1"/>
    <col min="65" max="65" width="9.125" style="1" customWidth="1"/>
    <col min="66" max="66" width="8.125" style="1" bestFit="1" customWidth="1"/>
    <col min="67" max="67" width="6.25" style="1" bestFit="1" customWidth="1"/>
    <col min="68" max="16384" width="9" style="1"/>
  </cols>
  <sheetData>
    <row r="1" spans="1:96" x14ac:dyDescent="0.2">
      <c r="C1" s="74"/>
      <c r="D1" s="74"/>
      <c r="E1" s="74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6" t="s">
        <v>75</v>
      </c>
      <c r="BN1" s="76"/>
      <c r="BO1" s="76"/>
    </row>
    <row r="2" spans="1:96" x14ac:dyDescent="0.2">
      <c r="C2" s="74"/>
      <c r="D2" s="74"/>
      <c r="E2" s="74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6" t="s">
        <v>76</v>
      </c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</row>
    <row r="3" spans="1:96" x14ac:dyDescent="0.2">
      <c r="C3" s="76" t="s">
        <v>77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</row>
    <row r="4" spans="1:96" x14ac:dyDescent="0.2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</row>
    <row r="5" spans="1:96" ht="14.25" customHeight="1" x14ac:dyDescent="0.2">
      <c r="A5" s="56" t="s">
        <v>78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</row>
    <row r="6" spans="1:96" ht="14.25" customHeight="1" x14ac:dyDescent="0.2">
      <c r="A6" s="56" t="s">
        <v>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</row>
    <row r="7" spans="1:96" ht="14.2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</row>
    <row r="8" spans="1:96" ht="12" customHeight="1" x14ac:dyDescent="0.2">
      <c r="BN8" s="54" t="s">
        <v>80</v>
      </c>
      <c r="BO8" s="54"/>
    </row>
    <row r="9" spans="1:96" x14ac:dyDescent="0.2">
      <c r="A9" s="47" t="s">
        <v>0</v>
      </c>
      <c r="B9" s="47" t="s">
        <v>1</v>
      </c>
      <c r="C9" s="47" t="s">
        <v>2</v>
      </c>
      <c r="D9" s="47" t="s">
        <v>3</v>
      </c>
      <c r="E9" s="48" t="s">
        <v>4</v>
      </c>
      <c r="F9" s="53" t="s">
        <v>5</v>
      </c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8" t="s">
        <v>6</v>
      </c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4"/>
    </row>
    <row r="10" spans="1:96" x14ac:dyDescent="0.2">
      <c r="A10" s="47"/>
      <c r="B10" s="47"/>
      <c r="C10" s="47"/>
      <c r="D10" s="47"/>
      <c r="E10" s="52"/>
      <c r="F10" s="47" t="s">
        <v>7</v>
      </c>
      <c r="G10" s="47" t="s">
        <v>8</v>
      </c>
      <c r="H10" s="47" t="s">
        <v>9</v>
      </c>
      <c r="I10" s="50" t="s">
        <v>10</v>
      </c>
      <c r="J10" s="47" t="s">
        <v>11</v>
      </c>
      <c r="K10" s="47" t="s">
        <v>12</v>
      </c>
      <c r="L10" s="47" t="s">
        <v>13</v>
      </c>
      <c r="M10" s="50" t="s">
        <v>14</v>
      </c>
      <c r="N10" s="47" t="s">
        <v>15</v>
      </c>
      <c r="O10" s="47" t="s">
        <v>16</v>
      </c>
      <c r="P10" s="47" t="s">
        <v>17</v>
      </c>
      <c r="Q10" s="50" t="s">
        <v>18</v>
      </c>
      <c r="R10" s="47" t="s">
        <v>19</v>
      </c>
      <c r="S10" s="47" t="s">
        <v>20</v>
      </c>
      <c r="T10" s="47" t="s">
        <v>21</v>
      </c>
      <c r="U10" s="49" t="s">
        <v>22</v>
      </c>
      <c r="V10" s="46" t="s">
        <v>7</v>
      </c>
      <c r="W10" s="39" t="s">
        <v>23</v>
      </c>
      <c r="X10" s="39"/>
      <c r="Y10" s="46" t="s">
        <v>8</v>
      </c>
      <c r="Z10" s="39" t="s">
        <v>24</v>
      </c>
      <c r="AA10" s="39"/>
      <c r="AB10" s="46" t="s">
        <v>9</v>
      </c>
      <c r="AC10" s="39" t="s">
        <v>25</v>
      </c>
      <c r="AD10" s="39"/>
      <c r="AE10" s="40" t="s">
        <v>10</v>
      </c>
      <c r="AF10" s="42" t="s">
        <v>26</v>
      </c>
      <c r="AG10" s="43"/>
      <c r="AH10" s="37" t="s">
        <v>11</v>
      </c>
      <c r="AI10" s="39" t="s">
        <v>27</v>
      </c>
      <c r="AJ10" s="39"/>
      <c r="AK10" s="37" t="s">
        <v>12</v>
      </c>
      <c r="AL10" s="39" t="s">
        <v>28</v>
      </c>
      <c r="AM10" s="39"/>
      <c r="AN10" s="37" t="s">
        <v>13</v>
      </c>
      <c r="AO10" s="44" t="s">
        <v>14</v>
      </c>
      <c r="AP10" s="39" t="s">
        <v>29</v>
      </c>
      <c r="AQ10" s="39"/>
      <c r="AR10" s="37" t="s">
        <v>15</v>
      </c>
      <c r="AS10" s="39" t="s">
        <v>30</v>
      </c>
      <c r="AT10" s="39"/>
      <c r="AU10" s="37" t="s">
        <v>16</v>
      </c>
      <c r="AV10" s="39" t="s">
        <v>31</v>
      </c>
      <c r="AW10" s="39"/>
      <c r="AX10" s="37" t="s">
        <v>17</v>
      </c>
      <c r="AY10" s="39" t="s">
        <v>32</v>
      </c>
      <c r="AZ10" s="39"/>
      <c r="BA10" s="44" t="s">
        <v>18</v>
      </c>
      <c r="BB10" s="39" t="s">
        <v>33</v>
      </c>
      <c r="BC10" s="39"/>
      <c r="BD10" s="37" t="s">
        <v>19</v>
      </c>
      <c r="BE10" s="39" t="s">
        <v>34</v>
      </c>
      <c r="BF10" s="39"/>
      <c r="BG10" s="37" t="s">
        <v>20</v>
      </c>
      <c r="BH10" s="39" t="s">
        <v>35</v>
      </c>
      <c r="BI10" s="39"/>
      <c r="BJ10" s="37" t="s">
        <v>21</v>
      </c>
      <c r="BK10" s="39" t="s">
        <v>36</v>
      </c>
      <c r="BL10" s="39"/>
      <c r="BM10" s="40" t="s">
        <v>37</v>
      </c>
      <c r="BN10" s="42" t="s">
        <v>38</v>
      </c>
      <c r="BO10" s="43"/>
    </row>
    <row r="11" spans="1:96" x14ac:dyDescent="0.2">
      <c r="A11" s="48"/>
      <c r="B11" s="48"/>
      <c r="C11" s="48"/>
      <c r="D11" s="48"/>
      <c r="E11" s="52"/>
      <c r="F11" s="48"/>
      <c r="G11" s="48"/>
      <c r="H11" s="48"/>
      <c r="I11" s="51"/>
      <c r="J11" s="48"/>
      <c r="K11" s="48"/>
      <c r="L11" s="48"/>
      <c r="M11" s="51"/>
      <c r="N11" s="48"/>
      <c r="O11" s="48"/>
      <c r="P11" s="48"/>
      <c r="Q11" s="51"/>
      <c r="R11" s="48"/>
      <c r="S11" s="48"/>
      <c r="T11" s="48"/>
      <c r="U11" s="50"/>
      <c r="V11" s="46"/>
      <c r="W11" s="5" t="s">
        <v>39</v>
      </c>
      <c r="X11" s="5" t="s">
        <v>40</v>
      </c>
      <c r="Y11" s="46"/>
      <c r="Z11" s="5" t="s">
        <v>39</v>
      </c>
      <c r="AA11" s="5" t="s">
        <v>40</v>
      </c>
      <c r="AB11" s="46"/>
      <c r="AC11" s="5" t="s">
        <v>39</v>
      </c>
      <c r="AD11" s="5" t="s">
        <v>40</v>
      </c>
      <c r="AE11" s="41"/>
      <c r="AF11" s="6" t="s">
        <v>39</v>
      </c>
      <c r="AG11" s="6" t="s">
        <v>40</v>
      </c>
      <c r="AH11" s="38"/>
      <c r="AI11" s="5" t="s">
        <v>39</v>
      </c>
      <c r="AJ11" s="5" t="s">
        <v>40</v>
      </c>
      <c r="AK11" s="38"/>
      <c r="AL11" s="5" t="s">
        <v>39</v>
      </c>
      <c r="AM11" s="5" t="s">
        <v>40</v>
      </c>
      <c r="AN11" s="38"/>
      <c r="AO11" s="45"/>
      <c r="AP11" s="5" t="s">
        <v>39</v>
      </c>
      <c r="AQ11" s="5" t="s">
        <v>40</v>
      </c>
      <c r="AR11" s="38"/>
      <c r="AS11" s="5" t="s">
        <v>39</v>
      </c>
      <c r="AT11" s="5" t="s">
        <v>40</v>
      </c>
      <c r="AU11" s="38"/>
      <c r="AV11" s="5" t="s">
        <v>39</v>
      </c>
      <c r="AW11" s="5" t="s">
        <v>40</v>
      </c>
      <c r="AX11" s="38"/>
      <c r="AY11" s="5" t="s">
        <v>39</v>
      </c>
      <c r="AZ11" s="5" t="s">
        <v>40</v>
      </c>
      <c r="BA11" s="45"/>
      <c r="BB11" s="5" t="s">
        <v>39</v>
      </c>
      <c r="BC11" s="5" t="s">
        <v>40</v>
      </c>
      <c r="BD11" s="38"/>
      <c r="BE11" s="5" t="s">
        <v>39</v>
      </c>
      <c r="BF11" s="5" t="s">
        <v>40</v>
      </c>
      <c r="BG11" s="38"/>
      <c r="BH11" s="5" t="s">
        <v>39</v>
      </c>
      <c r="BI11" s="5" t="s">
        <v>40</v>
      </c>
      <c r="BJ11" s="38"/>
      <c r="BK11" s="5" t="s">
        <v>39</v>
      </c>
      <c r="BL11" s="5" t="s">
        <v>40</v>
      </c>
      <c r="BM11" s="41"/>
      <c r="BN11" s="6" t="s">
        <v>39</v>
      </c>
      <c r="BO11" s="6" t="s">
        <v>40</v>
      </c>
    </row>
    <row r="12" spans="1:96" s="16" customFormat="1" ht="8.25" x14ac:dyDescent="0.15">
      <c r="A12" s="7">
        <v>1</v>
      </c>
      <c r="B12" s="7">
        <v>2</v>
      </c>
      <c r="C12" s="7">
        <v>3</v>
      </c>
      <c r="D12" s="7">
        <v>4</v>
      </c>
      <c r="E12" s="8">
        <v>5</v>
      </c>
      <c r="F12" s="7">
        <v>6</v>
      </c>
      <c r="G12" s="7">
        <v>7</v>
      </c>
      <c r="H12" s="7">
        <v>8</v>
      </c>
      <c r="I12" s="9">
        <v>9</v>
      </c>
      <c r="J12" s="7">
        <v>10</v>
      </c>
      <c r="K12" s="7">
        <v>11</v>
      </c>
      <c r="L12" s="7">
        <v>12</v>
      </c>
      <c r="M12" s="9">
        <v>13</v>
      </c>
      <c r="N12" s="7">
        <v>14</v>
      </c>
      <c r="O12" s="7">
        <v>15</v>
      </c>
      <c r="P12" s="7">
        <v>16</v>
      </c>
      <c r="Q12" s="9">
        <v>17</v>
      </c>
      <c r="R12" s="7">
        <v>18</v>
      </c>
      <c r="S12" s="7">
        <v>19</v>
      </c>
      <c r="T12" s="7">
        <v>20</v>
      </c>
      <c r="U12" s="10">
        <v>4</v>
      </c>
      <c r="V12" s="11">
        <v>22</v>
      </c>
      <c r="W12" s="12">
        <v>23</v>
      </c>
      <c r="X12" s="12">
        <v>24</v>
      </c>
      <c r="Y12" s="11">
        <v>25</v>
      </c>
      <c r="Z12" s="11">
        <v>26</v>
      </c>
      <c r="AA12" s="11">
        <v>27</v>
      </c>
      <c r="AB12" s="11">
        <v>28</v>
      </c>
      <c r="AC12" s="11">
        <v>29</v>
      </c>
      <c r="AD12" s="11">
        <v>30</v>
      </c>
      <c r="AE12" s="13">
        <v>31</v>
      </c>
      <c r="AF12" s="13">
        <v>32</v>
      </c>
      <c r="AG12" s="13">
        <v>33</v>
      </c>
      <c r="AH12" s="14">
        <v>34</v>
      </c>
      <c r="AI12" s="11">
        <v>35</v>
      </c>
      <c r="AJ12" s="11">
        <v>36</v>
      </c>
      <c r="AK12" s="12">
        <v>37</v>
      </c>
      <c r="AL12" s="12">
        <v>38</v>
      </c>
      <c r="AM12" s="12">
        <v>39</v>
      </c>
      <c r="AN12" s="11">
        <v>40</v>
      </c>
      <c r="AO12" s="15"/>
      <c r="AP12" s="11">
        <v>41</v>
      </c>
      <c r="AQ12" s="11">
        <v>42</v>
      </c>
      <c r="AR12" s="12">
        <v>43</v>
      </c>
      <c r="AS12" s="12">
        <v>44</v>
      </c>
      <c r="AT12" s="12">
        <v>45</v>
      </c>
      <c r="AU12" s="12">
        <v>46</v>
      </c>
      <c r="AV12" s="12">
        <v>47</v>
      </c>
      <c r="AW12" s="12">
        <v>48</v>
      </c>
      <c r="AX12" s="12">
        <v>49</v>
      </c>
      <c r="AY12" s="12">
        <v>50</v>
      </c>
      <c r="AZ12" s="12">
        <v>51</v>
      </c>
      <c r="BA12" s="15">
        <v>52</v>
      </c>
      <c r="BB12" s="11">
        <v>53</v>
      </c>
      <c r="BC12" s="11">
        <v>54</v>
      </c>
      <c r="BD12" s="11">
        <v>55</v>
      </c>
      <c r="BE12" s="11">
        <v>56</v>
      </c>
      <c r="BF12" s="11">
        <v>57</v>
      </c>
      <c r="BG12" s="11">
        <v>58</v>
      </c>
      <c r="BH12" s="11">
        <v>59</v>
      </c>
      <c r="BI12" s="11">
        <v>60</v>
      </c>
      <c r="BJ12" s="11">
        <v>61</v>
      </c>
      <c r="BK12" s="11">
        <v>62</v>
      </c>
      <c r="BL12" s="11">
        <v>63</v>
      </c>
      <c r="BM12" s="11">
        <v>5</v>
      </c>
      <c r="BN12" s="11">
        <v>6</v>
      </c>
      <c r="BO12" s="11">
        <v>7</v>
      </c>
    </row>
    <row r="13" spans="1:96" x14ac:dyDescent="0.2">
      <c r="A13" s="17">
        <v>1</v>
      </c>
      <c r="B13" s="18" t="s">
        <v>41</v>
      </c>
      <c r="C13" s="19" t="s">
        <v>42</v>
      </c>
      <c r="D13" s="5" t="s">
        <v>43</v>
      </c>
      <c r="E13" s="5">
        <v>86618101</v>
      </c>
      <c r="F13" s="20">
        <v>7524</v>
      </c>
      <c r="G13" s="20">
        <v>0</v>
      </c>
      <c r="H13" s="20">
        <v>0</v>
      </c>
      <c r="I13" s="21">
        <f t="shared" ref="I13:I40" si="0">F13+G13+H13</f>
        <v>7524</v>
      </c>
      <c r="J13" s="20">
        <v>16182</v>
      </c>
      <c r="K13" s="20">
        <v>0</v>
      </c>
      <c r="L13" s="20">
        <v>0</v>
      </c>
      <c r="M13" s="21">
        <f t="shared" ref="M13:M40" si="1">I13+J13+K13+L13</f>
        <v>23706</v>
      </c>
      <c r="N13" s="20">
        <v>6473</v>
      </c>
      <c r="O13" s="20">
        <v>0</v>
      </c>
      <c r="P13" s="20">
        <v>0</v>
      </c>
      <c r="Q13" s="21">
        <f t="shared" ref="Q13:Q40" si="2">M13+N13+O13+P13</f>
        <v>30179</v>
      </c>
      <c r="R13" s="20">
        <v>12946</v>
      </c>
      <c r="S13" s="20">
        <v>0</v>
      </c>
      <c r="T13" s="20">
        <v>0</v>
      </c>
      <c r="U13" s="21">
        <f t="shared" ref="U13:U40" si="3">Q13+R13+S13+T13</f>
        <v>43125</v>
      </c>
      <c r="V13" s="20">
        <v>16082</v>
      </c>
      <c r="W13" s="20">
        <f t="shared" ref="W13:W40" si="4">V13-F13</f>
        <v>8558</v>
      </c>
      <c r="X13" s="22">
        <f t="shared" ref="X13:X40" si="5">V13/F13</f>
        <v>2.1374269005847952</v>
      </c>
      <c r="Y13" s="20">
        <v>100.4</v>
      </c>
      <c r="Z13" s="20">
        <f t="shared" ref="Z13:Z40" si="6">Y13-G13</f>
        <v>100.4</v>
      </c>
      <c r="AA13" s="22" t="e">
        <f t="shared" ref="AA13:AA40" si="7">Y13/G13</f>
        <v>#DIV/0!</v>
      </c>
      <c r="AB13" s="20">
        <v>0</v>
      </c>
      <c r="AC13" s="20">
        <f t="shared" ref="AC13:AC40" si="8">AB13-H13</f>
        <v>0</v>
      </c>
      <c r="AD13" s="22" t="e">
        <f t="shared" ref="AD13:AD40" si="9">AB13/H13</f>
        <v>#DIV/0!</v>
      </c>
      <c r="AE13" s="23">
        <f t="shared" ref="AE13:AE40" si="10">V13+Y13+AB13</f>
        <v>16182.4</v>
      </c>
      <c r="AF13" s="23">
        <f t="shared" ref="AF13:AF40" si="11">AE13-I13</f>
        <v>8658.4</v>
      </c>
      <c r="AG13" s="24">
        <f t="shared" ref="AG13:AG40" si="12">AE13/I13</f>
        <v>2.15077086656034</v>
      </c>
      <c r="AH13" s="20">
        <v>17800</v>
      </c>
      <c r="AI13" s="20">
        <f t="shared" ref="AI13:AI40" si="13">AH13-J13</f>
        <v>1618</v>
      </c>
      <c r="AJ13" s="22">
        <f t="shared" ref="AJ13:AJ40" si="14">AH13/J13</f>
        <v>1.099987640588308</v>
      </c>
      <c r="AK13" s="20">
        <v>0</v>
      </c>
      <c r="AL13" s="20">
        <f t="shared" ref="AL13:AL40" si="15">AK13-K13</f>
        <v>0</v>
      </c>
      <c r="AM13" s="22" t="e">
        <f t="shared" ref="AM13:AM40" si="16">AK13/K13</f>
        <v>#DIV/0!</v>
      </c>
      <c r="AN13" s="20">
        <v>0</v>
      </c>
      <c r="AO13" s="25">
        <f t="shared" ref="AO13:AO40" si="17">AE13+AH13+AK13+AN13</f>
        <v>33982.400000000001</v>
      </c>
      <c r="AP13" s="20">
        <f t="shared" ref="AP13:AP40" si="18">AO13-M13</f>
        <v>10276.400000000001</v>
      </c>
      <c r="AQ13" s="22">
        <f t="shared" ref="AQ13:AQ40" si="19">AO13/M13</f>
        <v>1.4334936303045642</v>
      </c>
      <c r="AR13" s="20">
        <v>21037</v>
      </c>
      <c r="AS13" s="20">
        <f t="shared" ref="AS13:AS40" si="20">AR13-N13</f>
        <v>14564</v>
      </c>
      <c r="AT13" s="22">
        <f t="shared" ref="AT13:AT40" si="21">AR13/N13</f>
        <v>3.2499613780318244</v>
      </c>
      <c r="AU13" s="20">
        <v>0</v>
      </c>
      <c r="AV13" s="20">
        <f t="shared" ref="AV13:AV40" si="22">AU13-O13</f>
        <v>0</v>
      </c>
      <c r="AW13" s="22" t="e">
        <f t="shared" ref="AW13:AW40" si="23">AU13/O13</f>
        <v>#DIV/0!</v>
      </c>
      <c r="AX13" s="20">
        <v>0</v>
      </c>
      <c r="AY13" s="20">
        <f t="shared" ref="AY13:AY40" si="24">AX13-P13</f>
        <v>0</v>
      </c>
      <c r="AZ13" s="22" t="e">
        <f t="shared" ref="AZ13:AZ40" si="25">AX13/P13</f>
        <v>#DIV/0!</v>
      </c>
      <c r="BA13" s="25">
        <f t="shared" ref="BA13:BA40" si="26">AO13+AR13+AU13+AX13</f>
        <v>55019.4</v>
      </c>
      <c r="BB13" s="20">
        <f t="shared" ref="BB13:BB40" si="27">BA13-Q13</f>
        <v>24840.400000000001</v>
      </c>
      <c r="BC13" s="22">
        <f t="shared" ref="BC13:BC40" si="28">BA13/Q13</f>
        <v>1.8231021571291295</v>
      </c>
      <c r="BD13" s="20">
        <v>6473</v>
      </c>
      <c r="BE13" s="20">
        <f t="shared" ref="BE13:BE40" si="29">BD13-R13</f>
        <v>-6473</v>
      </c>
      <c r="BF13" s="22">
        <f t="shared" ref="BF13:BF40" si="30">BD13/R13</f>
        <v>0.5</v>
      </c>
      <c r="BG13" s="20"/>
      <c r="BH13" s="20">
        <f t="shared" ref="BH13:BH40" si="31">BG13-S13</f>
        <v>0</v>
      </c>
      <c r="BI13" s="22" t="e">
        <f t="shared" ref="BI13:BI40" si="32">BG13/S13</f>
        <v>#DIV/0!</v>
      </c>
      <c r="BJ13" s="20"/>
      <c r="BK13" s="20">
        <f t="shared" ref="BK13:BK40" si="33">BJ13-T13</f>
        <v>0</v>
      </c>
      <c r="BL13" s="22" t="e">
        <f t="shared" ref="BL13:BL40" si="34">BJ13/T13</f>
        <v>#DIV/0!</v>
      </c>
      <c r="BM13" s="23">
        <f t="shared" ref="BM13:BM40" si="35">BA13+BD13+BG13+BJ13</f>
        <v>61492.4</v>
      </c>
      <c r="BN13" s="23">
        <f t="shared" ref="BN13:BN41" si="36">BM13-U13</f>
        <v>18367.400000000001</v>
      </c>
      <c r="BO13" s="24">
        <f t="shared" ref="BO13:BO41" si="37">BM13/U13</f>
        <v>1.4259107246376812</v>
      </c>
    </row>
    <row r="14" spans="1:96" x14ac:dyDescent="0.2">
      <c r="A14" s="17">
        <v>2</v>
      </c>
      <c r="B14" s="18" t="s">
        <v>44</v>
      </c>
      <c r="C14" s="19">
        <v>1001166280</v>
      </c>
      <c r="D14" s="5">
        <v>101201001</v>
      </c>
      <c r="E14" s="5">
        <v>86618101</v>
      </c>
      <c r="F14" s="20">
        <v>23024</v>
      </c>
      <c r="G14" s="20">
        <v>0</v>
      </c>
      <c r="H14" s="20">
        <v>0</v>
      </c>
      <c r="I14" s="21">
        <f t="shared" si="0"/>
        <v>23024</v>
      </c>
      <c r="J14" s="20">
        <v>24758</v>
      </c>
      <c r="K14" s="20">
        <v>0</v>
      </c>
      <c r="L14" s="20">
        <v>0</v>
      </c>
      <c r="M14" s="21">
        <f t="shared" si="1"/>
        <v>47782</v>
      </c>
      <c r="N14" s="20">
        <v>24759</v>
      </c>
      <c r="O14" s="20">
        <v>0</v>
      </c>
      <c r="P14" s="20">
        <v>0</v>
      </c>
      <c r="Q14" s="21">
        <f t="shared" si="2"/>
        <v>72541</v>
      </c>
      <c r="R14" s="20">
        <v>24793.040000000001</v>
      </c>
      <c r="S14" s="20">
        <v>0</v>
      </c>
      <c r="T14" s="20">
        <v>0</v>
      </c>
      <c r="U14" s="21">
        <f t="shared" si="3"/>
        <v>97334.040000000008</v>
      </c>
      <c r="V14" s="20">
        <v>0</v>
      </c>
      <c r="W14" s="20">
        <f t="shared" si="4"/>
        <v>-23024</v>
      </c>
      <c r="X14" s="22">
        <f t="shared" si="5"/>
        <v>0</v>
      </c>
      <c r="Y14" s="20">
        <v>3.94</v>
      </c>
      <c r="Z14" s="20">
        <f t="shared" si="6"/>
        <v>3.94</v>
      </c>
      <c r="AA14" s="22" t="e">
        <f t="shared" si="7"/>
        <v>#DIV/0!</v>
      </c>
      <c r="AB14" s="20">
        <v>25913.99</v>
      </c>
      <c r="AC14" s="20">
        <f t="shared" si="8"/>
        <v>25913.99</v>
      </c>
      <c r="AD14" s="22" t="e">
        <f t="shared" si="9"/>
        <v>#DIV/0!</v>
      </c>
      <c r="AE14" s="23">
        <f t="shared" si="10"/>
        <v>25917.93</v>
      </c>
      <c r="AF14" s="23">
        <f t="shared" si="11"/>
        <v>2893.9300000000003</v>
      </c>
      <c r="AG14" s="24">
        <f t="shared" si="12"/>
        <v>1.1256918867268937</v>
      </c>
      <c r="AH14" s="20">
        <v>24140</v>
      </c>
      <c r="AI14" s="20">
        <f t="shared" si="13"/>
        <v>-618</v>
      </c>
      <c r="AJ14" s="22">
        <f t="shared" si="14"/>
        <v>0.97503837143549554</v>
      </c>
      <c r="AK14" s="20">
        <v>474.95</v>
      </c>
      <c r="AL14" s="20">
        <f t="shared" si="15"/>
        <v>474.95</v>
      </c>
      <c r="AM14" s="22" t="e">
        <f t="shared" si="16"/>
        <v>#DIV/0!</v>
      </c>
      <c r="AN14" s="20">
        <v>0</v>
      </c>
      <c r="AO14" s="25">
        <f t="shared" si="17"/>
        <v>50532.88</v>
      </c>
      <c r="AP14" s="20">
        <f t="shared" si="18"/>
        <v>2750.8799999999974</v>
      </c>
      <c r="AQ14" s="22">
        <f t="shared" si="19"/>
        <v>1.0575714704281947</v>
      </c>
      <c r="AR14" s="20">
        <v>37918</v>
      </c>
      <c r="AS14" s="20">
        <f t="shared" si="20"/>
        <v>13159</v>
      </c>
      <c r="AT14" s="22">
        <f t="shared" si="21"/>
        <v>1.5314835009491499</v>
      </c>
      <c r="AU14" s="20">
        <v>0</v>
      </c>
      <c r="AV14" s="20">
        <f t="shared" si="22"/>
        <v>0</v>
      </c>
      <c r="AW14" s="22" t="e">
        <f t="shared" si="23"/>
        <v>#DIV/0!</v>
      </c>
      <c r="AX14" s="20">
        <v>0</v>
      </c>
      <c r="AY14" s="20">
        <f t="shared" si="24"/>
        <v>0</v>
      </c>
      <c r="AZ14" s="22" t="e">
        <f t="shared" si="25"/>
        <v>#DIV/0!</v>
      </c>
      <c r="BA14" s="25">
        <f t="shared" si="26"/>
        <v>88450.880000000005</v>
      </c>
      <c r="BB14" s="20">
        <f t="shared" si="27"/>
        <v>15909.880000000005</v>
      </c>
      <c r="BC14" s="22">
        <f t="shared" si="28"/>
        <v>1.2193225899835956</v>
      </c>
      <c r="BD14" s="20">
        <v>10383</v>
      </c>
      <c r="BE14" s="20">
        <f t="shared" si="29"/>
        <v>-14410.04</v>
      </c>
      <c r="BF14" s="22">
        <f t="shared" si="30"/>
        <v>0.41878688535169545</v>
      </c>
      <c r="BG14" s="20"/>
      <c r="BH14" s="20">
        <f t="shared" si="31"/>
        <v>0</v>
      </c>
      <c r="BI14" s="22" t="e">
        <f t="shared" si="32"/>
        <v>#DIV/0!</v>
      </c>
      <c r="BJ14" s="20"/>
      <c r="BK14" s="20">
        <f t="shared" si="33"/>
        <v>0</v>
      </c>
      <c r="BL14" s="22" t="e">
        <f t="shared" si="34"/>
        <v>#DIV/0!</v>
      </c>
      <c r="BM14" s="23">
        <f t="shared" si="35"/>
        <v>98833.88</v>
      </c>
      <c r="BN14" s="23">
        <f t="shared" si="36"/>
        <v>1499.8399999999965</v>
      </c>
      <c r="BO14" s="24">
        <f t="shared" si="37"/>
        <v>1.0154092031934563</v>
      </c>
    </row>
    <row r="15" spans="1:96" x14ac:dyDescent="0.2">
      <c r="A15" s="17">
        <v>3</v>
      </c>
      <c r="B15" s="18" t="s">
        <v>45</v>
      </c>
      <c r="C15" s="19">
        <v>1012000046</v>
      </c>
      <c r="D15" s="5">
        <v>100701001</v>
      </c>
      <c r="E15" s="5">
        <v>86618101</v>
      </c>
      <c r="F15" s="20">
        <v>57137</v>
      </c>
      <c r="G15" s="20">
        <v>0</v>
      </c>
      <c r="H15" s="20">
        <v>0</v>
      </c>
      <c r="I15" s="21">
        <f t="shared" si="0"/>
        <v>57137</v>
      </c>
      <c r="J15" s="20">
        <v>59435</v>
      </c>
      <c r="K15" s="20">
        <v>0</v>
      </c>
      <c r="L15" s="20">
        <v>0</v>
      </c>
      <c r="M15" s="21">
        <f t="shared" si="1"/>
        <v>116572</v>
      </c>
      <c r="N15" s="20">
        <v>54284</v>
      </c>
      <c r="O15" s="20">
        <v>0</v>
      </c>
      <c r="P15" s="20">
        <v>0</v>
      </c>
      <c r="Q15" s="21">
        <f t="shared" si="2"/>
        <v>170856</v>
      </c>
      <c r="R15" s="20">
        <v>54525</v>
      </c>
      <c r="S15" s="20">
        <v>0</v>
      </c>
      <c r="T15" s="20">
        <v>0</v>
      </c>
      <c r="U15" s="21">
        <f t="shared" si="3"/>
        <v>225381</v>
      </c>
      <c r="V15" s="20">
        <v>54525</v>
      </c>
      <c r="W15" s="20">
        <f t="shared" si="4"/>
        <v>-2612</v>
      </c>
      <c r="X15" s="22">
        <f t="shared" si="5"/>
        <v>0.95428531424471008</v>
      </c>
      <c r="Y15" s="20">
        <v>0</v>
      </c>
      <c r="Z15" s="20">
        <f t="shared" si="6"/>
        <v>0</v>
      </c>
      <c r="AA15" s="22" t="e">
        <f t="shared" si="7"/>
        <v>#DIV/0!</v>
      </c>
      <c r="AB15" s="20">
        <v>0</v>
      </c>
      <c r="AC15" s="20">
        <f t="shared" si="8"/>
        <v>0</v>
      </c>
      <c r="AD15" s="22" t="e">
        <f t="shared" si="9"/>
        <v>#DIV/0!</v>
      </c>
      <c r="AE15" s="23">
        <f t="shared" si="10"/>
        <v>54525</v>
      </c>
      <c r="AF15" s="23">
        <f t="shared" si="11"/>
        <v>-2612</v>
      </c>
      <c r="AG15" s="24">
        <f t="shared" si="12"/>
        <v>0.95428531424471008</v>
      </c>
      <c r="AH15" s="20">
        <v>54525</v>
      </c>
      <c r="AI15" s="20">
        <f t="shared" si="13"/>
        <v>-4910</v>
      </c>
      <c r="AJ15" s="22">
        <f t="shared" si="14"/>
        <v>0.91738874400605708</v>
      </c>
      <c r="AK15" s="20">
        <v>0</v>
      </c>
      <c r="AL15" s="20">
        <f t="shared" si="15"/>
        <v>0</v>
      </c>
      <c r="AM15" s="22" t="e">
        <f t="shared" si="16"/>
        <v>#DIV/0!</v>
      </c>
      <c r="AN15" s="20">
        <v>0</v>
      </c>
      <c r="AO15" s="25">
        <f t="shared" si="17"/>
        <v>109050</v>
      </c>
      <c r="AP15" s="20">
        <f t="shared" si="18"/>
        <v>-7522</v>
      </c>
      <c r="AQ15" s="22">
        <f t="shared" si="19"/>
        <v>0.935473355522767</v>
      </c>
      <c r="AR15" s="20">
        <v>54525</v>
      </c>
      <c r="AS15" s="20">
        <f t="shared" si="20"/>
        <v>241</v>
      </c>
      <c r="AT15" s="22">
        <f t="shared" si="21"/>
        <v>1.0044396138825438</v>
      </c>
      <c r="AU15" s="20">
        <v>0</v>
      </c>
      <c r="AV15" s="20">
        <f t="shared" si="22"/>
        <v>0</v>
      </c>
      <c r="AW15" s="22" t="e">
        <f t="shared" si="23"/>
        <v>#DIV/0!</v>
      </c>
      <c r="AX15" s="20">
        <v>0</v>
      </c>
      <c r="AY15" s="20">
        <f t="shared" si="24"/>
        <v>0</v>
      </c>
      <c r="AZ15" s="22" t="e">
        <f t="shared" si="25"/>
        <v>#DIV/0!</v>
      </c>
      <c r="BA15" s="25">
        <f t="shared" si="26"/>
        <v>163575</v>
      </c>
      <c r="BB15" s="20">
        <f t="shared" si="27"/>
        <v>-7281</v>
      </c>
      <c r="BC15" s="22">
        <f t="shared" si="28"/>
        <v>0.95738516645596294</v>
      </c>
      <c r="BD15" s="20">
        <v>54525</v>
      </c>
      <c r="BE15" s="20">
        <f t="shared" si="29"/>
        <v>0</v>
      </c>
      <c r="BF15" s="22">
        <f t="shared" si="30"/>
        <v>1</v>
      </c>
      <c r="BG15" s="20"/>
      <c r="BH15" s="20">
        <f t="shared" si="31"/>
        <v>0</v>
      </c>
      <c r="BI15" s="22" t="e">
        <f t="shared" si="32"/>
        <v>#DIV/0!</v>
      </c>
      <c r="BJ15" s="20"/>
      <c r="BK15" s="20">
        <f t="shared" si="33"/>
        <v>0</v>
      </c>
      <c r="BL15" s="22" t="e">
        <f t="shared" si="34"/>
        <v>#DIV/0!</v>
      </c>
      <c r="BM15" s="23">
        <f t="shared" si="35"/>
        <v>218100</v>
      </c>
      <c r="BN15" s="23">
        <f t="shared" si="36"/>
        <v>-7281</v>
      </c>
      <c r="BO15" s="24">
        <f t="shared" si="37"/>
        <v>0.96769470363517773</v>
      </c>
    </row>
    <row r="16" spans="1:96" ht="12" customHeight="1" x14ac:dyDescent="0.2">
      <c r="A16" s="17">
        <v>4</v>
      </c>
      <c r="B16" s="18" t="s">
        <v>46</v>
      </c>
      <c r="C16" s="19">
        <v>1012000110</v>
      </c>
      <c r="D16" s="5">
        <v>101245001</v>
      </c>
      <c r="E16" s="5">
        <v>86618101</v>
      </c>
      <c r="F16" s="20">
        <v>29355</v>
      </c>
      <c r="G16" s="20">
        <v>0</v>
      </c>
      <c r="H16" s="20">
        <v>0</v>
      </c>
      <c r="I16" s="21">
        <f t="shared" si="0"/>
        <v>29355</v>
      </c>
      <c r="J16" s="20">
        <v>31567</v>
      </c>
      <c r="K16" s="20">
        <v>0</v>
      </c>
      <c r="L16" s="20">
        <v>0</v>
      </c>
      <c r="M16" s="21">
        <f t="shared" si="1"/>
        <v>60922</v>
      </c>
      <c r="N16" s="20">
        <v>31567</v>
      </c>
      <c r="O16" s="20">
        <v>0</v>
      </c>
      <c r="P16" s="20">
        <v>0</v>
      </c>
      <c r="Q16" s="21">
        <f t="shared" si="2"/>
        <v>92489</v>
      </c>
      <c r="R16" s="20">
        <v>31567</v>
      </c>
      <c r="S16" s="20">
        <v>0</v>
      </c>
      <c r="T16" s="20">
        <v>0</v>
      </c>
      <c r="U16" s="21">
        <f t="shared" si="3"/>
        <v>124056</v>
      </c>
      <c r="V16" s="20">
        <v>31567</v>
      </c>
      <c r="W16" s="20">
        <f t="shared" si="4"/>
        <v>2212</v>
      </c>
      <c r="X16" s="22">
        <f t="shared" si="5"/>
        <v>1.0753534321239993</v>
      </c>
      <c r="Y16" s="20">
        <v>0</v>
      </c>
      <c r="Z16" s="20">
        <f t="shared" si="6"/>
        <v>0</v>
      </c>
      <c r="AA16" s="22" t="e">
        <f t="shared" si="7"/>
        <v>#DIV/0!</v>
      </c>
      <c r="AB16" s="20">
        <v>0</v>
      </c>
      <c r="AC16" s="20">
        <f t="shared" si="8"/>
        <v>0</v>
      </c>
      <c r="AD16" s="22" t="e">
        <f t="shared" si="9"/>
        <v>#DIV/0!</v>
      </c>
      <c r="AE16" s="23">
        <f t="shared" si="10"/>
        <v>31567</v>
      </c>
      <c r="AF16" s="23">
        <f t="shared" si="11"/>
        <v>2212</v>
      </c>
      <c r="AG16" s="24">
        <f t="shared" si="12"/>
        <v>1.0753534321239993</v>
      </c>
      <c r="AH16" s="20">
        <v>31567</v>
      </c>
      <c r="AI16" s="20">
        <f t="shared" si="13"/>
        <v>0</v>
      </c>
      <c r="AJ16" s="22">
        <f t="shared" si="14"/>
        <v>1</v>
      </c>
      <c r="AK16" s="20">
        <v>0</v>
      </c>
      <c r="AL16" s="20">
        <f t="shared" si="15"/>
        <v>0</v>
      </c>
      <c r="AM16" s="22" t="e">
        <f t="shared" si="16"/>
        <v>#DIV/0!</v>
      </c>
      <c r="AN16" s="20">
        <v>0</v>
      </c>
      <c r="AO16" s="25">
        <f t="shared" si="17"/>
        <v>63134</v>
      </c>
      <c r="AP16" s="20">
        <f t="shared" si="18"/>
        <v>2212</v>
      </c>
      <c r="AQ16" s="22">
        <f t="shared" si="19"/>
        <v>1.0363087226289354</v>
      </c>
      <c r="AR16" s="20">
        <v>31567</v>
      </c>
      <c r="AS16" s="20">
        <f t="shared" si="20"/>
        <v>0</v>
      </c>
      <c r="AT16" s="22">
        <f t="shared" si="21"/>
        <v>1</v>
      </c>
      <c r="AU16" s="20">
        <v>0</v>
      </c>
      <c r="AV16" s="20">
        <f t="shared" si="22"/>
        <v>0</v>
      </c>
      <c r="AW16" s="22" t="e">
        <f t="shared" si="23"/>
        <v>#DIV/0!</v>
      </c>
      <c r="AX16" s="20">
        <v>0</v>
      </c>
      <c r="AY16" s="20">
        <f t="shared" si="24"/>
        <v>0</v>
      </c>
      <c r="AZ16" s="22" t="e">
        <f t="shared" si="25"/>
        <v>#DIV/0!</v>
      </c>
      <c r="BA16" s="25">
        <f t="shared" si="26"/>
        <v>94701</v>
      </c>
      <c r="BB16" s="20">
        <f t="shared" si="27"/>
        <v>2212</v>
      </c>
      <c r="BC16" s="22">
        <f t="shared" si="28"/>
        <v>1.0239163576209063</v>
      </c>
      <c r="BD16" s="20">
        <v>33424</v>
      </c>
      <c r="BE16" s="20">
        <f t="shared" si="29"/>
        <v>1857</v>
      </c>
      <c r="BF16" s="22">
        <f t="shared" si="30"/>
        <v>1.0588272563119714</v>
      </c>
      <c r="BG16" s="20"/>
      <c r="BH16" s="20">
        <f t="shared" si="31"/>
        <v>0</v>
      </c>
      <c r="BI16" s="22" t="e">
        <f t="shared" si="32"/>
        <v>#DIV/0!</v>
      </c>
      <c r="BJ16" s="20"/>
      <c r="BK16" s="20">
        <f t="shared" si="33"/>
        <v>0</v>
      </c>
      <c r="BL16" s="22" t="e">
        <f t="shared" si="34"/>
        <v>#DIV/0!</v>
      </c>
      <c r="BM16" s="23">
        <f t="shared" si="35"/>
        <v>128125</v>
      </c>
      <c r="BN16" s="23">
        <f t="shared" si="36"/>
        <v>4069</v>
      </c>
      <c r="BO16" s="24">
        <f t="shared" si="37"/>
        <v>1.0327997033597731</v>
      </c>
    </row>
    <row r="17" spans="1:67" x14ac:dyDescent="0.2">
      <c r="A17" s="17">
        <v>5</v>
      </c>
      <c r="B17" s="18" t="s">
        <v>47</v>
      </c>
      <c r="C17" s="19">
        <v>1012000600</v>
      </c>
      <c r="D17" s="5">
        <v>101201001</v>
      </c>
      <c r="E17" s="5">
        <v>86618101</v>
      </c>
      <c r="F17" s="20">
        <v>75604</v>
      </c>
      <c r="G17" s="20">
        <v>62</v>
      </c>
      <c r="H17" s="20">
        <v>66</v>
      </c>
      <c r="I17" s="21">
        <f t="shared" si="0"/>
        <v>75732</v>
      </c>
      <c r="J17" s="20">
        <v>77588</v>
      </c>
      <c r="K17" s="20">
        <v>0</v>
      </c>
      <c r="L17" s="20">
        <v>0</v>
      </c>
      <c r="M17" s="21">
        <f t="shared" si="1"/>
        <v>153320</v>
      </c>
      <c r="N17" s="20">
        <v>64385</v>
      </c>
      <c r="O17" s="20">
        <v>0</v>
      </c>
      <c r="P17" s="20">
        <v>0</v>
      </c>
      <c r="Q17" s="21">
        <f t="shared" si="2"/>
        <v>217705</v>
      </c>
      <c r="R17" s="20">
        <v>57782</v>
      </c>
      <c r="S17" s="20">
        <v>0</v>
      </c>
      <c r="T17" s="20">
        <v>0</v>
      </c>
      <c r="U17" s="21">
        <f t="shared" si="3"/>
        <v>275487</v>
      </c>
      <c r="V17" s="20">
        <v>48170</v>
      </c>
      <c r="W17" s="20">
        <f t="shared" si="4"/>
        <v>-27434</v>
      </c>
      <c r="X17" s="22">
        <f t="shared" si="5"/>
        <v>0.63713560129093694</v>
      </c>
      <c r="Y17" s="20">
        <v>0</v>
      </c>
      <c r="Z17" s="20">
        <f t="shared" si="6"/>
        <v>-62</v>
      </c>
      <c r="AA17" s="22">
        <f t="shared" si="7"/>
        <v>0</v>
      </c>
      <c r="AB17" s="20">
        <v>15825.6</v>
      </c>
      <c r="AC17" s="20">
        <f t="shared" si="8"/>
        <v>15759.6</v>
      </c>
      <c r="AD17" s="22">
        <f t="shared" si="9"/>
        <v>239.78181818181818</v>
      </c>
      <c r="AE17" s="23">
        <f t="shared" si="10"/>
        <v>63995.6</v>
      </c>
      <c r="AF17" s="23">
        <f t="shared" si="11"/>
        <v>-11736.400000000001</v>
      </c>
      <c r="AG17" s="24">
        <f t="shared" si="12"/>
        <v>0.84502720118311936</v>
      </c>
      <c r="AH17" s="20">
        <v>-15825.6</v>
      </c>
      <c r="AI17" s="20">
        <f t="shared" si="13"/>
        <v>-93413.6</v>
      </c>
      <c r="AJ17" s="22">
        <f t="shared" si="14"/>
        <v>-0.20396968603392276</v>
      </c>
      <c r="AK17" s="20">
        <v>0</v>
      </c>
      <c r="AL17" s="20">
        <f t="shared" si="15"/>
        <v>0</v>
      </c>
      <c r="AM17" s="22" t="e">
        <f t="shared" si="16"/>
        <v>#DIV/0!</v>
      </c>
      <c r="AN17" s="20">
        <v>0</v>
      </c>
      <c r="AO17" s="25">
        <f t="shared" si="17"/>
        <v>48170</v>
      </c>
      <c r="AP17" s="20">
        <f t="shared" si="18"/>
        <v>-105150</v>
      </c>
      <c r="AQ17" s="22">
        <f t="shared" si="19"/>
        <v>0.3141794938690321</v>
      </c>
      <c r="AR17" s="20">
        <v>0</v>
      </c>
      <c r="AS17" s="20">
        <f t="shared" si="20"/>
        <v>-64385</v>
      </c>
      <c r="AT17" s="22">
        <f t="shared" si="21"/>
        <v>0</v>
      </c>
      <c r="AU17" s="20">
        <v>30592.06</v>
      </c>
      <c r="AV17" s="20">
        <f t="shared" si="22"/>
        <v>30592.06</v>
      </c>
      <c r="AW17" s="22" t="e">
        <f t="shared" si="23"/>
        <v>#DIV/0!</v>
      </c>
      <c r="AX17" s="20">
        <v>-141540.70000000001</v>
      </c>
      <c r="AY17" s="20">
        <f t="shared" si="24"/>
        <v>-141540.70000000001</v>
      </c>
      <c r="AZ17" s="22" t="e">
        <f t="shared" si="25"/>
        <v>#DIV/0!</v>
      </c>
      <c r="BA17" s="25">
        <f t="shared" si="26"/>
        <v>-62778.640000000014</v>
      </c>
      <c r="BB17" s="20">
        <f t="shared" si="27"/>
        <v>-280483.64</v>
      </c>
      <c r="BC17" s="22">
        <f t="shared" si="28"/>
        <v>-0.28836563239245777</v>
      </c>
      <c r="BD17" s="20">
        <v>0</v>
      </c>
      <c r="BE17" s="20">
        <f t="shared" si="29"/>
        <v>-57782</v>
      </c>
      <c r="BF17" s="22">
        <f t="shared" si="30"/>
        <v>0</v>
      </c>
      <c r="BG17" s="20"/>
      <c r="BH17" s="20">
        <f t="shared" si="31"/>
        <v>0</v>
      </c>
      <c r="BI17" s="22" t="e">
        <f t="shared" si="32"/>
        <v>#DIV/0!</v>
      </c>
      <c r="BJ17" s="20"/>
      <c r="BK17" s="20">
        <f t="shared" si="33"/>
        <v>0</v>
      </c>
      <c r="BL17" s="22" t="e">
        <f t="shared" si="34"/>
        <v>#DIV/0!</v>
      </c>
      <c r="BM17" s="23">
        <f t="shared" si="35"/>
        <v>-62778.640000000014</v>
      </c>
      <c r="BN17" s="23">
        <f t="shared" si="36"/>
        <v>-338265.64</v>
      </c>
      <c r="BO17" s="24">
        <f t="shared" si="37"/>
        <v>-0.22788240461437387</v>
      </c>
    </row>
    <row r="18" spans="1:67" x14ac:dyDescent="0.2">
      <c r="A18" s="17">
        <v>6</v>
      </c>
      <c r="B18" s="18" t="s">
        <v>48</v>
      </c>
      <c r="C18" s="19">
        <v>1012001667</v>
      </c>
      <c r="D18" s="5">
        <v>100701001</v>
      </c>
      <c r="E18" s="5">
        <v>86618101</v>
      </c>
      <c r="F18" s="20">
        <v>0</v>
      </c>
      <c r="G18" s="20">
        <v>11058</v>
      </c>
      <c r="H18" s="20">
        <v>97.4</v>
      </c>
      <c r="I18" s="21">
        <f t="shared" si="0"/>
        <v>11155.4</v>
      </c>
      <c r="J18" s="20">
        <v>0</v>
      </c>
      <c r="K18" s="20">
        <v>37581.35</v>
      </c>
      <c r="L18" s="20">
        <v>284.48</v>
      </c>
      <c r="M18" s="21">
        <f t="shared" si="1"/>
        <v>49021.23</v>
      </c>
      <c r="N18" s="20">
        <v>0</v>
      </c>
      <c r="O18" s="20">
        <v>18570.07</v>
      </c>
      <c r="P18" s="20">
        <v>0</v>
      </c>
      <c r="Q18" s="21">
        <f t="shared" si="2"/>
        <v>67591.3</v>
      </c>
      <c r="R18" s="20">
        <v>0</v>
      </c>
      <c r="S18" s="20">
        <v>26173.16</v>
      </c>
      <c r="T18" s="20">
        <v>0</v>
      </c>
      <c r="U18" s="21">
        <f t="shared" si="3"/>
        <v>93764.46</v>
      </c>
      <c r="V18" s="20">
        <v>0</v>
      </c>
      <c r="W18" s="20">
        <f t="shared" si="4"/>
        <v>0</v>
      </c>
      <c r="X18" s="22" t="e">
        <f t="shared" si="5"/>
        <v>#DIV/0!</v>
      </c>
      <c r="Y18" s="20">
        <v>23121.16</v>
      </c>
      <c r="Z18" s="20">
        <f t="shared" si="6"/>
        <v>12063.16</v>
      </c>
      <c r="AA18" s="22">
        <f t="shared" si="7"/>
        <v>2.090898896726352</v>
      </c>
      <c r="AB18" s="20">
        <v>0</v>
      </c>
      <c r="AC18" s="20">
        <f t="shared" si="8"/>
        <v>-97.4</v>
      </c>
      <c r="AD18" s="22">
        <f t="shared" si="9"/>
        <v>0</v>
      </c>
      <c r="AE18" s="23">
        <f t="shared" si="10"/>
        <v>23121.16</v>
      </c>
      <c r="AF18" s="23">
        <f t="shared" si="11"/>
        <v>11965.76</v>
      </c>
      <c r="AG18" s="24">
        <f t="shared" si="12"/>
        <v>2.0726428456173691</v>
      </c>
      <c r="AH18" s="20">
        <v>27914</v>
      </c>
      <c r="AI18" s="20">
        <f t="shared" si="13"/>
        <v>27914</v>
      </c>
      <c r="AJ18" s="22" t="e">
        <f t="shared" si="14"/>
        <v>#DIV/0!</v>
      </c>
      <c r="AK18" s="20">
        <v>0</v>
      </c>
      <c r="AL18" s="20">
        <f t="shared" si="15"/>
        <v>-37581.35</v>
      </c>
      <c r="AM18" s="22">
        <f t="shared" si="16"/>
        <v>0</v>
      </c>
      <c r="AN18" s="20">
        <v>0</v>
      </c>
      <c r="AO18" s="25">
        <f t="shared" si="17"/>
        <v>51035.16</v>
      </c>
      <c r="AP18" s="20">
        <f t="shared" si="18"/>
        <v>2013.9300000000003</v>
      </c>
      <c r="AQ18" s="22">
        <f t="shared" si="19"/>
        <v>1.0410828124875691</v>
      </c>
      <c r="AR18" s="20">
        <v>4928</v>
      </c>
      <c r="AS18" s="20">
        <f t="shared" si="20"/>
        <v>4928</v>
      </c>
      <c r="AT18" s="22" t="e">
        <f t="shared" si="21"/>
        <v>#DIV/0!</v>
      </c>
      <c r="AU18" s="20">
        <v>0</v>
      </c>
      <c r="AV18" s="20">
        <f t="shared" si="22"/>
        <v>-18570.07</v>
      </c>
      <c r="AW18" s="22">
        <f t="shared" si="23"/>
        <v>0</v>
      </c>
      <c r="AX18" s="20">
        <v>0</v>
      </c>
      <c r="AY18" s="20">
        <f t="shared" si="24"/>
        <v>0</v>
      </c>
      <c r="AZ18" s="22" t="e">
        <f t="shared" si="25"/>
        <v>#DIV/0!</v>
      </c>
      <c r="BA18" s="25">
        <f t="shared" si="26"/>
        <v>55963.16</v>
      </c>
      <c r="BB18" s="20">
        <f t="shared" si="27"/>
        <v>-11628.14</v>
      </c>
      <c r="BC18" s="22">
        <f t="shared" si="28"/>
        <v>0.8279639539408179</v>
      </c>
      <c r="BD18" s="20">
        <v>18569</v>
      </c>
      <c r="BE18" s="20">
        <f t="shared" si="29"/>
        <v>18569</v>
      </c>
      <c r="BF18" s="22" t="e">
        <f t="shared" si="30"/>
        <v>#DIV/0!</v>
      </c>
      <c r="BG18" s="20"/>
      <c r="BH18" s="20">
        <f t="shared" si="31"/>
        <v>-26173.16</v>
      </c>
      <c r="BI18" s="22">
        <f t="shared" si="32"/>
        <v>0</v>
      </c>
      <c r="BJ18" s="20"/>
      <c r="BK18" s="20">
        <f t="shared" si="33"/>
        <v>0</v>
      </c>
      <c r="BL18" s="22" t="e">
        <f t="shared" si="34"/>
        <v>#DIV/0!</v>
      </c>
      <c r="BM18" s="23">
        <f t="shared" si="35"/>
        <v>74532.160000000003</v>
      </c>
      <c r="BN18" s="23">
        <f t="shared" si="36"/>
        <v>-19232.300000000003</v>
      </c>
      <c r="BO18" s="24">
        <f t="shared" si="37"/>
        <v>0.79488710327985679</v>
      </c>
    </row>
    <row r="19" spans="1:67" x14ac:dyDescent="0.2">
      <c r="A19" s="17">
        <v>7</v>
      </c>
      <c r="B19" s="18" t="s">
        <v>49</v>
      </c>
      <c r="C19" s="19">
        <v>1012003008</v>
      </c>
      <c r="D19" s="5">
        <v>101201001</v>
      </c>
      <c r="E19" s="5">
        <v>86618101</v>
      </c>
      <c r="F19" s="20">
        <v>13036</v>
      </c>
      <c r="G19" s="20">
        <v>0</v>
      </c>
      <c r="H19" s="20">
        <v>0</v>
      </c>
      <c r="I19" s="21">
        <f t="shared" si="0"/>
        <v>13036</v>
      </c>
      <c r="J19" s="20">
        <v>14018</v>
      </c>
      <c r="K19" s="20">
        <v>0</v>
      </c>
      <c r="L19" s="20">
        <v>0</v>
      </c>
      <c r="M19" s="21">
        <f t="shared" si="1"/>
        <v>27054</v>
      </c>
      <c r="N19" s="20">
        <v>14018</v>
      </c>
      <c r="O19" s="20">
        <v>0</v>
      </c>
      <c r="P19" s="20">
        <v>500</v>
      </c>
      <c r="Q19" s="21">
        <f t="shared" si="2"/>
        <v>41572</v>
      </c>
      <c r="R19" s="20">
        <v>14018</v>
      </c>
      <c r="S19" s="20">
        <v>0</v>
      </c>
      <c r="T19" s="20">
        <v>0</v>
      </c>
      <c r="U19" s="21">
        <f t="shared" si="3"/>
        <v>55590</v>
      </c>
      <c r="V19" s="20">
        <v>14018</v>
      </c>
      <c r="W19" s="20">
        <f t="shared" si="4"/>
        <v>982</v>
      </c>
      <c r="X19" s="22">
        <f t="shared" si="5"/>
        <v>1.0753298557839828</v>
      </c>
      <c r="Y19" s="20">
        <v>0</v>
      </c>
      <c r="Z19" s="20">
        <f t="shared" si="6"/>
        <v>0</v>
      </c>
      <c r="AA19" s="22" t="e">
        <f t="shared" si="7"/>
        <v>#DIV/0!</v>
      </c>
      <c r="AB19" s="20">
        <v>0</v>
      </c>
      <c r="AC19" s="20">
        <f t="shared" si="8"/>
        <v>0</v>
      </c>
      <c r="AD19" s="22" t="e">
        <f t="shared" si="9"/>
        <v>#DIV/0!</v>
      </c>
      <c r="AE19" s="23">
        <f t="shared" si="10"/>
        <v>14018</v>
      </c>
      <c r="AF19" s="23">
        <f t="shared" si="11"/>
        <v>982</v>
      </c>
      <c r="AG19" s="24">
        <f t="shared" si="12"/>
        <v>1.0753298557839828</v>
      </c>
      <c r="AH19" s="20">
        <v>14018</v>
      </c>
      <c r="AI19" s="20">
        <f t="shared" si="13"/>
        <v>0</v>
      </c>
      <c r="AJ19" s="22">
        <f t="shared" si="14"/>
        <v>1</v>
      </c>
      <c r="AK19" s="20">
        <v>0</v>
      </c>
      <c r="AL19" s="20">
        <f t="shared" si="15"/>
        <v>0</v>
      </c>
      <c r="AM19" s="22" t="e">
        <f t="shared" si="16"/>
        <v>#DIV/0!</v>
      </c>
      <c r="AN19" s="20">
        <v>0</v>
      </c>
      <c r="AO19" s="25">
        <f t="shared" si="17"/>
        <v>28036</v>
      </c>
      <c r="AP19" s="20">
        <f t="shared" si="18"/>
        <v>982</v>
      </c>
      <c r="AQ19" s="22">
        <f t="shared" si="19"/>
        <v>1.0362977748207289</v>
      </c>
      <c r="AR19" s="20">
        <v>14018</v>
      </c>
      <c r="AS19" s="20">
        <f t="shared" si="20"/>
        <v>0</v>
      </c>
      <c r="AT19" s="22">
        <f t="shared" si="21"/>
        <v>1</v>
      </c>
      <c r="AU19" s="20">
        <v>0</v>
      </c>
      <c r="AV19" s="20">
        <f t="shared" si="22"/>
        <v>0</v>
      </c>
      <c r="AW19" s="22" t="e">
        <f t="shared" si="23"/>
        <v>#DIV/0!</v>
      </c>
      <c r="AX19" s="20">
        <v>0</v>
      </c>
      <c r="AY19" s="20">
        <f t="shared" si="24"/>
        <v>-500</v>
      </c>
      <c r="AZ19" s="22">
        <f t="shared" si="25"/>
        <v>0</v>
      </c>
      <c r="BA19" s="25">
        <f t="shared" si="26"/>
        <v>42054</v>
      </c>
      <c r="BB19" s="20">
        <f t="shared" si="27"/>
        <v>482</v>
      </c>
      <c r="BC19" s="22">
        <f t="shared" si="28"/>
        <v>1.0115943423458096</v>
      </c>
      <c r="BD19" s="20">
        <v>11591</v>
      </c>
      <c r="BE19" s="20">
        <f t="shared" si="29"/>
        <v>-2427</v>
      </c>
      <c r="BF19" s="22">
        <f t="shared" si="30"/>
        <v>0.82686545869596229</v>
      </c>
      <c r="BG19" s="20"/>
      <c r="BH19" s="20">
        <f t="shared" si="31"/>
        <v>0</v>
      </c>
      <c r="BI19" s="22" t="e">
        <f t="shared" si="32"/>
        <v>#DIV/0!</v>
      </c>
      <c r="BJ19" s="20"/>
      <c r="BK19" s="20">
        <f t="shared" si="33"/>
        <v>0</v>
      </c>
      <c r="BL19" s="22" t="e">
        <f t="shared" si="34"/>
        <v>#DIV/0!</v>
      </c>
      <c r="BM19" s="23">
        <f t="shared" si="35"/>
        <v>53645</v>
      </c>
      <c r="BN19" s="23">
        <f t="shared" si="36"/>
        <v>-1945</v>
      </c>
      <c r="BO19" s="24">
        <f t="shared" si="37"/>
        <v>0.9650116927504947</v>
      </c>
    </row>
    <row r="20" spans="1:67" x14ac:dyDescent="0.2">
      <c r="A20" s="17">
        <v>8</v>
      </c>
      <c r="B20" s="18" t="s">
        <v>50</v>
      </c>
      <c r="C20" s="19">
        <v>1012003625</v>
      </c>
      <c r="D20" s="5">
        <v>101201001</v>
      </c>
      <c r="E20" s="5">
        <v>86618101</v>
      </c>
      <c r="F20" s="20">
        <v>39150</v>
      </c>
      <c r="G20" s="20">
        <v>0</v>
      </c>
      <c r="H20" s="20">
        <v>0</v>
      </c>
      <c r="I20" s="21">
        <f t="shared" si="0"/>
        <v>39150</v>
      </c>
      <c r="J20" s="20">
        <v>49991</v>
      </c>
      <c r="K20" s="20">
        <v>0</v>
      </c>
      <c r="L20" s="20">
        <v>0</v>
      </c>
      <c r="M20" s="21">
        <f t="shared" si="1"/>
        <v>89141</v>
      </c>
      <c r="N20" s="20">
        <v>49798</v>
      </c>
      <c r="O20" s="20">
        <v>0</v>
      </c>
      <c r="P20" s="20">
        <v>0</v>
      </c>
      <c r="Q20" s="21">
        <f t="shared" si="2"/>
        <v>138939</v>
      </c>
      <c r="R20" s="20">
        <v>49798</v>
      </c>
      <c r="S20" s="20">
        <v>2315</v>
      </c>
      <c r="T20" s="20">
        <v>0</v>
      </c>
      <c r="U20" s="21">
        <f t="shared" si="3"/>
        <v>191052</v>
      </c>
      <c r="V20" s="20">
        <v>0</v>
      </c>
      <c r="W20" s="20">
        <f t="shared" si="4"/>
        <v>-39150</v>
      </c>
      <c r="X20" s="22">
        <f t="shared" si="5"/>
        <v>0</v>
      </c>
      <c r="Y20" s="20">
        <v>26967.84</v>
      </c>
      <c r="Z20" s="20">
        <f t="shared" si="6"/>
        <v>26967.84</v>
      </c>
      <c r="AA20" s="22" t="e">
        <f t="shared" si="7"/>
        <v>#DIV/0!</v>
      </c>
      <c r="AB20" s="20">
        <v>73.790000000000006</v>
      </c>
      <c r="AC20" s="20">
        <f t="shared" si="8"/>
        <v>73.790000000000006</v>
      </c>
      <c r="AD20" s="22" t="e">
        <f t="shared" si="9"/>
        <v>#DIV/0!</v>
      </c>
      <c r="AE20" s="23">
        <f t="shared" si="10"/>
        <v>27041.63</v>
      </c>
      <c r="AF20" s="23">
        <f t="shared" si="11"/>
        <v>-12108.369999999999</v>
      </c>
      <c r="AG20" s="24">
        <f t="shared" si="12"/>
        <v>0.69071851851851851</v>
      </c>
      <c r="AH20" s="20">
        <v>42201.66</v>
      </c>
      <c r="AI20" s="20">
        <f t="shared" si="13"/>
        <v>-7789.3399999999965</v>
      </c>
      <c r="AJ20" s="22">
        <f t="shared" si="14"/>
        <v>0.84418515332759902</v>
      </c>
      <c r="AK20" s="20">
        <v>0</v>
      </c>
      <c r="AL20" s="20">
        <f t="shared" si="15"/>
        <v>0</v>
      </c>
      <c r="AM20" s="22" t="e">
        <f t="shared" si="16"/>
        <v>#DIV/0!</v>
      </c>
      <c r="AN20" s="20">
        <v>0</v>
      </c>
      <c r="AO20" s="25">
        <f t="shared" si="17"/>
        <v>69243.290000000008</v>
      </c>
      <c r="AP20" s="20">
        <f t="shared" si="18"/>
        <v>-19897.709999999992</v>
      </c>
      <c r="AQ20" s="22">
        <f t="shared" si="19"/>
        <v>0.77678385927911964</v>
      </c>
      <c r="AR20" s="20">
        <v>42928.42</v>
      </c>
      <c r="AS20" s="20">
        <f t="shared" si="20"/>
        <v>-6869.5800000000017</v>
      </c>
      <c r="AT20" s="22">
        <f t="shared" si="21"/>
        <v>0.86205108638901162</v>
      </c>
      <c r="AU20" s="20">
        <v>1.58</v>
      </c>
      <c r="AV20" s="20">
        <f t="shared" si="22"/>
        <v>1.58</v>
      </c>
      <c r="AW20" s="22" t="e">
        <f t="shared" si="23"/>
        <v>#DIV/0!</v>
      </c>
      <c r="AX20" s="20">
        <v>0</v>
      </c>
      <c r="AY20" s="20">
        <f t="shared" si="24"/>
        <v>0</v>
      </c>
      <c r="AZ20" s="22" t="e">
        <f t="shared" si="25"/>
        <v>#DIV/0!</v>
      </c>
      <c r="BA20" s="25">
        <f t="shared" si="26"/>
        <v>112173.29000000001</v>
      </c>
      <c r="BB20" s="20">
        <f t="shared" si="27"/>
        <v>-26765.709999999992</v>
      </c>
      <c r="BC20" s="22">
        <f t="shared" si="28"/>
        <v>0.80735639381311231</v>
      </c>
      <c r="BD20" s="20">
        <v>69820</v>
      </c>
      <c r="BE20" s="20">
        <f t="shared" si="29"/>
        <v>20022</v>
      </c>
      <c r="BF20" s="22">
        <f t="shared" si="30"/>
        <v>1.4020643399333306</v>
      </c>
      <c r="BG20" s="20"/>
      <c r="BH20" s="20">
        <f t="shared" si="31"/>
        <v>-2315</v>
      </c>
      <c r="BI20" s="22">
        <f t="shared" si="32"/>
        <v>0</v>
      </c>
      <c r="BJ20" s="20"/>
      <c r="BK20" s="20">
        <f t="shared" si="33"/>
        <v>0</v>
      </c>
      <c r="BL20" s="22" t="e">
        <f t="shared" si="34"/>
        <v>#DIV/0!</v>
      </c>
      <c r="BM20" s="23">
        <f t="shared" si="35"/>
        <v>181993.29</v>
      </c>
      <c r="BN20" s="23">
        <f t="shared" si="36"/>
        <v>-9058.7099999999919</v>
      </c>
      <c r="BO20" s="24">
        <f t="shared" si="37"/>
        <v>0.95258510771936444</v>
      </c>
    </row>
    <row r="21" spans="1:67" x14ac:dyDescent="0.2">
      <c r="A21" s="17">
        <v>9</v>
      </c>
      <c r="B21" s="18" t="s">
        <v>51</v>
      </c>
      <c r="C21" s="19">
        <v>1012004837</v>
      </c>
      <c r="D21" s="5" t="s">
        <v>52</v>
      </c>
      <c r="E21" s="5" t="s">
        <v>53</v>
      </c>
      <c r="F21" s="20">
        <v>14084</v>
      </c>
      <c r="G21" s="20">
        <v>0</v>
      </c>
      <c r="H21" s="20">
        <v>0</v>
      </c>
      <c r="I21" s="21">
        <f t="shared" si="0"/>
        <v>14084</v>
      </c>
      <c r="J21" s="20">
        <v>15145</v>
      </c>
      <c r="K21" s="20">
        <v>0</v>
      </c>
      <c r="L21" s="20">
        <v>0</v>
      </c>
      <c r="M21" s="21">
        <f t="shared" si="1"/>
        <v>29229</v>
      </c>
      <c r="N21" s="20">
        <v>15144</v>
      </c>
      <c r="O21" s="20">
        <v>0</v>
      </c>
      <c r="P21" s="20">
        <v>0</v>
      </c>
      <c r="Q21" s="21">
        <f t="shared" si="2"/>
        <v>44373</v>
      </c>
      <c r="R21" s="20">
        <v>7120</v>
      </c>
      <c r="S21" s="20">
        <v>0</v>
      </c>
      <c r="T21" s="20">
        <v>0</v>
      </c>
      <c r="U21" s="21">
        <f t="shared" si="3"/>
        <v>51493</v>
      </c>
      <c r="V21" s="20">
        <v>7120</v>
      </c>
      <c r="W21" s="20">
        <f t="shared" si="4"/>
        <v>-6964</v>
      </c>
      <c r="X21" s="22">
        <f t="shared" si="5"/>
        <v>0.50553819937517752</v>
      </c>
      <c r="Y21" s="20">
        <v>0</v>
      </c>
      <c r="Z21" s="20">
        <f t="shared" si="6"/>
        <v>0</v>
      </c>
      <c r="AA21" s="22" t="e">
        <f t="shared" si="7"/>
        <v>#DIV/0!</v>
      </c>
      <c r="AB21" s="20">
        <v>0</v>
      </c>
      <c r="AC21" s="20">
        <f t="shared" si="8"/>
        <v>0</v>
      </c>
      <c r="AD21" s="22" t="e">
        <f t="shared" si="9"/>
        <v>#DIV/0!</v>
      </c>
      <c r="AE21" s="23">
        <f t="shared" si="10"/>
        <v>7120</v>
      </c>
      <c r="AF21" s="23">
        <f t="shared" si="11"/>
        <v>-6964</v>
      </c>
      <c r="AG21" s="24">
        <f t="shared" si="12"/>
        <v>0.50553819937517752</v>
      </c>
      <c r="AH21" s="20">
        <v>7120</v>
      </c>
      <c r="AI21" s="20">
        <f t="shared" si="13"/>
        <v>-8025</v>
      </c>
      <c r="AJ21" s="22">
        <f t="shared" si="14"/>
        <v>0.47012215252558598</v>
      </c>
      <c r="AK21" s="20">
        <v>0</v>
      </c>
      <c r="AL21" s="20">
        <f t="shared" si="15"/>
        <v>0</v>
      </c>
      <c r="AM21" s="22" t="e">
        <f t="shared" si="16"/>
        <v>#DIV/0!</v>
      </c>
      <c r="AN21" s="20">
        <v>0</v>
      </c>
      <c r="AO21" s="25">
        <f t="shared" si="17"/>
        <v>14240</v>
      </c>
      <c r="AP21" s="20">
        <f t="shared" si="18"/>
        <v>-14989</v>
      </c>
      <c r="AQ21" s="22">
        <f t="shared" si="19"/>
        <v>0.48718738239419757</v>
      </c>
      <c r="AR21" s="20">
        <v>7120</v>
      </c>
      <c r="AS21" s="20">
        <f t="shared" si="20"/>
        <v>-8024</v>
      </c>
      <c r="AT21" s="22">
        <f t="shared" si="21"/>
        <v>0.47015319598520866</v>
      </c>
      <c r="AU21" s="20">
        <v>0</v>
      </c>
      <c r="AV21" s="20">
        <f t="shared" si="22"/>
        <v>0</v>
      </c>
      <c r="AW21" s="22" t="e">
        <f t="shared" si="23"/>
        <v>#DIV/0!</v>
      </c>
      <c r="AX21" s="20">
        <v>0</v>
      </c>
      <c r="AY21" s="20">
        <f t="shared" si="24"/>
        <v>0</v>
      </c>
      <c r="AZ21" s="22" t="e">
        <f t="shared" si="25"/>
        <v>#DIV/0!</v>
      </c>
      <c r="BA21" s="25">
        <f t="shared" si="26"/>
        <v>21360</v>
      </c>
      <c r="BB21" s="20">
        <f t="shared" si="27"/>
        <v>-23013</v>
      </c>
      <c r="BC21" s="22">
        <f t="shared" si="28"/>
        <v>0.48137380839699817</v>
      </c>
      <c r="BD21" s="20">
        <v>7120</v>
      </c>
      <c r="BE21" s="20">
        <f t="shared" si="29"/>
        <v>0</v>
      </c>
      <c r="BF21" s="22">
        <f t="shared" si="30"/>
        <v>1</v>
      </c>
      <c r="BG21" s="20"/>
      <c r="BH21" s="20">
        <f t="shared" si="31"/>
        <v>0</v>
      </c>
      <c r="BI21" s="22" t="e">
        <f t="shared" si="32"/>
        <v>#DIV/0!</v>
      </c>
      <c r="BJ21" s="20"/>
      <c r="BK21" s="20">
        <f t="shared" si="33"/>
        <v>0</v>
      </c>
      <c r="BL21" s="22" t="e">
        <f t="shared" si="34"/>
        <v>#DIV/0!</v>
      </c>
      <c r="BM21" s="23">
        <f t="shared" si="35"/>
        <v>28480</v>
      </c>
      <c r="BN21" s="23">
        <f t="shared" si="36"/>
        <v>-23013</v>
      </c>
      <c r="BO21" s="24">
        <f t="shared" si="37"/>
        <v>0.55308488532421884</v>
      </c>
    </row>
    <row r="22" spans="1:67" x14ac:dyDescent="0.2">
      <c r="A22" s="17">
        <v>10</v>
      </c>
      <c r="B22" s="18" t="s">
        <v>54</v>
      </c>
      <c r="C22" s="19">
        <v>1012007161</v>
      </c>
      <c r="D22" s="5">
        <v>101232001</v>
      </c>
      <c r="E22" s="5" t="s">
        <v>53</v>
      </c>
      <c r="F22" s="20">
        <v>0</v>
      </c>
      <c r="G22" s="20">
        <v>105973.43</v>
      </c>
      <c r="H22" s="20">
        <v>0</v>
      </c>
      <c r="I22" s="21">
        <f t="shared" si="0"/>
        <v>105973.43</v>
      </c>
      <c r="J22" s="26">
        <v>302.49</v>
      </c>
      <c r="K22" s="20">
        <v>90988</v>
      </c>
      <c r="L22" s="20">
        <v>275.24</v>
      </c>
      <c r="M22" s="21">
        <f t="shared" si="1"/>
        <v>197539.15999999997</v>
      </c>
      <c r="N22" s="20">
        <v>0</v>
      </c>
      <c r="O22" s="20">
        <v>91538.49</v>
      </c>
      <c r="P22" s="20">
        <v>0</v>
      </c>
      <c r="Q22" s="21">
        <f t="shared" si="2"/>
        <v>289077.64999999997</v>
      </c>
      <c r="R22" s="20">
        <v>132.78</v>
      </c>
      <c r="S22" s="20">
        <v>141088.07999999999</v>
      </c>
      <c r="T22" s="20">
        <v>0</v>
      </c>
      <c r="U22" s="21">
        <f t="shared" si="3"/>
        <v>430298.51</v>
      </c>
      <c r="V22" s="20">
        <v>0</v>
      </c>
      <c r="W22" s="20">
        <f t="shared" si="4"/>
        <v>0</v>
      </c>
      <c r="X22" s="22" t="e">
        <f t="shared" si="5"/>
        <v>#DIV/0!</v>
      </c>
      <c r="Y22" s="20">
        <v>82672.94</v>
      </c>
      <c r="Z22" s="20">
        <f t="shared" si="6"/>
        <v>-23300.489999999991</v>
      </c>
      <c r="AA22" s="22">
        <f t="shared" si="7"/>
        <v>0.78012894364181673</v>
      </c>
      <c r="AB22" s="20">
        <v>-36594.36</v>
      </c>
      <c r="AC22" s="20">
        <f t="shared" si="8"/>
        <v>-36594.36</v>
      </c>
      <c r="AD22" s="22" t="e">
        <f t="shared" si="9"/>
        <v>#DIV/0!</v>
      </c>
      <c r="AE22" s="23">
        <f t="shared" si="10"/>
        <v>46078.58</v>
      </c>
      <c r="AF22" s="23">
        <f t="shared" si="11"/>
        <v>-59894.849999999991</v>
      </c>
      <c r="AG22" s="24">
        <f t="shared" si="12"/>
        <v>0.43481257518983774</v>
      </c>
      <c r="AH22" s="20">
        <v>81026</v>
      </c>
      <c r="AI22" s="20">
        <f t="shared" si="13"/>
        <v>80723.509999999995</v>
      </c>
      <c r="AJ22" s="22">
        <f t="shared" si="14"/>
        <v>267.86340044298987</v>
      </c>
      <c r="AK22" s="20">
        <v>0</v>
      </c>
      <c r="AL22" s="20">
        <f t="shared" si="15"/>
        <v>-90988</v>
      </c>
      <c r="AM22" s="22">
        <f t="shared" si="16"/>
        <v>0</v>
      </c>
      <c r="AN22" s="20">
        <v>40167.54</v>
      </c>
      <c r="AO22" s="25">
        <f t="shared" si="17"/>
        <v>167272.12</v>
      </c>
      <c r="AP22" s="20">
        <f t="shared" si="18"/>
        <v>-30267.039999999979</v>
      </c>
      <c r="AQ22" s="22">
        <f t="shared" si="19"/>
        <v>0.84677954487606411</v>
      </c>
      <c r="AR22" s="20">
        <v>90988</v>
      </c>
      <c r="AS22" s="20">
        <f t="shared" si="20"/>
        <v>90988</v>
      </c>
      <c r="AT22" s="22" t="e">
        <f t="shared" si="21"/>
        <v>#DIV/0!</v>
      </c>
      <c r="AU22" s="20">
        <v>0</v>
      </c>
      <c r="AV22" s="20">
        <f t="shared" si="22"/>
        <v>-91538.49</v>
      </c>
      <c r="AW22" s="22">
        <f t="shared" si="23"/>
        <v>0</v>
      </c>
      <c r="AX22" s="20">
        <v>0</v>
      </c>
      <c r="AY22" s="20">
        <f t="shared" si="24"/>
        <v>0</v>
      </c>
      <c r="AZ22" s="22" t="e">
        <f t="shared" si="25"/>
        <v>#DIV/0!</v>
      </c>
      <c r="BA22" s="25">
        <f t="shared" si="26"/>
        <v>258260.12</v>
      </c>
      <c r="BB22" s="20">
        <f t="shared" si="27"/>
        <v>-30817.52999999997</v>
      </c>
      <c r="BC22" s="22">
        <f t="shared" si="28"/>
        <v>0.89339359165262355</v>
      </c>
      <c r="BD22" s="20">
        <v>94305</v>
      </c>
      <c r="BE22" s="20">
        <f t="shared" si="29"/>
        <v>94172.22</v>
      </c>
      <c r="BF22" s="22">
        <f t="shared" si="30"/>
        <v>710.23497514685948</v>
      </c>
      <c r="BG22" s="20"/>
      <c r="BH22" s="20">
        <f t="shared" si="31"/>
        <v>-141088.07999999999</v>
      </c>
      <c r="BI22" s="22">
        <f t="shared" si="32"/>
        <v>0</v>
      </c>
      <c r="BJ22" s="20"/>
      <c r="BK22" s="20">
        <f t="shared" si="33"/>
        <v>0</v>
      </c>
      <c r="BL22" s="22" t="e">
        <f t="shared" si="34"/>
        <v>#DIV/0!</v>
      </c>
      <c r="BM22" s="23">
        <f t="shared" si="35"/>
        <v>352565.12</v>
      </c>
      <c r="BN22" s="23">
        <f t="shared" si="36"/>
        <v>-77733.390000000014</v>
      </c>
      <c r="BO22" s="24">
        <f t="shared" si="37"/>
        <v>0.81935008327126202</v>
      </c>
    </row>
    <row r="23" spans="1:67" x14ac:dyDescent="0.2">
      <c r="A23" s="17">
        <v>11</v>
      </c>
      <c r="B23" s="18" t="s">
        <v>55</v>
      </c>
      <c r="C23" s="19">
        <v>1012007193</v>
      </c>
      <c r="D23" s="5">
        <v>101201001</v>
      </c>
      <c r="E23" s="5" t="s">
        <v>53</v>
      </c>
      <c r="F23" s="20">
        <v>72838.720000000001</v>
      </c>
      <c r="G23" s="20">
        <v>0</v>
      </c>
      <c r="H23" s="20">
        <v>0</v>
      </c>
      <c r="I23" s="21">
        <f t="shared" si="0"/>
        <v>72838.720000000001</v>
      </c>
      <c r="J23" s="26">
        <v>0</v>
      </c>
      <c r="K23" s="20">
        <v>26215</v>
      </c>
      <c r="L23" s="20">
        <v>0</v>
      </c>
      <c r="M23" s="21">
        <f t="shared" si="1"/>
        <v>99053.72</v>
      </c>
      <c r="N23" s="20">
        <v>82041</v>
      </c>
      <c r="O23" s="20">
        <v>0</v>
      </c>
      <c r="P23" s="20">
        <v>0</v>
      </c>
      <c r="Q23" s="21">
        <f t="shared" si="2"/>
        <v>181094.72</v>
      </c>
      <c r="R23" s="20">
        <v>0</v>
      </c>
      <c r="S23" s="20">
        <v>27464</v>
      </c>
      <c r="T23" s="20">
        <v>0</v>
      </c>
      <c r="U23" s="21">
        <f t="shared" si="3"/>
        <v>208558.72</v>
      </c>
      <c r="V23" s="20">
        <v>27712</v>
      </c>
      <c r="W23" s="20">
        <f t="shared" si="4"/>
        <v>-45126.720000000001</v>
      </c>
      <c r="X23" s="22">
        <f t="shared" si="5"/>
        <v>0.38045698771203007</v>
      </c>
      <c r="Y23" s="20">
        <v>0</v>
      </c>
      <c r="Z23" s="20">
        <f t="shared" si="6"/>
        <v>0</v>
      </c>
      <c r="AA23" s="22" t="e">
        <f t="shared" si="7"/>
        <v>#DIV/0!</v>
      </c>
      <c r="AB23" s="20">
        <v>0</v>
      </c>
      <c r="AC23" s="20">
        <f t="shared" si="8"/>
        <v>0</v>
      </c>
      <c r="AD23" s="22" t="e">
        <f t="shared" si="9"/>
        <v>#DIV/0!</v>
      </c>
      <c r="AE23" s="23">
        <f t="shared" si="10"/>
        <v>27712</v>
      </c>
      <c r="AF23" s="23">
        <f t="shared" si="11"/>
        <v>-45126.720000000001</v>
      </c>
      <c r="AG23" s="24">
        <f t="shared" si="12"/>
        <v>0.38045698771203007</v>
      </c>
      <c r="AH23" s="20">
        <v>6510.77</v>
      </c>
      <c r="AI23" s="20">
        <f t="shared" si="13"/>
        <v>6510.77</v>
      </c>
      <c r="AJ23" s="22" t="e">
        <f t="shared" si="14"/>
        <v>#DIV/0!</v>
      </c>
      <c r="AK23" s="20">
        <v>34225</v>
      </c>
      <c r="AL23" s="20">
        <f t="shared" si="15"/>
        <v>8010</v>
      </c>
      <c r="AM23" s="22">
        <f t="shared" si="16"/>
        <v>1.3055502574861721</v>
      </c>
      <c r="AN23" s="20">
        <v>0</v>
      </c>
      <c r="AO23" s="25">
        <f t="shared" si="17"/>
        <v>68447.77</v>
      </c>
      <c r="AP23" s="20">
        <f t="shared" si="18"/>
        <v>-30605.949999999997</v>
      </c>
      <c r="AQ23" s="22">
        <f t="shared" si="19"/>
        <v>0.69101665237812371</v>
      </c>
      <c r="AR23" s="20">
        <v>39079</v>
      </c>
      <c r="AS23" s="20">
        <f t="shared" si="20"/>
        <v>-42962</v>
      </c>
      <c r="AT23" s="22">
        <f t="shared" si="21"/>
        <v>0.47633500323009226</v>
      </c>
      <c r="AU23" s="20">
        <v>0</v>
      </c>
      <c r="AV23" s="20">
        <f t="shared" si="22"/>
        <v>0</v>
      </c>
      <c r="AW23" s="22" t="e">
        <f t="shared" si="23"/>
        <v>#DIV/0!</v>
      </c>
      <c r="AX23" s="20">
        <v>0</v>
      </c>
      <c r="AY23" s="20">
        <f t="shared" si="24"/>
        <v>0</v>
      </c>
      <c r="AZ23" s="22" t="e">
        <f t="shared" si="25"/>
        <v>#DIV/0!</v>
      </c>
      <c r="BA23" s="25">
        <f t="shared" si="26"/>
        <v>107526.77</v>
      </c>
      <c r="BB23" s="20">
        <f t="shared" si="27"/>
        <v>-73567.95</v>
      </c>
      <c r="BC23" s="22">
        <f t="shared" si="28"/>
        <v>0.59375982911042358</v>
      </c>
      <c r="BD23" s="20">
        <v>39505.589999999997</v>
      </c>
      <c r="BE23" s="20">
        <f t="shared" si="29"/>
        <v>39505.589999999997</v>
      </c>
      <c r="BF23" s="22" t="e">
        <f t="shared" si="30"/>
        <v>#DIV/0!</v>
      </c>
      <c r="BG23" s="20">
        <v>-89.97</v>
      </c>
      <c r="BH23" s="20">
        <f t="shared" si="31"/>
        <v>-27553.97</v>
      </c>
      <c r="BI23" s="22">
        <f t="shared" si="32"/>
        <v>-3.2759248470725314E-3</v>
      </c>
      <c r="BJ23" s="20"/>
      <c r="BK23" s="20">
        <f t="shared" si="33"/>
        <v>0</v>
      </c>
      <c r="BL23" s="22" t="e">
        <f t="shared" si="34"/>
        <v>#DIV/0!</v>
      </c>
      <c r="BM23" s="23">
        <f t="shared" si="35"/>
        <v>146942.38999999998</v>
      </c>
      <c r="BN23" s="23">
        <f t="shared" si="36"/>
        <v>-61616.330000000016</v>
      </c>
      <c r="BO23" s="24">
        <f t="shared" si="37"/>
        <v>0.70456123819708893</v>
      </c>
    </row>
    <row r="24" spans="1:67" x14ac:dyDescent="0.2">
      <c r="A24" s="17">
        <v>12</v>
      </c>
      <c r="B24" s="18" t="s">
        <v>56</v>
      </c>
      <c r="C24" s="19">
        <v>1012007316</v>
      </c>
      <c r="D24" s="5">
        <v>101245001</v>
      </c>
      <c r="E24" s="5" t="s">
        <v>53</v>
      </c>
      <c r="F24" s="20">
        <v>0</v>
      </c>
      <c r="G24" s="20">
        <v>32497.13</v>
      </c>
      <c r="H24" s="20">
        <v>159.55000000000001</v>
      </c>
      <c r="I24" s="21">
        <f t="shared" si="0"/>
        <v>32656.68</v>
      </c>
      <c r="J24" s="26">
        <v>0</v>
      </c>
      <c r="K24" s="20">
        <v>34795.46</v>
      </c>
      <c r="L24" s="20">
        <v>0</v>
      </c>
      <c r="M24" s="21">
        <f t="shared" si="1"/>
        <v>67452.14</v>
      </c>
      <c r="N24" s="20">
        <v>1503</v>
      </c>
      <c r="O24" s="20">
        <v>34878.660000000003</v>
      </c>
      <c r="P24" s="20">
        <v>0</v>
      </c>
      <c r="Q24" s="21">
        <f t="shared" si="2"/>
        <v>103833.8</v>
      </c>
      <c r="R24" s="20">
        <v>4862</v>
      </c>
      <c r="S24" s="20">
        <v>34662</v>
      </c>
      <c r="T24" s="20">
        <v>0</v>
      </c>
      <c r="U24" s="21">
        <f t="shared" si="3"/>
        <v>143357.79999999999</v>
      </c>
      <c r="V24" s="20">
        <v>0</v>
      </c>
      <c r="W24" s="20">
        <f t="shared" si="4"/>
        <v>0</v>
      </c>
      <c r="X24" s="22" t="e">
        <f t="shared" si="5"/>
        <v>#DIV/0!</v>
      </c>
      <c r="Y24" s="20">
        <v>34815.61</v>
      </c>
      <c r="Z24" s="20">
        <f t="shared" si="6"/>
        <v>2318.4799999999996</v>
      </c>
      <c r="AA24" s="22">
        <f t="shared" si="7"/>
        <v>1.0713441463907736</v>
      </c>
      <c r="AB24" s="20">
        <v>0</v>
      </c>
      <c r="AC24" s="20">
        <f t="shared" si="8"/>
        <v>-159.55000000000001</v>
      </c>
      <c r="AD24" s="22">
        <f t="shared" si="9"/>
        <v>0</v>
      </c>
      <c r="AE24" s="23">
        <f t="shared" si="10"/>
        <v>34815.61</v>
      </c>
      <c r="AF24" s="23">
        <f t="shared" si="11"/>
        <v>2158.9300000000003</v>
      </c>
      <c r="AG24" s="24">
        <f t="shared" si="12"/>
        <v>1.0661099046198206</v>
      </c>
      <c r="AH24" s="20">
        <v>201.91</v>
      </c>
      <c r="AI24" s="20">
        <f t="shared" si="13"/>
        <v>201.91</v>
      </c>
      <c r="AJ24" s="22" t="e">
        <f t="shared" si="14"/>
        <v>#DIV/0!</v>
      </c>
      <c r="AK24" s="20">
        <v>201.91</v>
      </c>
      <c r="AL24" s="20">
        <f t="shared" si="15"/>
        <v>-34593.549999999996</v>
      </c>
      <c r="AM24" s="22">
        <f t="shared" si="16"/>
        <v>5.8027685221002968E-3</v>
      </c>
      <c r="AN24" s="20">
        <v>44830.98</v>
      </c>
      <c r="AO24" s="25">
        <f t="shared" si="17"/>
        <v>80050.41</v>
      </c>
      <c r="AP24" s="20">
        <f t="shared" si="18"/>
        <v>12598.270000000004</v>
      </c>
      <c r="AQ24" s="22">
        <f t="shared" si="19"/>
        <v>1.1867734663422096</v>
      </c>
      <c r="AR24" s="20">
        <v>0</v>
      </c>
      <c r="AS24" s="20">
        <f t="shared" si="20"/>
        <v>-1503</v>
      </c>
      <c r="AT24" s="22">
        <f t="shared" si="21"/>
        <v>0</v>
      </c>
      <c r="AU24" s="20">
        <v>35543.65</v>
      </c>
      <c r="AV24" s="20">
        <f t="shared" si="22"/>
        <v>664.98999999999796</v>
      </c>
      <c r="AW24" s="22">
        <f t="shared" si="23"/>
        <v>1.0190658127347783</v>
      </c>
      <c r="AX24" s="20">
        <v>0</v>
      </c>
      <c r="AY24" s="20">
        <f t="shared" si="24"/>
        <v>0</v>
      </c>
      <c r="AZ24" s="22" t="e">
        <f t="shared" si="25"/>
        <v>#DIV/0!</v>
      </c>
      <c r="BA24" s="25">
        <f t="shared" si="26"/>
        <v>115594.06</v>
      </c>
      <c r="BB24" s="20">
        <f t="shared" si="27"/>
        <v>11760.259999999995</v>
      </c>
      <c r="BC24" s="22">
        <f t="shared" si="28"/>
        <v>1.1132604219435289</v>
      </c>
      <c r="BD24" s="20">
        <v>0</v>
      </c>
      <c r="BE24" s="20">
        <f t="shared" si="29"/>
        <v>-4862</v>
      </c>
      <c r="BF24" s="22">
        <f t="shared" si="30"/>
        <v>0</v>
      </c>
      <c r="BG24" s="20"/>
      <c r="BH24" s="20">
        <f t="shared" si="31"/>
        <v>-34662</v>
      </c>
      <c r="BI24" s="22">
        <f t="shared" si="32"/>
        <v>0</v>
      </c>
      <c r="BJ24" s="20">
        <v>35062.17</v>
      </c>
      <c r="BK24" s="20">
        <f t="shared" si="33"/>
        <v>35062.17</v>
      </c>
      <c r="BL24" s="22" t="e">
        <f t="shared" si="34"/>
        <v>#DIV/0!</v>
      </c>
      <c r="BM24" s="23">
        <f t="shared" si="35"/>
        <v>150656.22999999998</v>
      </c>
      <c r="BN24" s="23">
        <f t="shared" si="36"/>
        <v>7298.429999999993</v>
      </c>
      <c r="BO24" s="24">
        <f t="shared" si="37"/>
        <v>1.0509105887506645</v>
      </c>
    </row>
    <row r="25" spans="1:67" x14ac:dyDescent="0.2">
      <c r="A25" s="17">
        <v>13</v>
      </c>
      <c r="B25" s="18" t="s">
        <v>57</v>
      </c>
      <c r="C25" s="19">
        <v>1012007644</v>
      </c>
      <c r="D25" s="5">
        <v>100150001</v>
      </c>
      <c r="E25" s="5" t="s">
        <v>53</v>
      </c>
      <c r="F25" s="20">
        <v>20977</v>
      </c>
      <c r="G25" s="20">
        <v>0</v>
      </c>
      <c r="H25" s="20">
        <v>0</v>
      </c>
      <c r="I25" s="21">
        <f t="shared" si="0"/>
        <v>20977</v>
      </c>
      <c r="J25" s="26">
        <v>22557</v>
      </c>
      <c r="K25" s="20">
        <v>0</v>
      </c>
      <c r="L25" s="20">
        <v>0</v>
      </c>
      <c r="M25" s="21">
        <f t="shared" si="1"/>
        <v>43534</v>
      </c>
      <c r="N25" s="20">
        <v>0</v>
      </c>
      <c r="O25" s="20">
        <v>22612.84</v>
      </c>
      <c r="P25" s="20">
        <v>0</v>
      </c>
      <c r="Q25" s="21">
        <f t="shared" si="2"/>
        <v>66146.84</v>
      </c>
      <c r="R25" s="20">
        <v>22627</v>
      </c>
      <c r="S25" s="20">
        <v>0</v>
      </c>
      <c r="T25" s="20">
        <v>0</v>
      </c>
      <c r="U25" s="21">
        <f t="shared" si="3"/>
        <v>88773.84</v>
      </c>
      <c r="V25" s="20">
        <v>24216</v>
      </c>
      <c r="W25" s="20">
        <f t="shared" si="4"/>
        <v>3239</v>
      </c>
      <c r="X25" s="22">
        <f t="shared" si="5"/>
        <v>1.1544072078943606</v>
      </c>
      <c r="Y25" s="20">
        <v>0</v>
      </c>
      <c r="Z25" s="20">
        <f t="shared" si="6"/>
        <v>0</v>
      </c>
      <c r="AA25" s="22" t="e">
        <f t="shared" si="7"/>
        <v>#DIV/0!</v>
      </c>
      <c r="AB25" s="20">
        <v>0</v>
      </c>
      <c r="AC25" s="20">
        <f t="shared" si="8"/>
        <v>0</v>
      </c>
      <c r="AD25" s="22" t="e">
        <f t="shared" si="9"/>
        <v>#DIV/0!</v>
      </c>
      <c r="AE25" s="23">
        <f t="shared" si="10"/>
        <v>24216</v>
      </c>
      <c r="AF25" s="23">
        <f t="shared" si="11"/>
        <v>3239</v>
      </c>
      <c r="AG25" s="24">
        <f t="shared" si="12"/>
        <v>1.1544072078943606</v>
      </c>
      <c r="AH25" s="20">
        <v>24216</v>
      </c>
      <c r="AI25" s="20">
        <f t="shared" si="13"/>
        <v>1659</v>
      </c>
      <c r="AJ25" s="22">
        <f t="shared" si="14"/>
        <v>1.0735470142306158</v>
      </c>
      <c r="AK25" s="20">
        <v>0</v>
      </c>
      <c r="AL25" s="20">
        <f t="shared" si="15"/>
        <v>0</v>
      </c>
      <c r="AM25" s="22" t="e">
        <f t="shared" si="16"/>
        <v>#DIV/0!</v>
      </c>
      <c r="AN25" s="20">
        <v>0</v>
      </c>
      <c r="AO25" s="25">
        <f t="shared" si="17"/>
        <v>48432</v>
      </c>
      <c r="AP25" s="20">
        <f t="shared" si="18"/>
        <v>4898</v>
      </c>
      <c r="AQ25" s="22">
        <f t="shared" si="19"/>
        <v>1.1125097624844948</v>
      </c>
      <c r="AR25" s="20">
        <v>24216</v>
      </c>
      <c r="AS25" s="20">
        <f t="shared" si="20"/>
        <v>24216</v>
      </c>
      <c r="AT25" s="22" t="e">
        <f t="shared" si="21"/>
        <v>#DIV/0!</v>
      </c>
      <c r="AU25" s="20">
        <v>0</v>
      </c>
      <c r="AV25" s="20">
        <f t="shared" si="22"/>
        <v>-22612.84</v>
      </c>
      <c r="AW25" s="22">
        <f t="shared" si="23"/>
        <v>0</v>
      </c>
      <c r="AX25" s="20">
        <v>0</v>
      </c>
      <c r="AY25" s="20">
        <f t="shared" si="24"/>
        <v>0</v>
      </c>
      <c r="AZ25" s="22" t="e">
        <f t="shared" si="25"/>
        <v>#DIV/0!</v>
      </c>
      <c r="BA25" s="25">
        <f t="shared" si="26"/>
        <v>72648</v>
      </c>
      <c r="BB25" s="20">
        <f t="shared" si="27"/>
        <v>6501.1600000000035</v>
      </c>
      <c r="BC25" s="22">
        <f t="shared" si="28"/>
        <v>1.0982837577728581</v>
      </c>
      <c r="BD25" s="20">
        <v>24216</v>
      </c>
      <c r="BE25" s="20">
        <f t="shared" si="29"/>
        <v>1589</v>
      </c>
      <c r="BF25" s="22">
        <f t="shared" si="30"/>
        <v>1.0702258363901533</v>
      </c>
      <c r="BG25" s="20"/>
      <c r="BH25" s="20">
        <f t="shared" si="31"/>
        <v>0</v>
      </c>
      <c r="BI25" s="22" t="e">
        <f t="shared" si="32"/>
        <v>#DIV/0!</v>
      </c>
      <c r="BJ25" s="20"/>
      <c r="BK25" s="20">
        <f t="shared" si="33"/>
        <v>0</v>
      </c>
      <c r="BL25" s="22" t="e">
        <f t="shared" si="34"/>
        <v>#DIV/0!</v>
      </c>
      <c r="BM25" s="23">
        <f t="shared" si="35"/>
        <v>96864</v>
      </c>
      <c r="BN25" s="23">
        <f t="shared" si="36"/>
        <v>8090.1600000000035</v>
      </c>
      <c r="BO25" s="24">
        <f t="shared" si="37"/>
        <v>1.0911322524743776</v>
      </c>
    </row>
    <row r="26" spans="1:67" x14ac:dyDescent="0.2">
      <c r="A26" s="17">
        <v>14</v>
      </c>
      <c r="B26" s="18" t="s">
        <v>58</v>
      </c>
      <c r="C26" s="19">
        <v>1012007940</v>
      </c>
      <c r="D26" s="5">
        <v>101201001</v>
      </c>
      <c r="E26" s="5" t="s">
        <v>53</v>
      </c>
      <c r="F26" s="20">
        <v>78280</v>
      </c>
      <c r="G26" s="20">
        <v>0</v>
      </c>
      <c r="H26" s="20">
        <v>0</v>
      </c>
      <c r="I26" s="21">
        <f t="shared" si="0"/>
        <v>78280</v>
      </c>
      <c r="J26" s="26">
        <v>84179</v>
      </c>
      <c r="K26" s="20">
        <v>0</v>
      </c>
      <c r="L26" s="20">
        <v>0</v>
      </c>
      <c r="M26" s="21">
        <f t="shared" si="1"/>
        <v>162459</v>
      </c>
      <c r="N26" s="20">
        <v>84179</v>
      </c>
      <c r="O26" s="20">
        <v>0</v>
      </c>
      <c r="P26" s="20">
        <v>0</v>
      </c>
      <c r="Q26" s="21">
        <f t="shared" si="2"/>
        <v>246638</v>
      </c>
      <c r="R26" s="20">
        <v>84179</v>
      </c>
      <c r="S26" s="20">
        <v>0</v>
      </c>
      <c r="T26" s="20">
        <v>0</v>
      </c>
      <c r="U26" s="21">
        <f t="shared" si="3"/>
        <v>330817</v>
      </c>
      <c r="V26" s="20">
        <v>84179</v>
      </c>
      <c r="W26" s="20">
        <f t="shared" si="4"/>
        <v>5899</v>
      </c>
      <c r="X26" s="22">
        <f t="shared" si="5"/>
        <v>1.0753576903423607</v>
      </c>
      <c r="Y26" s="20">
        <v>0</v>
      </c>
      <c r="Z26" s="20">
        <f t="shared" si="6"/>
        <v>0</v>
      </c>
      <c r="AA26" s="22" t="e">
        <f t="shared" si="7"/>
        <v>#DIV/0!</v>
      </c>
      <c r="AB26" s="20">
        <v>0</v>
      </c>
      <c r="AC26" s="20">
        <f t="shared" si="8"/>
        <v>0</v>
      </c>
      <c r="AD26" s="22" t="e">
        <f t="shared" si="9"/>
        <v>#DIV/0!</v>
      </c>
      <c r="AE26" s="23">
        <f t="shared" si="10"/>
        <v>84179</v>
      </c>
      <c r="AF26" s="23">
        <f t="shared" si="11"/>
        <v>5899</v>
      </c>
      <c r="AG26" s="24">
        <f t="shared" si="12"/>
        <v>1.0753576903423607</v>
      </c>
      <c r="AH26" s="20">
        <v>84179</v>
      </c>
      <c r="AI26" s="20">
        <f t="shared" si="13"/>
        <v>0</v>
      </c>
      <c r="AJ26" s="22">
        <f t="shared" si="14"/>
        <v>1</v>
      </c>
      <c r="AK26" s="20">
        <v>0</v>
      </c>
      <c r="AL26" s="20">
        <f t="shared" si="15"/>
        <v>0</v>
      </c>
      <c r="AM26" s="22" t="e">
        <f t="shared" si="16"/>
        <v>#DIV/0!</v>
      </c>
      <c r="AN26" s="20">
        <v>0</v>
      </c>
      <c r="AO26" s="25">
        <f t="shared" si="17"/>
        <v>168358</v>
      </c>
      <c r="AP26" s="20">
        <f t="shared" si="18"/>
        <v>5899</v>
      </c>
      <c r="AQ26" s="22">
        <f t="shared" si="19"/>
        <v>1.0363106999304439</v>
      </c>
      <c r="AR26" s="20">
        <v>84179</v>
      </c>
      <c r="AS26" s="20">
        <f t="shared" si="20"/>
        <v>0</v>
      </c>
      <c r="AT26" s="22">
        <f t="shared" si="21"/>
        <v>1</v>
      </c>
      <c r="AU26" s="20">
        <v>0</v>
      </c>
      <c r="AV26" s="20">
        <f t="shared" si="22"/>
        <v>0</v>
      </c>
      <c r="AW26" s="22" t="e">
        <f t="shared" si="23"/>
        <v>#DIV/0!</v>
      </c>
      <c r="AX26" s="20">
        <v>0</v>
      </c>
      <c r="AY26" s="20">
        <f t="shared" si="24"/>
        <v>0</v>
      </c>
      <c r="AZ26" s="22" t="e">
        <f t="shared" si="25"/>
        <v>#DIV/0!</v>
      </c>
      <c r="BA26" s="25">
        <f t="shared" si="26"/>
        <v>252537</v>
      </c>
      <c r="BB26" s="20">
        <f t="shared" si="27"/>
        <v>5899</v>
      </c>
      <c r="BC26" s="22">
        <f t="shared" si="28"/>
        <v>1.0239176444830076</v>
      </c>
      <c r="BD26" s="20">
        <v>51993</v>
      </c>
      <c r="BE26" s="20">
        <f t="shared" si="29"/>
        <v>-32186</v>
      </c>
      <c r="BF26" s="22">
        <f t="shared" si="30"/>
        <v>0.6176481070100619</v>
      </c>
      <c r="BG26" s="20"/>
      <c r="BH26" s="20">
        <f t="shared" si="31"/>
        <v>0</v>
      </c>
      <c r="BI26" s="22" t="e">
        <f t="shared" si="32"/>
        <v>#DIV/0!</v>
      </c>
      <c r="BJ26" s="20"/>
      <c r="BK26" s="20">
        <f t="shared" si="33"/>
        <v>0</v>
      </c>
      <c r="BL26" s="22" t="e">
        <f t="shared" si="34"/>
        <v>#DIV/0!</v>
      </c>
      <c r="BM26" s="23">
        <f t="shared" si="35"/>
        <v>304530</v>
      </c>
      <c r="BN26" s="23">
        <f t="shared" si="36"/>
        <v>-26287</v>
      </c>
      <c r="BO26" s="24">
        <f t="shared" si="37"/>
        <v>0.9205391500436797</v>
      </c>
    </row>
    <row r="27" spans="1:67" x14ac:dyDescent="0.2">
      <c r="A27" s="17">
        <v>15</v>
      </c>
      <c r="B27" s="18" t="s">
        <v>59</v>
      </c>
      <c r="C27" s="19">
        <v>1012007980</v>
      </c>
      <c r="D27" s="5">
        <v>100101001</v>
      </c>
      <c r="E27" s="5" t="s">
        <v>53</v>
      </c>
      <c r="F27" s="20">
        <v>18622</v>
      </c>
      <c r="G27" s="20">
        <v>0</v>
      </c>
      <c r="H27" s="20">
        <v>0</v>
      </c>
      <c r="I27" s="21">
        <f t="shared" si="0"/>
        <v>18622</v>
      </c>
      <c r="J27" s="26">
        <v>20025</v>
      </c>
      <c r="K27" s="20">
        <v>0</v>
      </c>
      <c r="L27" s="20">
        <v>0</v>
      </c>
      <c r="M27" s="21">
        <f t="shared" si="1"/>
        <v>38647</v>
      </c>
      <c r="N27" s="20">
        <v>20025</v>
      </c>
      <c r="O27" s="20">
        <v>0</v>
      </c>
      <c r="P27" s="20">
        <v>20025</v>
      </c>
      <c r="Q27" s="21">
        <f t="shared" si="2"/>
        <v>78697</v>
      </c>
      <c r="R27" s="20">
        <v>0</v>
      </c>
      <c r="S27" s="20">
        <v>0</v>
      </c>
      <c r="T27" s="20">
        <v>0</v>
      </c>
      <c r="U27" s="21">
        <f t="shared" si="3"/>
        <v>78697</v>
      </c>
      <c r="V27" s="20">
        <v>20025</v>
      </c>
      <c r="W27" s="20">
        <f t="shared" si="4"/>
        <v>1403</v>
      </c>
      <c r="X27" s="22">
        <f t="shared" si="5"/>
        <v>1.0753409945226076</v>
      </c>
      <c r="Y27" s="20">
        <v>0</v>
      </c>
      <c r="Z27" s="20">
        <f t="shared" si="6"/>
        <v>0</v>
      </c>
      <c r="AA27" s="22" t="e">
        <f t="shared" si="7"/>
        <v>#DIV/0!</v>
      </c>
      <c r="AB27" s="20">
        <v>0</v>
      </c>
      <c r="AC27" s="20">
        <f t="shared" si="8"/>
        <v>0</v>
      </c>
      <c r="AD27" s="22" t="e">
        <f t="shared" si="9"/>
        <v>#DIV/0!</v>
      </c>
      <c r="AE27" s="23">
        <f t="shared" si="10"/>
        <v>20025</v>
      </c>
      <c r="AF27" s="23">
        <f t="shared" si="11"/>
        <v>1403</v>
      </c>
      <c r="AG27" s="24">
        <f t="shared" si="12"/>
        <v>1.0753409945226076</v>
      </c>
      <c r="AH27" s="20">
        <v>20025</v>
      </c>
      <c r="AI27" s="20">
        <f t="shared" si="13"/>
        <v>0</v>
      </c>
      <c r="AJ27" s="22">
        <f t="shared" si="14"/>
        <v>1</v>
      </c>
      <c r="AK27" s="20">
        <v>0</v>
      </c>
      <c r="AL27" s="20">
        <f t="shared" si="15"/>
        <v>0</v>
      </c>
      <c r="AM27" s="22" t="e">
        <f t="shared" si="16"/>
        <v>#DIV/0!</v>
      </c>
      <c r="AN27" s="20">
        <v>0</v>
      </c>
      <c r="AO27" s="25">
        <f t="shared" si="17"/>
        <v>40050</v>
      </c>
      <c r="AP27" s="20">
        <f t="shared" si="18"/>
        <v>1403</v>
      </c>
      <c r="AQ27" s="22">
        <f t="shared" si="19"/>
        <v>1.0363029471886562</v>
      </c>
      <c r="AR27" s="20">
        <v>20025</v>
      </c>
      <c r="AS27" s="20">
        <f t="shared" si="20"/>
        <v>0</v>
      </c>
      <c r="AT27" s="22">
        <f t="shared" si="21"/>
        <v>1</v>
      </c>
      <c r="AU27" s="20">
        <v>0</v>
      </c>
      <c r="AV27" s="20">
        <f t="shared" si="22"/>
        <v>0</v>
      </c>
      <c r="AW27" s="22" t="e">
        <f t="shared" si="23"/>
        <v>#DIV/0!</v>
      </c>
      <c r="AX27" s="20">
        <v>0</v>
      </c>
      <c r="AY27" s="20">
        <f t="shared" si="24"/>
        <v>-20025</v>
      </c>
      <c r="AZ27" s="22">
        <f t="shared" si="25"/>
        <v>0</v>
      </c>
      <c r="BA27" s="25">
        <f t="shared" si="26"/>
        <v>60075</v>
      </c>
      <c r="BB27" s="20">
        <f t="shared" si="27"/>
        <v>-18622</v>
      </c>
      <c r="BC27" s="22">
        <f t="shared" si="28"/>
        <v>0.7633709035922589</v>
      </c>
      <c r="BD27" s="20">
        <v>20025</v>
      </c>
      <c r="BE27" s="20">
        <f t="shared" si="29"/>
        <v>20025</v>
      </c>
      <c r="BF27" s="22" t="e">
        <f t="shared" si="30"/>
        <v>#DIV/0!</v>
      </c>
      <c r="BG27" s="20"/>
      <c r="BH27" s="20">
        <f t="shared" si="31"/>
        <v>0</v>
      </c>
      <c r="BI27" s="22" t="e">
        <f t="shared" si="32"/>
        <v>#DIV/0!</v>
      </c>
      <c r="BJ27" s="20"/>
      <c r="BK27" s="20">
        <f t="shared" si="33"/>
        <v>0</v>
      </c>
      <c r="BL27" s="22" t="e">
        <f t="shared" si="34"/>
        <v>#DIV/0!</v>
      </c>
      <c r="BM27" s="23">
        <f t="shared" si="35"/>
        <v>80100</v>
      </c>
      <c r="BN27" s="23">
        <f t="shared" si="36"/>
        <v>1403</v>
      </c>
      <c r="BO27" s="24">
        <f t="shared" si="37"/>
        <v>1.0178278714563451</v>
      </c>
    </row>
    <row r="28" spans="1:67" x14ac:dyDescent="0.2">
      <c r="A28" s="17">
        <v>16</v>
      </c>
      <c r="B28" s="18" t="s">
        <v>60</v>
      </c>
      <c r="C28" s="19">
        <v>1012008126</v>
      </c>
      <c r="D28" s="5">
        <v>101245001</v>
      </c>
      <c r="E28" s="5" t="s">
        <v>53</v>
      </c>
      <c r="F28" s="20">
        <v>26560</v>
      </c>
      <c r="G28" s="20">
        <v>0</v>
      </c>
      <c r="H28" s="20">
        <v>0</v>
      </c>
      <c r="I28" s="21">
        <f t="shared" si="0"/>
        <v>26560</v>
      </c>
      <c r="J28" s="26">
        <v>41257</v>
      </c>
      <c r="K28" s="20">
        <v>0</v>
      </c>
      <c r="L28" s="20">
        <v>0</v>
      </c>
      <c r="M28" s="21">
        <f t="shared" si="1"/>
        <v>67817</v>
      </c>
      <c r="N28" s="20">
        <v>28561</v>
      </c>
      <c r="O28" s="20">
        <v>0</v>
      </c>
      <c r="P28" s="20">
        <v>0</v>
      </c>
      <c r="Q28" s="21">
        <f t="shared" si="2"/>
        <v>96378</v>
      </c>
      <c r="R28" s="20">
        <v>28561</v>
      </c>
      <c r="S28" s="20">
        <v>0</v>
      </c>
      <c r="T28" s="20">
        <v>0</v>
      </c>
      <c r="U28" s="21">
        <f t="shared" si="3"/>
        <v>124939</v>
      </c>
      <c r="V28" s="20">
        <v>15865</v>
      </c>
      <c r="W28" s="20">
        <f t="shared" si="4"/>
        <v>-10695</v>
      </c>
      <c r="X28" s="22">
        <f t="shared" si="5"/>
        <v>0.59732680722891562</v>
      </c>
      <c r="Y28" s="20">
        <v>0</v>
      </c>
      <c r="Z28" s="20">
        <f t="shared" si="6"/>
        <v>0</v>
      </c>
      <c r="AA28" s="22" t="e">
        <f t="shared" si="7"/>
        <v>#DIV/0!</v>
      </c>
      <c r="AB28" s="20">
        <v>0</v>
      </c>
      <c r="AC28" s="20">
        <f t="shared" si="8"/>
        <v>0</v>
      </c>
      <c r="AD28" s="22" t="e">
        <f t="shared" si="9"/>
        <v>#DIV/0!</v>
      </c>
      <c r="AE28" s="23">
        <f t="shared" si="10"/>
        <v>15865</v>
      </c>
      <c r="AF28" s="23">
        <f t="shared" si="11"/>
        <v>-10695</v>
      </c>
      <c r="AG28" s="24">
        <f t="shared" si="12"/>
        <v>0.59732680722891562</v>
      </c>
      <c r="AH28" s="20">
        <v>28561</v>
      </c>
      <c r="AI28" s="20">
        <f t="shared" si="13"/>
        <v>-12696</v>
      </c>
      <c r="AJ28" s="22">
        <f t="shared" si="14"/>
        <v>0.69227040259834693</v>
      </c>
      <c r="AK28" s="20">
        <v>0</v>
      </c>
      <c r="AL28" s="20">
        <f t="shared" si="15"/>
        <v>0</v>
      </c>
      <c r="AM28" s="22" t="e">
        <f t="shared" si="16"/>
        <v>#DIV/0!</v>
      </c>
      <c r="AN28" s="20">
        <v>0</v>
      </c>
      <c r="AO28" s="25">
        <f t="shared" si="17"/>
        <v>44426</v>
      </c>
      <c r="AP28" s="20">
        <f t="shared" si="18"/>
        <v>-23391</v>
      </c>
      <c r="AQ28" s="22">
        <f t="shared" si="19"/>
        <v>0.65508648274031589</v>
      </c>
      <c r="AR28" s="20">
        <v>28561</v>
      </c>
      <c r="AS28" s="20">
        <f t="shared" si="20"/>
        <v>0</v>
      </c>
      <c r="AT28" s="22">
        <f t="shared" si="21"/>
        <v>1</v>
      </c>
      <c r="AU28" s="20">
        <v>0</v>
      </c>
      <c r="AV28" s="20">
        <f t="shared" si="22"/>
        <v>0</v>
      </c>
      <c r="AW28" s="22" t="e">
        <f t="shared" si="23"/>
        <v>#DIV/0!</v>
      </c>
      <c r="AX28" s="20">
        <v>0</v>
      </c>
      <c r="AY28" s="20">
        <f t="shared" si="24"/>
        <v>0</v>
      </c>
      <c r="AZ28" s="22" t="e">
        <f t="shared" si="25"/>
        <v>#DIV/0!</v>
      </c>
      <c r="BA28" s="25">
        <f t="shared" si="26"/>
        <v>72987</v>
      </c>
      <c r="BB28" s="20">
        <f t="shared" si="27"/>
        <v>-23391</v>
      </c>
      <c r="BC28" s="22">
        <f t="shared" si="28"/>
        <v>0.75729938367677274</v>
      </c>
      <c r="BD28" s="20">
        <v>28561</v>
      </c>
      <c r="BE28" s="20">
        <f t="shared" si="29"/>
        <v>0</v>
      </c>
      <c r="BF28" s="22">
        <f t="shared" si="30"/>
        <v>1</v>
      </c>
      <c r="BG28" s="20"/>
      <c r="BH28" s="20">
        <f t="shared" si="31"/>
        <v>0</v>
      </c>
      <c r="BI28" s="22" t="e">
        <f t="shared" si="32"/>
        <v>#DIV/0!</v>
      </c>
      <c r="BJ28" s="20"/>
      <c r="BK28" s="20">
        <f t="shared" si="33"/>
        <v>0</v>
      </c>
      <c r="BL28" s="22" t="e">
        <f t="shared" si="34"/>
        <v>#DIV/0!</v>
      </c>
      <c r="BM28" s="23">
        <f t="shared" si="35"/>
        <v>101548</v>
      </c>
      <c r="BN28" s="23">
        <f t="shared" si="36"/>
        <v>-23391</v>
      </c>
      <c r="BO28" s="24">
        <f t="shared" si="37"/>
        <v>0.81278063695083203</v>
      </c>
    </row>
    <row r="29" spans="1:67" x14ac:dyDescent="0.2">
      <c r="A29" s="17">
        <v>17</v>
      </c>
      <c r="B29" s="18" t="s">
        <v>61</v>
      </c>
      <c r="C29" s="19">
        <v>1012008172</v>
      </c>
      <c r="D29" s="5">
        <v>101201001</v>
      </c>
      <c r="E29" s="5" t="s">
        <v>53</v>
      </c>
      <c r="F29" s="20">
        <v>28780</v>
      </c>
      <c r="G29" s="20">
        <v>0</v>
      </c>
      <c r="H29" s="20">
        <v>0</v>
      </c>
      <c r="I29" s="21">
        <f t="shared" si="0"/>
        <v>28780</v>
      </c>
      <c r="J29" s="26">
        <v>30948</v>
      </c>
      <c r="K29" s="20">
        <v>0</v>
      </c>
      <c r="L29" s="20">
        <v>0</v>
      </c>
      <c r="M29" s="21">
        <f t="shared" si="1"/>
        <v>59728</v>
      </c>
      <c r="N29" s="20">
        <v>30948</v>
      </c>
      <c r="O29" s="20">
        <v>0</v>
      </c>
      <c r="P29" s="20">
        <v>0</v>
      </c>
      <c r="Q29" s="21">
        <f t="shared" si="2"/>
        <v>90676</v>
      </c>
      <c r="R29" s="20">
        <v>30948</v>
      </c>
      <c r="S29" s="20">
        <v>0</v>
      </c>
      <c r="T29" s="20">
        <v>0</v>
      </c>
      <c r="U29" s="21">
        <f t="shared" si="3"/>
        <v>121624</v>
      </c>
      <c r="V29" s="20">
        <v>30948</v>
      </c>
      <c r="W29" s="20">
        <f t="shared" si="4"/>
        <v>2168</v>
      </c>
      <c r="X29" s="22">
        <f t="shared" si="5"/>
        <v>1.0753300903405143</v>
      </c>
      <c r="Y29" s="20">
        <v>0</v>
      </c>
      <c r="Z29" s="20">
        <f t="shared" si="6"/>
        <v>0</v>
      </c>
      <c r="AA29" s="22" t="e">
        <f t="shared" si="7"/>
        <v>#DIV/0!</v>
      </c>
      <c r="AB29" s="20">
        <v>0</v>
      </c>
      <c r="AC29" s="20">
        <f t="shared" si="8"/>
        <v>0</v>
      </c>
      <c r="AD29" s="22" t="e">
        <f t="shared" si="9"/>
        <v>#DIV/0!</v>
      </c>
      <c r="AE29" s="23">
        <f t="shared" si="10"/>
        <v>30948</v>
      </c>
      <c r="AF29" s="23">
        <f t="shared" si="11"/>
        <v>2168</v>
      </c>
      <c r="AG29" s="24">
        <f t="shared" si="12"/>
        <v>1.0753300903405143</v>
      </c>
      <c r="AH29" s="20">
        <v>30948</v>
      </c>
      <c r="AI29" s="20">
        <f t="shared" si="13"/>
        <v>0</v>
      </c>
      <c r="AJ29" s="22">
        <f t="shared" si="14"/>
        <v>1</v>
      </c>
      <c r="AK29" s="20">
        <v>0</v>
      </c>
      <c r="AL29" s="20">
        <f t="shared" si="15"/>
        <v>0</v>
      </c>
      <c r="AM29" s="22" t="e">
        <f t="shared" si="16"/>
        <v>#DIV/0!</v>
      </c>
      <c r="AN29" s="20">
        <v>0</v>
      </c>
      <c r="AO29" s="25">
        <f t="shared" si="17"/>
        <v>61896</v>
      </c>
      <c r="AP29" s="20">
        <f t="shared" si="18"/>
        <v>2168</v>
      </c>
      <c r="AQ29" s="22">
        <f t="shared" si="19"/>
        <v>1.0362978837396195</v>
      </c>
      <c r="AR29" s="20">
        <v>30948</v>
      </c>
      <c r="AS29" s="20">
        <f t="shared" si="20"/>
        <v>0</v>
      </c>
      <c r="AT29" s="22">
        <f t="shared" si="21"/>
        <v>1</v>
      </c>
      <c r="AU29" s="20">
        <v>0</v>
      </c>
      <c r="AV29" s="20">
        <f t="shared" si="22"/>
        <v>0</v>
      </c>
      <c r="AW29" s="22" t="e">
        <f t="shared" si="23"/>
        <v>#DIV/0!</v>
      </c>
      <c r="AX29" s="20">
        <v>0</v>
      </c>
      <c r="AY29" s="20">
        <f t="shared" si="24"/>
        <v>0</v>
      </c>
      <c r="AZ29" s="22" t="e">
        <f t="shared" si="25"/>
        <v>#DIV/0!</v>
      </c>
      <c r="BA29" s="25">
        <f t="shared" si="26"/>
        <v>92844</v>
      </c>
      <c r="BB29" s="20">
        <f t="shared" si="27"/>
        <v>2168</v>
      </c>
      <c r="BC29" s="22">
        <f t="shared" si="28"/>
        <v>1.0239093034540563</v>
      </c>
      <c r="BD29" s="20">
        <v>30948</v>
      </c>
      <c r="BE29" s="20">
        <f t="shared" si="29"/>
        <v>0</v>
      </c>
      <c r="BF29" s="22">
        <f t="shared" si="30"/>
        <v>1</v>
      </c>
      <c r="BG29" s="20"/>
      <c r="BH29" s="20">
        <f t="shared" si="31"/>
        <v>0</v>
      </c>
      <c r="BI29" s="22" t="e">
        <f t="shared" si="32"/>
        <v>#DIV/0!</v>
      </c>
      <c r="BJ29" s="20"/>
      <c r="BK29" s="20">
        <f t="shared" si="33"/>
        <v>0</v>
      </c>
      <c r="BL29" s="22" t="e">
        <f t="shared" si="34"/>
        <v>#DIV/0!</v>
      </c>
      <c r="BM29" s="23">
        <f t="shared" si="35"/>
        <v>123792</v>
      </c>
      <c r="BN29" s="23">
        <f t="shared" si="36"/>
        <v>2168</v>
      </c>
      <c r="BO29" s="24">
        <f t="shared" si="37"/>
        <v>1.0178254291916069</v>
      </c>
    </row>
    <row r="30" spans="1:67" s="4" customFormat="1" x14ac:dyDescent="0.2">
      <c r="A30" s="17">
        <v>18</v>
      </c>
      <c r="B30" s="18" t="s">
        <v>62</v>
      </c>
      <c r="C30" s="19">
        <v>1012008856</v>
      </c>
      <c r="D30" s="27" t="s">
        <v>63</v>
      </c>
      <c r="E30" s="27" t="s">
        <v>53</v>
      </c>
      <c r="F30" s="26">
        <v>72998</v>
      </c>
      <c r="G30" s="26">
        <v>0</v>
      </c>
      <c r="H30" s="26">
        <v>0</v>
      </c>
      <c r="I30" s="21">
        <f t="shared" si="0"/>
        <v>72998</v>
      </c>
      <c r="J30" s="26">
        <v>27234</v>
      </c>
      <c r="K30" s="26">
        <v>51265</v>
      </c>
      <c r="L30" s="26">
        <v>3650</v>
      </c>
      <c r="M30" s="21">
        <f t="shared" si="1"/>
        <v>155147</v>
      </c>
      <c r="N30" s="26">
        <v>78499</v>
      </c>
      <c r="O30" s="26">
        <v>0</v>
      </c>
      <c r="P30" s="26">
        <v>0</v>
      </c>
      <c r="Q30" s="21">
        <f t="shared" si="2"/>
        <v>233646</v>
      </c>
      <c r="R30" s="26">
        <v>78613.66</v>
      </c>
      <c r="S30" s="26">
        <v>0</v>
      </c>
      <c r="T30" s="26">
        <v>0</v>
      </c>
      <c r="U30" s="21">
        <f t="shared" si="3"/>
        <v>312259.66000000003</v>
      </c>
      <c r="V30" s="26">
        <v>27235</v>
      </c>
      <c r="W30" s="26">
        <f t="shared" si="4"/>
        <v>-45763</v>
      </c>
      <c r="X30" s="28">
        <f t="shared" si="5"/>
        <v>0.37309241349078059</v>
      </c>
      <c r="Y30" s="26">
        <v>51398.42</v>
      </c>
      <c r="Z30" s="26">
        <f t="shared" si="6"/>
        <v>51398.42</v>
      </c>
      <c r="AA30" s="28" t="e">
        <f t="shared" si="7"/>
        <v>#DIV/0!</v>
      </c>
      <c r="AB30" s="26">
        <v>60</v>
      </c>
      <c r="AC30" s="26">
        <f t="shared" si="8"/>
        <v>60</v>
      </c>
      <c r="AD30" s="28" t="e">
        <f t="shared" si="9"/>
        <v>#DIV/0!</v>
      </c>
      <c r="AE30" s="26">
        <f t="shared" si="10"/>
        <v>78693.42</v>
      </c>
      <c r="AF30" s="26">
        <f t="shared" si="11"/>
        <v>5695.4199999999983</v>
      </c>
      <c r="AG30" s="28">
        <f t="shared" si="12"/>
        <v>1.0780215896325926</v>
      </c>
      <c r="AH30" s="26">
        <v>27234</v>
      </c>
      <c r="AI30" s="26">
        <f t="shared" si="13"/>
        <v>0</v>
      </c>
      <c r="AJ30" s="28">
        <f t="shared" si="14"/>
        <v>1</v>
      </c>
      <c r="AK30" s="26">
        <v>51265</v>
      </c>
      <c r="AL30" s="20">
        <f t="shared" si="15"/>
        <v>0</v>
      </c>
      <c r="AM30" s="22">
        <f t="shared" si="16"/>
        <v>1</v>
      </c>
      <c r="AN30" s="26">
        <v>278.37</v>
      </c>
      <c r="AO30" s="25">
        <f t="shared" si="17"/>
        <v>157470.78999999998</v>
      </c>
      <c r="AP30" s="20">
        <f t="shared" si="18"/>
        <v>2323.789999999979</v>
      </c>
      <c r="AQ30" s="22">
        <f t="shared" si="19"/>
        <v>1.0149779886172468</v>
      </c>
      <c r="AR30" s="26">
        <v>78499</v>
      </c>
      <c r="AS30" s="20">
        <f t="shared" si="20"/>
        <v>0</v>
      </c>
      <c r="AT30" s="22">
        <f t="shared" si="21"/>
        <v>1</v>
      </c>
      <c r="AU30" s="26">
        <v>0</v>
      </c>
      <c r="AV30" s="20">
        <f t="shared" si="22"/>
        <v>0</v>
      </c>
      <c r="AW30" s="22" t="e">
        <f t="shared" si="23"/>
        <v>#DIV/0!</v>
      </c>
      <c r="AX30" s="26">
        <v>0</v>
      </c>
      <c r="AY30" s="20">
        <f t="shared" si="24"/>
        <v>0</v>
      </c>
      <c r="AZ30" s="22" t="e">
        <f t="shared" si="25"/>
        <v>#DIV/0!</v>
      </c>
      <c r="BA30" s="25">
        <f t="shared" si="26"/>
        <v>235969.78999999998</v>
      </c>
      <c r="BB30" s="20">
        <f t="shared" si="27"/>
        <v>2323.789999999979</v>
      </c>
      <c r="BC30" s="22">
        <f t="shared" si="28"/>
        <v>1.0099457726646293</v>
      </c>
      <c r="BD30" s="26">
        <v>78499</v>
      </c>
      <c r="BE30" s="20">
        <f t="shared" si="29"/>
        <v>-114.66000000000349</v>
      </c>
      <c r="BF30" s="22">
        <f t="shared" si="30"/>
        <v>0.99854147485309797</v>
      </c>
      <c r="BG30" s="26"/>
      <c r="BH30" s="20">
        <f t="shared" si="31"/>
        <v>0</v>
      </c>
      <c r="BI30" s="22" t="e">
        <f t="shared" si="32"/>
        <v>#DIV/0!</v>
      </c>
      <c r="BJ30" s="26"/>
      <c r="BK30" s="20">
        <f t="shared" si="33"/>
        <v>0</v>
      </c>
      <c r="BL30" s="22" t="e">
        <f t="shared" si="34"/>
        <v>#DIV/0!</v>
      </c>
      <c r="BM30" s="25">
        <f t="shared" si="35"/>
        <v>314468.78999999998</v>
      </c>
      <c r="BN30" s="25">
        <f t="shared" si="36"/>
        <v>2209.1299999999464</v>
      </c>
      <c r="BO30" s="29">
        <f t="shared" si="37"/>
        <v>1.0070746570338287</v>
      </c>
    </row>
    <row r="31" spans="1:67" x14ac:dyDescent="0.2">
      <c r="A31" s="17">
        <v>19</v>
      </c>
      <c r="B31" s="18" t="s">
        <v>64</v>
      </c>
      <c r="C31" s="19">
        <v>1012008912</v>
      </c>
      <c r="D31" s="5">
        <v>100101001</v>
      </c>
      <c r="E31" s="5" t="s">
        <v>53</v>
      </c>
      <c r="F31" s="20">
        <v>21296</v>
      </c>
      <c r="G31" s="20">
        <v>0</v>
      </c>
      <c r="H31" s="20">
        <v>0</v>
      </c>
      <c r="I31" s="21">
        <f t="shared" si="0"/>
        <v>21296</v>
      </c>
      <c r="J31" s="26">
        <v>22902</v>
      </c>
      <c r="K31" s="20">
        <v>0</v>
      </c>
      <c r="L31" s="20">
        <v>0</v>
      </c>
      <c r="M31" s="21">
        <f t="shared" si="1"/>
        <v>44198</v>
      </c>
      <c r="N31" s="20">
        <v>22902</v>
      </c>
      <c r="O31" s="20">
        <v>0</v>
      </c>
      <c r="P31" s="20">
        <v>0</v>
      </c>
      <c r="Q31" s="21">
        <f t="shared" si="2"/>
        <v>67100</v>
      </c>
      <c r="R31" s="20">
        <v>22902</v>
      </c>
      <c r="S31" s="20">
        <v>0</v>
      </c>
      <c r="T31" s="20">
        <v>0</v>
      </c>
      <c r="U31" s="21">
        <f t="shared" si="3"/>
        <v>90002</v>
      </c>
      <c r="V31" s="20">
        <v>22902</v>
      </c>
      <c r="W31" s="20">
        <f t="shared" si="4"/>
        <v>1606</v>
      </c>
      <c r="X31" s="22">
        <f t="shared" si="5"/>
        <v>1.0754132231404958</v>
      </c>
      <c r="Y31" s="20">
        <v>0</v>
      </c>
      <c r="Z31" s="20">
        <f t="shared" si="6"/>
        <v>0</v>
      </c>
      <c r="AA31" s="22" t="e">
        <f t="shared" si="7"/>
        <v>#DIV/0!</v>
      </c>
      <c r="AB31" s="20">
        <v>0</v>
      </c>
      <c r="AC31" s="20">
        <f t="shared" si="8"/>
        <v>0</v>
      </c>
      <c r="AD31" s="22" t="e">
        <f t="shared" si="9"/>
        <v>#DIV/0!</v>
      </c>
      <c r="AE31" s="23">
        <f t="shared" si="10"/>
        <v>22902</v>
      </c>
      <c r="AF31" s="23">
        <f t="shared" si="11"/>
        <v>1606</v>
      </c>
      <c r="AG31" s="24">
        <f t="shared" si="12"/>
        <v>1.0754132231404958</v>
      </c>
      <c r="AH31" s="20">
        <v>22902</v>
      </c>
      <c r="AI31" s="20">
        <f t="shared" si="13"/>
        <v>0</v>
      </c>
      <c r="AJ31" s="22">
        <f t="shared" si="14"/>
        <v>1</v>
      </c>
      <c r="AK31" s="20">
        <v>0</v>
      </c>
      <c r="AL31" s="20">
        <f t="shared" si="15"/>
        <v>0</v>
      </c>
      <c r="AM31" s="22" t="e">
        <f t="shared" si="16"/>
        <v>#DIV/0!</v>
      </c>
      <c r="AN31" s="20">
        <v>0</v>
      </c>
      <c r="AO31" s="25">
        <f t="shared" si="17"/>
        <v>45804</v>
      </c>
      <c r="AP31" s="20">
        <f t="shared" si="18"/>
        <v>1606</v>
      </c>
      <c r="AQ31" s="22">
        <f t="shared" si="19"/>
        <v>1.0363364858138377</v>
      </c>
      <c r="AR31" s="20">
        <v>22902</v>
      </c>
      <c r="AS31" s="20">
        <f t="shared" si="20"/>
        <v>0</v>
      </c>
      <c r="AT31" s="22">
        <f t="shared" si="21"/>
        <v>1</v>
      </c>
      <c r="AU31" s="20">
        <v>0</v>
      </c>
      <c r="AV31" s="20">
        <f t="shared" si="22"/>
        <v>0</v>
      </c>
      <c r="AW31" s="22" t="e">
        <f t="shared" si="23"/>
        <v>#DIV/0!</v>
      </c>
      <c r="AX31" s="20">
        <v>0</v>
      </c>
      <c r="AY31" s="20">
        <f t="shared" si="24"/>
        <v>0</v>
      </c>
      <c r="AZ31" s="22" t="e">
        <f t="shared" si="25"/>
        <v>#DIV/0!</v>
      </c>
      <c r="BA31" s="25">
        <f t="shared" si="26"/>
        <v>68706</v>
      </c>
      <c r="BB31" s="20">
        <f t="shared" si="27"/>
        <v>1606</v>
      </c>
      <c r="BC31" s="22">
        <f t="shared" si="28"/>
        <v>1.0239344262295083</v>
      </c>
      <c r="BD31" s="20">
        <v>22902</v>
      </c>
      <c r="BE31" s="20">
        <f t="shared" si="29"/>
        <v>0</v>
      </c>
      <c r="BF31" s="22">
        <f t="shared" si="30"/>
        <v>1</v>
      </c>
      <c r="BG31" s="20"/>
      <c r="BH31" s="20">
        <f t="shared" si="31"/>
        <v>0</v>
      </c>
      <c r="BI31" s="22" t="e">
        <f t="shared" si="32"/>
        <v>#DIV/0!</v>
      </c>
      <c r="BJ31" s="20"/>
      <c r="BK31" s="20">
        <f t="shared" si="33"/>
        <v>0</v>
      </c>
      <c r="BL31" s="22" t="e">
        <f t="shared" si="34"/>
        <v>#DIV/0!</v>
      </c>
      <c r="BM31" s="23">
        <f t="shared" si="35"/>
        <v>91608</v>
      </c>
      <c r="BN31" s="23">
        <f t="shared" si="36"/>
        <v>1606</v>
      </c>
      <c r="BO31" s="24">
        <f t="shared" si="37"/>
        <v>1.0178440479100463</v>
      </c>
    </row>
    <row r="32" spans="1:67" x14ac:dyDescent="0.2">
      <c r="A32" s="17">
        <v>20</v>
      </c>
      <c r="B32" s="18" t="s">
        <v>65</v>
      </c>
      <c r="C32" s="19">
        <v>1012009377</v>
      </c>
      <c r="D32" s="5">
        <v>101201001</v>
      </c>
      <c r="E32" s="5" t="s">
        <v>53</v>
      </c>
      <c r="F32" s="20">
        <v>49500</v>
      </c>
      <c r="G32" s="20">
        <v>1</v>
      </c>
      <c r="H32" s="20">
        <v>0</v>
      </c>
      <c r="I32" s="21">
        <f t="shared" si="0"/>
        <v>49501</v>
      </c>
      <c r="J32" s="26">
        <v>53230</v>
      </c>
      <c r="K32" s="20">
        <v>0</v>
      </c>
      <c r="L32" s="20">
        <v>0</v>
      </c>
      <c r="M32" s="21">
        <f t="shared" si="1"/>
        <v>102731</v>
      </c>
      <c r="N32" s="20">
        <v>53230</v>
      </c>
      <c r="O32" s="20">
        <v>0</v>
      </c>
      <c r="P32" s="20">
        <v>0</v>
      </c>
      <c r="Q32" s="21">
        <f t="shared" si="2"/>
        <v>155961</v>
      </c>
      <c r="R32" s="20">
        <v>53230</v>
      </c>
      <c r="S32" s="20">
        <v>0</v>
      </c>
      <c r="T32" s="20">
        <v>0</v>
      </c>
      <c r="U32" s="21">
        <f t="shared" si="3"/>
        <v>209191</v>
      </c>
      <c r="V32" s="20">
        <v>0</v>
      </c>
      <c r="W32" s="20">
        <f t="shared" si="4"/>
        <v>-49500</v>
      </c>
      <c r="X32" s="22">
        <f t="shared" si="5"/>
        <v>0</v>
      </c>
      <c r="Y32" s="20">
        <v>53252.01</v>
      </c>
      <c r="Z32" s="20">
        <f t="shared" si="6"/>
        <v>53251.01</v>
      </c>
      <c r="AA32" s="22">
        <f t="shared" si="7"/>
        <v>53252.01</v>
      </c>
      <c r="AB32" s="20">
        <v>195.18</v>
      </c>
      <c r="AC32" s="20">
        <f t="shared" si="8"/>
        <v>195.18</v>
      </c>
      <c r="AD32" s="22" t="e">
        <f t="shared" si="9"/>
        <v>#DIV/0!</v>
      </c>
      <c r="AE32" s="23">
        <f t="shared" si="10"/>
        <v>53447.19</v>
      </c>
      <c r="AF32" s="23">
        <f t="shared" si="11"/>
        <v>3946.1900000000023</v>
      </c>
      <c r="AG32" s="24">
        <f t="shared" si="12"/>
        <v>1.0797193996080887</v>
      </c>
      <c r="AH32" s="20">
        <v>0</v>
      </c>
      <c r="AI32" s="20">
        <f t="shared" si="13"/>
        <v>-53230</v>
      </c>
      <c r="AJ32" s="22">
        <f t="shared" si="14"/>
        <v>0</v>
      </c>
      <c r="AK32" s="20">
        <v>53230</v>
      </c>
      <c r="AL32" s="20">
        <f t="shared" si="15"/>
        <v>53230</v>
      </c>
      <c r="AM32" s="22" t="e">
        <f t="shared" si="16"/>
        <v>#DIV/0!</v>
      </c>
      <c r="AN32" s="20">
        <v>195.19</v>
      </c>
      <c r="AO32" s="25">
        <f t="shared" si="17"/>
        <v>106872.38</v>
      </c>
      <c r="AP32" s="20">
        <f t="shared" si="18"/>
        <v>4141.3800000000047</v>
      </c>
      <c r="AQ32" s="22">
        <f t="shared" si="19"/>
        <v>1.0403128559052284</v>
      </c>
      <c r="AR32" s="20">
        <v>53231</v>
      </c>
      <c r="AS32" s="20">
        <f t="shared" si="20"/>
        <v>1</v>
      </c>
      <c r="AT32" s="22">
        <f t="shared" si="21"/>
        <v>1.0000187863986474</v>
      </c>
      <c r="AU32" s="20">
        <v>0</v>
      </c>
      <c r="AV32" s="20">
        <f t="shared" si="22"/>
        <v>0</v>
      </c>
      <c r="AW32" s="22" t="e">
        <f t="shared" si="23"/>
        <v>#DIV/0!</v>
      </c>
      <c r="AX32" s="20">
        <v>0</v>
      </c>
      <c r="AY32" s="20">
        <f t="shared" si="24"/>
        <v>0</v>
      </c>
      <c r="AZ32" s="22" t="e">
        <f t="shared" si="25"/>
        <v>#DIV/0!</v>
      </c>
      <c r="BA32" s="25">
        <f t="shared" si="26"/>
        <v>160103.38</v>
      </c>
      <c r="BB32" s="20">
        <f t="shared" si="27"/>
        <v>4142.3800000000047</v>
      </c>
      <c r="BC32" s="22">
        <f t="shared" si="28"/>
        <v>1.0265603580382274</v>
      </c>
      <c r="BD32" s="20">
        <v>31878</v>
      </c>
      <c r="BE32" s="20">
        <f t="shared" si="29"/>
        <v>-21352</v>
      </c>
      <c r="BF32" s="22">
        <f t="shared" si="30"/>
        <v>0.59887281608115728</v>
      </c>
      <c r="BG32" s="20"/>
      <c r="BH32" s="20">
        <f t="shared" si="31"/>
        <v>0</v>
      </c>
      <c r="BI32" s="22" t="e">
        <f t="shared" si="32"/>
        <v>#DIV/0!</v>
      </c>
      <c r="BJ32" s="20"/>
      <c r="BK32" s="20">
        <f t="shared" si="33"/>
        <v>0</v>
      </c>
      <c r="BL32" s="22" t="e">
        <f t="shared" si="34"/>
        <v>#DIV/0!</v>
      </c>
      <c r="BM32" s="23">
        <f t="shared" si="35"/>
        <v>191981.38</v>
      </c>
      <c r="BN32" s="23">
        <f t="shared" si="36"/>
        <v>-17209.619999999995</v>
      </c>
      <c r="BO32" s="24">
        <f t="shared" si="37"/>
        <v>0.91773250283233987</v>
      </c>
    </row>
    <row r="33" spans="1:67" x14ac:dyDescent="0.2">
      <c r="A33" s="17">
        <v>21</v>
      </c>
      <c r="B33" s="18" t="s">
        <v>66</v>
      </c>
      <c r="C33" s="19">
        <v>1012010277</v>
      </c>
      <c r="D33" s="5">
        <v>101201001</v>
      </c>
      <c r="E33" s="5" t="s">
        <v>53</v>
      </c>
      <c r="F33" s="20">
        <v>131937</v>
      </c>
      <c r="G33" s="20">
        <v>0</v>
      </c>
      <c r="H33" s="20">
        <v>0</v>
      </c>
      <c r="I33" s="21">
        <f t="shared" si="0"/>
        <v>131937</v>
      </c>
      <c r="J33" s="26">
        <v>87144</v>
      </c>
      <c r="K33" s="20">
        <v>0</v>
      </c>
      <c r="L33" s="20">
        <v>0</v>
      </c>
      <c r="M33" s="21">
        <f t="shared" si="1"/>
        <v>219081</v>
      </c>
      <c r="N33" s="20">
        <v>87144</v>
      </c>
      <c r="O33" s="20">
        <v>0</v>
      </c>
      <c r="P33" s="20">
        <v>0</v>
      </c>
      <c r="Q33" s="21">
        <f t="shared" si="2"/>
        <v>306225</v>
      </c>
      <c r="R33" s="20">
        <v>87144</v>
      </c>
      <c r="S33" s="20">
        <v>0</v>
      </c>
      <c r="T33" s="20">
        <v>0</v>
      </c>
      <c r="U33" s="21">
        <f t="shared" si="3"/>
        <v>393369</v>
      </c>
      <c r="V33" s="20">
        <v>87144</v>
      </c>
      <c r="W33" s="20">
        <f t="shared" si="4"/>
        <v>-44793</v>
      </c>
      <c r="X33" s="22">
        <f t="shared" si="5"/>
        <v>0.66049705541281067</v>
      </c>
      <c r="Y33" s="20">
        <v>0</v>
      </c>
      <c r="Z33" s="20">
        <f t="shared" si="6"/>
        <v>0</v>
      </c>
      <c r="AA33" s="22" t="e">
        <f t="shared" si="7"/>
        <v>#DIV/0!</v>
      </c>
      <c r="AB33" s="20">
        <v>0</v>
      </c>
      <c r="AC33" s="20">
        <f t="shared" si="8"/>
        <v>0</v>
      </c>
      <c r="AD33" s="22" t="e">
        <f t="shared" si="9"/>
        <v>#DIV/0!</v>
      </c>
      <c r="AE33" s="23">
        <f t="shared" si="10"/>
        <v>87144</v>
      </c>
      <c r="AF33" s="23">
        <f t="shared" si="11"/>
        <v>-44793</v>
      </c>
      <c r="AG33" s="24">
        <f t="shared" si="12"/>
        <v>0.66049705541281067</v>
      </c>
      <c r="AH33" s="20">
        <v>87144</v>
      </c>
      <c r="AI33" s="20">
        <f t="shared" si="13"/>
        <v>0</v>
      </c>
      <c r="AJ33" s="22">
        <f t="shared" si="14"/>
        <v>1</v>
      </c>
      <c r="AK33" s="20">
        <v>0</v>
      </c>
      <c r="AL33" s="20">
        <f t="shared" si="15"/>
        <v>0</v>
      </c>
      <c r="AM33" s="22" t="e">
        <f t="shared" si="16"/>
        <v>#DIV/0!</v>
      </c>
      <c r="AN33" s="20">
        <v>0</v>
      </c>
      <c r="AO33" s="25">
        <f t="shared" si="17"/>
        <v>174288</v>
      </c>
      <c r="AP33" s="20">
        <f t="shared" si="18"/>
        <v>-44793</v>
      </c>
      <c r="AQ33" s="22">
        <f t="shared" si="19"/>
        <v>0.79554137510783685</v>
      </c>
      <c r="AR33" s="20">
        <v>87144</v>
      </c>
      <c r="AS33" s="20">
        <f t="shared" si="20"/>
        <v>0</v>
      </c>
      <c r="AT33" s="22">
        <f t="shared" si="21"/>
        <v>1</v>
      </c>
      <c r="AU33" s="20">
        <v>0</v>
      </c>
      <c r="AV33" s="20">
        <f t="shared" si="22"/>
        <v>0</v>
      </c>
      <c r="AW33" s="22" t="e">
        <f t="shared" si="23"/>
        <v>#DIV/0!</v>
      </c>
      <c r="AX33" s="20">
        <v>0</v>
      </c>
      <c r="AY33" s="20">
        <f t="shared" si="24"/>
        <v>0</v>
      </c>
      <c r="AZ33" s="22" t="e">
        <f t="shared" si="25"/>
        <v>#DIV/0!</v>
      </c>
      <c r="BA33" s="25">
        <f t="shared" si="26"/>
        <v>261432</v>
      </c>
      <c r="BB33" s="20">
        <f t="shared" si="27"/>
        <v>-44793</v>
      </c>
      <c r="BC33" s="22">
        <f t="shared" si="28"/>
        <v>0.85372520205731084</v>
      </c>
      <c r="BD33" s="20">
        <v>87144</v>
      </c>
      <c r="BE33" s="20">
        <f t="shared" si="29"/>
        <v>0</v>
      </c>
      <c r="BF33" s="22">
        <f t="shared" si="30"/>
        <v>1</v>
      </c>
      <c r="BG33" s="20"/>
      <c r="BH33" s="20">
        <f t="shared" si="31"/>
        <v>0</v>
      </c>
      <c r="BI33" s="22" t="e">
        <f t="shared" si="32"/>
        <v>#DIV/0!</v>
      </c>
      <c r="BJ33" s="20"/>
      <c r="BK33" s="20">
        <f t="shared" si="33"/>
        <v>0</v>
      </c>
      <c r="BL33" s="22" t="e">
        <f t="shared" si="34"/>
        <v>#DIV/0!</v>
      </c>
      <c r="BM33" s="23">
        <f t="shared" si="35"/>
        <v>348576</v>
      </c>
      <c r="BN33" s="23">
        <f t="shared" si="36"/>
        <v>-44793</v>
      </c>
      <c r="BO33" s="24">
        <f t="shared" si="37"/>
        <v>0.88612981704201399</v>
      </c>
    </row>
    <row r="34" spans="1:67" x14ac:dyDescent="0.2">
      <c r="A34" s="17">
        <v>22</v>
      </c>
      <c r="B34" s="18" t="s">
        <v>67</v>
      </c>
      <c r="C34" s="19">
        <v>1012010291</v>
      </c>
      <c r="D34" s="5">
        <v>101201001</v>
      </c>
      <c r="E34" s="5" t="s">
        <v>53</v>
      </c>
      <c r="F34" s="20">
        <v>9785</v>
      </c>
      <c r="G34" s="20">
        <v>0</v>
      </c>
      <c r="H34" s="20">
        <v>0</v>
      </c>
      <c r="I34" s="21">
        <f t="shared" si="0"/>
        <v>9785</v>
      </c>
      <c r="J34" s="26">
        <v>10523</v>
      </c>
      <c r="K34" s="20">
        <v>0</v>
      </c>
      <c r="L34" s="20">
        <v>0</v>
      </c>
      <c r="M34" s="21">
        <f t="shared" si="1"/>
        <v>20308</v>
      </c>
      <c r="N34" s="20">
        <v>10523</v>
      </c>
      <c r="O34" s="20">
        <v>0</v>
      </c>
      <c r="P34" s="20">
        <v>0</v>
      </c>
      <c r="Q34" s="21">
        <f t="shared" si="2"/>
        <v>30831</v>
      </c>
      <c r="R34" s="20">
        <v>10523</v>
      </c>
      <c r="S34" s="20">
        <v>0</v>
      </c>
      <c r="T34" s="20">
        <v>0</v>
      </c>
      <c r="U34" s="21">
        <f t="shared" si="3"/>
        <v>41354</v>
      </c>
      <c r="V34" s="20">
        <v>10523</v>
      </c>
      <c r="W34" s="20">
        <f t="shared" si="4"/>
        <v>738</v>
      </c>
      <c r="X34" s="22">
        <f t="shared" si="5"/>
        <v>1.0754215636177824</v>
      </c>
      <c r="Y34" s="20">
        <v>0</v>
      </c>
      <c r="Z34" s="20">
        <f t="shared" si="6"/>
        <v>0</v>
      </c>
      <c r="AA34" s="22" t="e">
        <f t="shared" si="7"/>
        <v>#DIV/0!</v>
      </c>
      <c r="AB34" s="20">
        <v>0</v>
      </c>
      <c r="AC34" s="20">
        <f t="shared" si="8"/>
        <v>0</v>
      </c>
      <c r="AD34" s="22" t="e">
        <f t="shared" si="9"/>
        <v>#DIV/0!</v>
      </c>
      <c r="AE34" s="23">
        <f t="shared" si="10"/>
        <v>10523</v>
      </c>
      <c r="AF34" s="23">
        <f t="shared" si="11"/>
        <v>738</v>
      </c>
      <c r="AG34" s="24">
        <f t="shared" si="12"/>
        <v>1.0754215636177824</v>
      </c>
      <c r="AH34" s="20">
        <v>7015</v>
      </c>
      <c r="AI34" s="20">
        <f t="shared" si="13"/>
        <v>-3508</v>
      </c>
      <c r="AJ34" s="22">
        <f t="shared" si="14"/>
        <v>0.66663499002185689</v>
      </c>
      <c r="AK34" s="20">
        <v>0</v>
      </c>
      <c r="AL34" s="20">
        <f t="shared" si="15"/>
        <v>0</v>
      </c>
      <c r="AM34" s="22" t="e">
        <f t="shared" si="16"/>
        <v>#DIV/0!</v>
      </c>
      <c r="AN34" s="20">
        <v>0</v>
      </c>
      <c r="AO34" s="25">
        <f t="shared" si="17"/>
        <v>17538</v>
      </c>
      <c r="AP34" s="20">
        <f t="shared" si="18"/>
        <v>-2770</v>
      </c>
      <c r="AQ34" s="22">
        <f t="shared" si="19"/>
        <v>0.86360055150679538</v>
      </c>
      <c r="AR34" s="20">
        <v>0</v>
      </c>
      <c r="AS34" s="20">
        <f t="shared" si="20"/>
        <v>-10523</v>
      </c>
      <c r="AT34" s="22">
        <f t="shared" si="21"/>
        <v>0</v>
      </c>
      <c r="AU34" s="20">
        <v>0</v>
      </c>
      <c r="AV34" s="20">
        <f t="shared" si="22"/>
        <v>0</v>
      </c>
      <c r="AW34" s="22" t="e">
        <f t="shared" si="23"/>
        <v>#DIV/0!</v>
      </c>
      <c r="AX34" s="20">
        <v>0</v>
      </c>
      <c r="AY34" s="20">
        <f t="shared" si="24"/>
        <v>0</v>
      </c>
      <c r="AZ34" s="22" t="e">
        <f t="shared" si="25"/>
        <v>#DIV/0!</v>
      </c>
      <c r="BA34" s="25">
        <f t="shared" si="26"/>
        <v>17538</v>
      </c>
      <c r="BB34" s="20">
        <f t="shared" si="27"/>
        <v>-13293</v>
      </c>
      <c r="BC34" s="22">
        <f t="shared" si="28"/>
        <v>0.56884304758197912</v>
      </c>
      <c r="BD34" s="20">
        <v>0</v>
      </c>
      <c r="BE34" s="20">
        <f t="shared" si="29"/>
        <v>-10523</v>
      </c>
      <c r="BF34" s="22">
        <f t="shared" si="30"/>
        <v>0</v>
      </c>
      <c r="BG34" s="20"/>
      <c r="BH34" s="20">
        <f t="shared" si="31"/>
        <v>0</v>
      </c>
      <c r="BI34" s="22" t="e">
        <f t="shared" si="32"/>
        <v>#DIV/0!</v>
      </c>
      <c r="BJ34" s="20"/>
      <c r="BK34" s="20">
        <f t="shared" si="33"/>
        <v>0</v>
      </c>
      <c r="BL34" s="22" t="e">
        <f t="shared" si="34"/>
        <v>#DIV/0!</v>
      </c>
      <c r="BM34" s="23">
        <f t="shared" si="35"/>
        <v>17538</v>
      </c>
      <c r="BN34" s="23">
        <f t="shared" si="36"/>
        <v>-23816</v>
      </c>
      <c r="BO34" s="24">
        <f t="shared" si="37"/>
        <v>0.4240944044106979</v>
      </c>
    </row>
    <row r="35" spans="1:67" x14ac:dyDescent="0.2">
      <c r="A35" s="17">
        <v>23</v>
      </c>
      <c r="B35" s="18" t="s">
        <v>68</v>
      </c>
      <c r="C35" s="19">
        <v>1012010333</v>
      </c>
      <c r="D35" s="5">
        <v>101201001</v>
      </c>
      <c r="E35" s="5" t="s">
        <v>53</v>
      </c>
      <c r="F35" s="20">
        <v>29355</v>
      </c>
      <c r="G35" s="20">
        <v>0</v>
      </c>
      <c r="H35" s="20">
        <v>0</v>
      </c>
      <c r="I35" s="21">
        <f t="shared" si="0"/>
        <v>29355</v>
      </c>
      <c r="J35" s="26">
        <v>31567</v>
      </c>
      <c r="K35" s="20">
        <v>0</v>
      </c>
      <c r="L35" s="20">
        <v>0</v>
      </c>
      <c r="M35" s="21">
        <f t="shared" si="1"/>
        <v>60922</v>
      </c>
      <c r="N35" s="20">
        <v>31567</v>
      </c>
      <c r="O35" s="20">
        <v>0</v>
      </c>
      <c r="P35" s="20">
        <v>0</v>
      </c>
      <c r="Q35" s="21">
        <f t="shared" si="2"/>
        <v>92489</v>
      </c>
      <c r="R35" s="20">
        <v>31567</v>
      </c>
      <c r="S35" s="20">
        <v>0</v>
      </c>
      <c r="T35" s="20">
        <v>0</v>
      </c>
      <c r="U35" s="21">
        <f t="shared" si="3"/>
        <v>124056</v>
      </c>
      <c r="V35" s="20">
        <v>31567</v>
      </c>
      <c r="W35" s="20">
        <f t="shared" si="4"/>
        <v>2212</v>
      </c>
      <c r="X35" s="22">
        <f t="shared" si="5"/>
        <v>1.0753534321239993</v>
      </c>
      <c r="Y35" s="20">
        <v>0</v>
      </c>
      <c r="Z35" s="20">
        <f t="shared" si="6"/>
        <v>0</v>
      </c>
      <c r="AA35" s="22" t="e">
        <f t="shared" si="7"/>
        <v>#DIV/0!</v>
      </c>
      <c r="AB35" s="20">
        <v>0</v>
      </c>
      <c r="AC35" s="20">
        <f t="shared" si="8"/>
        <v>0</v>
      </c>
      <c r="AD35" s="22" t="e">
        <f t="shared" si="9"/>
        <v>#DIV/0!</v>
      </c>
      <c r="AE35" s="23">
        <f t="shared" si="10"/>
        <v>31567</v>
      </c>
      <c r="AF35" s="23">
        <f t="shared" si="11"/>
        <v>2212</v>
      </c>
      <c r="AG35" s="24">
        <f t="shared" si="12"/>
        <v>1.0753534321239993</v>
      </c>
      <c r="AH35" s="20">
        <v>31567</v>
      </c>
      <c r="AI35" s="20">
        <f t="shared" si="13"/>
        <v>0</v>
      </c>
      <c r="AJ35" s="22">
        <f t="shared" si="14"/>
        <v>1</v>
      </c>
      <c r="AK35" s="20">
        <v>0</v>
      </c>
      <c r="AL35" s="20">
        <f t="shared" si="15"/>
        <v>0</v>
      </c>
      <c r="AM35" s="22" t="e">
        <f t="shared" si="16"/>
        <v>#DIV/0!</v>
      </c>
      <c r="AN35" s="20">
        <v>0</v>
      </c>
      <c r="AO35" s="25">
        <f t="shared" si="17"/>
        <v>63134</v>
      </c>
      <c r="AP35" s="20">
        <f t="shared" si="18"/>
        <v>2212</v>
      </c>
      <c r="AQ35" s="22">
        <f t="shared" si="19"/>
        <v>1.0363087226289354</v>
      </c>
      <c r="AR35" s="20">
        <v>31567</v>
      </c>
      <c r="AS35" s="20">
        <f t="shared" si="20"/>
        <v>0</v>
      </c>
      <c r="AT35" s="22">
        <f t="shared" si="21"/>
        <v>1</v>
      </c>
      <c r="AU35" s="20">
        <v>0</v>
      </c>
      <c r="AV35" s="20">
        <f t="shared" si="22"/>
        <v>0</v>
      </c>
      <c r="AW35" s="22" t="e">
        <f t="shared" si="23"/>
        <v>#DIV/0!</v>
      </c>
      <c r="AX35" s="20">
        <v>0</v>
      </c>
      <c r="AY35" s="20">
        <f t="shared" si="24"/>
        <v>0</v>
      </c>
      <c r="AZ35" s="22" t="e">
        <f t="shared" si="25"/>
        <v>#DIV/0!</v>
      </c>
      <c r="BA35" s="25">
        <f t="shared" si="26"/>
        <v>94701</v>
      </c>
      <c r="BB35" s="20">
        <f t="shared" si="27"/>
        <v>2212</v>
      </c>
      <c r="BC35" s="22">
        <f t="shared" si="28"/>
        <v>1.0239163576209063</v>
      </c>
      <c r="BD35" s="20">
        <v>31567</v>
      </c>
      <c r="BE35" s="20">
        <f t="shared" si="29"/>
        <v>0</v>
      </c>
      <c r="BF35" s="22">
        <f t="shared" si="30"/>
        <v>1</v>
      </c>
      <c r="BG35" s="20"/>
      <c r="BH35" s="20">
        <f t="shared" si="31"/>
        <v>0</v>
      </c>
      <c r="BI35" s="22" t="e">
        <f t="shared" si="32"/>
        <v>#DIV/0!</v>
      </c>
      <c r="BJ35" s="20"/>
      <c r="BK35" s="20">
        <f t="shared" si="33"/>
        <v>0</v>
      </c>
      <c r="BL35" s="22" t="e">
        <f t="shared" si="34"/>
        <v>#DIV/0!</v>
      </c>
      <c r="BM35" s="23">
        <f t="shared" si="35"/>
        <v>126268</v>
      </c>
      <c r="BN35" s="23">
        <f t="shared" si="36"/>
        <v>2212</v>
      </c>
      <c r="BO35" s="24">
        <f t="shared" si="37"/>
        <v>1.0178306571225897</v>
      </c>
    </row>
    <row r="36" spans="1:67" x14ac:dyDescent="0.2">
      <c r="A36" s="17">
        <v>24</v>
      </c>
      <c r="B36" s="18" t="s">
        <v>69</v>
      </c>
      <c r="C36" s="19">
        <v>1012010816</v>
      </c>
      <c r="D36" s="5">
        <v>101201001</v>
      </c>
      <c r="E36" s="5" t="s">
        <v>53</v>
      </c>
      <c r="F36" s="20">
        <v>39140</v>
      </c>
      <c r="G36" s="20">
        <v>0</v>
      </c>
      <c r="H36" s="20">
        <v>0</v>
      </c>
      <c r="I36" s="21">
        <f t="shared" si="0"/>
        <v>39140</v>
      </c>
      <c r="J36" s="26">
        <v>50000</v>
      </c>
      <c r="K36" s="20">
        <v>38350</v>
      </c>
      <c r="L36" s="20">
        <v>0</v>
      </c>
      <c r="M36" s="21">
        <f t="shared" si="1"/>
        <v>127490</v>
      </c>
      <c r="N36" s="20">
        <v>685</v>
      </c>
      <c r="O36" s="20">
        <v>278.89</v>
      </c>
      <c r="P36" s="20">
        <v>1723.71</v>
      </c>
      <c r="Q36" s="21">
        <f t="shared" si="2"/>
        <v>130177.60000000001</v>
      </c>
      <c r="R36" s="20">
        <v>531.16999999999996</v>
      </c>
      <c r="S36" s="20">
        <v>84754.15</v>
      </c>
      <c r="T36" s="20">
        <v>13125.95</v>
      </c>
      <c r="U36" s="21">
        <f t="shared" si="3"/>
        <v>228588.87</v>
      </c>
      <c r="V36" s="20">
        <v>0</v>
      </c>
      <c r="W36" s="20">
        <f t="shared" si="4"/>
        <v>-39140</v>
      </c>
      <c r="X36" s="22">
        <f t="shared" si="5"/>
        <v>0</v>
      </c>
      <c r="Y36" s="20">
        <v>0</v>
      </c>
      <c r="Z36" s="20">
        <f t="shared" si="6"/>
        <v>0</v>
      </c>
      <c r="AA36" s="22" t="e">
        <f t="shared" si="7"/>
        <v>#DIV/0!</v>
      </c>
      <c r="AB36" s="20">
        <v>-5194.3</v>
      </c>
      <c r="AC36" s="20">
        <f t="shared" si="8"/>
        <v>-5194.3</v>
      </c>
      <c r="AD36" s="22" t="e">
        <f t="shared" si="9"/>
        <v>#DIV/0!</v>
      </c>
      <c r="AE36" s="23">
        <f t="shared" si="10"/>
        <v>-5194.3</v>
      </c>
      <c r="AF36" s="23">
        <f t="shared" si="11"/>
        <v>-44334.3</v>
      </c>
      <c r="AG36" s="24">
        <f t="shared" si="12"/>
        <v>-0.13271078180889118</v>
      </c>
      <c r="AH36" s="20">
        <v>0</v>
      </c>
      <c r="AI36" s="20">
        <f t="shared" si="13"/>
        <v>-50000</v>
      </c>
      <c r="AJ36" s="22">
        <f t="shared" si="14"/>
        <v>0</v>
      </c>
      <c r="AK36" s="20">
        <v>0</v>
      </c>
      <c r="AL36" s="20">
        <f t="shared" si="15"/>
        <v>-38350</v>
      </c>
      <c r="AM36" s="22">
        <f t="shared" si="16"/>
        <v>0</v>
      </c>
      <c r="AN36" s="20">
        <v>0</v>
      </c>
      <c r="AO36" s="25">
        <f t="shared" si="17"/>
        <v>-5194.3</v>
      </c>
      <c r="AP36" s="20">
        <f t="shared" si="18"/>
        <v>-132684.29999999999</v>
      </c>
      <c r="AQ36" s="22">
        <f t="shared" si="19"/>
        <v>-4.0742803357126052E-2</v>
      </c>
      <c r="AR36" s="20">
        <v>0</v>
      </c>
      <c r="AS36" s="20">
        <f t="shared" si="20"/>
        <v>-685</v>
      </c>
      <c r="AT36" s="22">
        <f t="shared" si="21"/>
        <v>0</v>
      </c>
      <c r="AU36" s="20">
        <v>0</v>
      </c>
      <c r="AV36" s="20">
        <f t="shared" si="22"/>
        <v>-278.89</v>
      </c>
      <c r="AW36" s="22">
        <f t="shared" si="23"/>
        <v>0</v>
      </c>
      <c r="AX36" s="20">
        <v>0</v>
      </c>
      <c r="AY36" s="20">
        <f t="shared" si="24"/>
        <v>-1723.71</v>
      </c>
      <c r="AZ36" s="22">
        <f t="shared" si="25"/>
        <v>0</v>
      </c>
      <c r="BA36" s="25">
        <f t="shared" si="26"/>
        <v>-5194.3</v>
      </c>
      <c r="BB36" s="20">
        <f t="shared" si="27"/>
        <v>-135371.9</v>
      </c>
      <c r="BC36" s="22">
        <f t="shared" si="28"/>
        <v>-3.9901642064379739E-2</v>
      </c>
      <c r="BD36" s="20">
        <v>0</v>
      </c>
      <c r="BE36" s="20">
        <f t="shared" si="29"/>
        <v>-531.16999999999996</v>
      </c>
      <c r="BF36" s="22">
        <f t="shared" si="30"/>
        <v>0</v>
      </c>
      <c r="BG36" s="20"/>
      <c r="BH36" s="20">
        <f t="shared" si="31"/>
        <v>-84754.15</v>
      </c>
      <c r="BI36" s="22">
        <f t="shared" si="32"/>
        <v>0</v>
      </c>
      <c r="BJ36" s="20"/>
      <c r="BK36" s="20">
        <f t="shared" si="33"/>
        <v>-13125.95</v>
      </c>
      <c r="BL36" s="22">
        <f t="shared" si="34"/>
        <v>0</v>
      </c>
      <c r="BM36" s="23">
        <f t="shared" si="35"/>
        <v>-5194.3</v>
      </c>
      <c r="BN36" s="23">
        <f t="shared" si="36"/>
        <v>-233783.16999999998</v>
      </c>
      <c r="BO36" s="24">
        <f t="shared" si="37"/>
        <v>-2.272332856800946E-2</v>
      </c>
    </row>
    <row r="37" spans="1:67" x14ac:dyDescent="0.2">
      <c r="A37" s="17">
        <v>25</v>
      </c>
      <c r="B37" s="18" t="s">
        <v>70</v>
      </c>
      <c r="C37" s="19">
        <v>1012010862</v>
      </c>
      <c r="D37" s="5"/>
      <c r="E37" s="5" t="s">
        <v>53</v>
      </c>
      <c r="F37" s="20">
        <v>12663</v>
      </c>
      <c r="G37" s="20">
        <v>0</v>
      </c>
      <c r="H37" s="20">
        <v>0</v>
      </c>
      <c r="I37" s="21">
        <f t="shared" si="0"/>
        <v>12663</v>
      </c>
      <c r="J37" s="26">
        <v>26280</v>
      </c>
      <c r="K37" s="20">
        <v>0</v>
      </c>
      <c r="L37" s="20">
        <v>0</v>
      </c>
      <c r="M37" s="21">
        <f t="shared" si="1"/>
        <v>38943</v>
      </c>
      <c r="N37" s="20">
        <v>13617</v>
      </c>
      <c r="O37" s="20">
        <v>0</v>
      </c>
      <c r="P37" s="20">
        <v>0</v>
      </c>
      <c r="Q37" s="21">
        <f t="shared" si="2"/>
        <v>52560</v>
      </c>
      <c r="R37" s="20">
        <v>13617</v>
      </c>
      <c r="S37" s="20">
        <v>14168.26</v>
      </c>
      <c r="T37" s="20">
        <v>0</v>
      </c>
      <c r="U37" s="21">
        <f t="shared" si="3"/>
        <v>80345.259999999995</v>
      </c>
      <c r="V37" s="20">
        <v>13617</v>
      </c>
      <c r="W37" s="20">
        <f t="shared" si="4"/>
        <v>954</v>
      </c>
      <c r="X37" s="22">
        <f t="shared" si="5"/>
        <v>1.0753375977256574</v>
      </c>
      <c r="Y37" s="20">
        <v>0</v>
      </c>
      <c r="Z37" s="20">
        <f t="shared" si="6"/>
        <v>0</v>
      </c>
      <c r="AA37" s="22" t="e">
        <f t="shared" si="7"/>
        <v>#DIV/0!</v>
      </c>
      <c r="AB37" s="20">
        <v>0</v>
      </c>
      <c r="AC37" s="20">
        <f t="shared" si="8"/>
        <v>0</v>
      </c>
      <c r="AD37" s="22" t="e">
        <f t="shared" si="9"/>
        <v>#DIV/0!</v>
      </c>
      <c r="AE37" s="23">
        <f t="shared" si="10"/>
        <v>13617</v>
      </c>
      <c r="AF37" s="23">
        <f t="shared" si="11"/>
        <v>954</v>
      </c>
      <c r="AG37" s="24">
        <f t="shared" si="12"/>
        <v>1.0753375977256574</v>
      </c>
      <c r="AH37" s="20">
        <v>0</v>
      </c>
      <c r="AI37" s="20">
        <f t="shared" si="13"/>
        <v>-26280</v>
      </c>
      <c r="AJ37" s="22">
        <f t="shared" si="14"/>
        <v>0</v>
      </c>
      <c r="AK37" s="20">
        <v>0</v>
      </c>
      <c r="AL37" s="20">
        <f t="shared" si="15"/>
        <v>0</v>
      </c>
      <c r="AM37" s="22" t="e">
        <f t="shared" si="16"/>
        <v>#DIV/0!</v>
      </c>
      <c r="AN37" s="20">
        <v>0</v>
      </c>
      <c r="AO37" s="25">
        <f t="shared" si="17"/>
        <v>13617</v>
      </c>
      <c r="AP37" s="20">
        <f t="shared" si="18"/>
        <v>-25326</v>
      </c>
      <c r="AQ37" s="22">
        <f t="shared" si="19"/>
        <v>0.34966489484631386</v>
      </c>
      <c r="AR37" s="20">
        <v>13617</v>
      </c>
      <c r="AS37" s="20">
        <f t="shared" si="20"/>
        <v>0</v>
      </c>
      <c r="AT37" s="22">
        <f t="shared" si="21"/>
        <v>1</v>
      </c>
      <c r="AU37" s="20">
        <v>0</v>
      </c>
      <c r="AV37" s="20">
        <f t="shared" si="22"/>
        <v>0</v>
      </c>
      <c r="AW37" s="22" t="e">
        <f t="shared" si="23"/>
        <v>#DIV/0!</v>
      </c>
      <c r="AX37" s="20">
        <v>0</v>
      </c>
      <c r="AY37" s="20">
        <f t="shared" si="24"/>
        <v>0</v>
      </c>
      <c r="AZ37" s="22" t="e">
        <f t="shared" si="25"/>
        <v>#DIV/0!</v>
      </c>
      <c r="BA37" s="25">
        <f t="shared" si="26"/>
        <v>27234</v>
      </c>
      <c r="BB37" s="20">
        <f t="shared" si="27"/>
        <v>-25326</v>
      </c>
      <c r="BC37" s="22">
        <f t="shared" si="28"/>
        <v>0.51815068493150684</v>
      </c>
      <c r="BD37" s="20">
        <v>0</v>
      </c>
      <c r="BE37" s="20">
        <f t="shared" si="29"/>
        <v>-13617</v>
      </c>
      <c r="BF37" s="22">
        <f t="shared" si="30"/>
        <v>0</v>
      </c>
      <c r="BG37" s="20">
        <v>13627</v>
      </c>
      <c r="BH37" s="20">
        <f t="shared" si="31"/>
        <v>-541.26000000000022</v>
      </c>
      <c r="BI37" s="22">
        <f t="shared" si="32"/>
        <v>0.96179770839891421</v>
      </c>
      <c r="BJ37" s="20"/>
      <c r="BK37" s="20">
        <f t="shared" si="33"/>
        <v>0</v>
      </c>
      <c r="BL37" s="22" t="e">
        <f t="shared" si="34"/>
        <v>#DIV/0!</v>
      </c>
      <c r="BM37" s="23">
        <f t="shared" si="35"/>
        <v>40861</v>
      </c>
      <c r="BN37" s="23">
        <f t="shared" si="36"/>
        <v>-39484.259999999995</v>
      </c>
      <c r="BO37" s="24">
        <f t="shared" si="37"/>
        <v>0.50856764916810282</v>
      </c>
    </row>
    <row r="38" spans="1:67" ht="22.5" x14ac:dyDescent="0.2">
      <c r="A38" s="17">
        <v>26</v>
      </c>
      <c r="B38" s="18" t="s">
        <v>71</v>
      </c>
      <c r="C38" s="19">
        <v>7707083893</v>
      </c>
      <c r="D38" s="5">
        <v>101201001</v>
      </c>
      <c r="E38" s="5" t="s">
        <v>53</v>
      </c>
      <c r="F38" s="20">
        <v>78498</v>
      </c>
      <c r="G38" s="20">
        <v>0</v>
      </c>
      <c r="H38" s="20">
        <v>0</v>
      </c>
      <c r="I38" s="21">
        <f t="shared" si="0"/>
        <v>78498</v>
      </c>
      <c r="J38" s="26">
        <v>0</v>
      </c>
      <c r="K38" s="20">
        <v>0</v>
      </c>
      <c r="L38" s="20">
        <v>0</v>
      </c>
      <c r="M38" s="21">
        <f t="shared" si="1"/>
        <v>78498</v>
      </c>
      <c r="N38" s="20">
        <v>0</v>
      </c>
      <c r="O38" s="20">
        <v>0</v>
      </c>
      <c r="P38" s="20">
        <v>0</v>
      </c>
      <c r="Q38" s="21">
        <f t="shared" si="2"/>
        <v>78498</v>
      </c>
      <c r="R38" s="20">
        <v>0</v>
      </c>
      <c r="S38" s="20">
        <v>0</v>
      </c>
      <c r="T38" s="20">
        <v>0</v>
      </c>
      <c r="U38" s="21">
        <f t="shared" si="3"/>
        <v>78498</v>
      </c>
      <c r="V38" s="20">
        <v>0</v>
      </c>
      <c r="W38" s="20">
        <f t="shared" si="4"/>
        <v>-78498</v>
      </c>
      <c r="X38" s="22">
        <f t="shared" si="5"/>
        <v>0</v>
      </c>
      <c r="Y38" s="20">
        <v>0</v>
      </c>
      <c r="Z38" s="20">
        <f t="shared" si="6"/>
        <v>0</v>
      </c>
      <c r="AA38" s="22" t="e">
        <f t="shared" si="7"/>
        <v>#DIV/0!</v>
      </c>
      <c r="AB38" s="20">
        <v>1988.84</v>
      </c>
      <c r="AC38" s="20">
        <f t="shared" si="8"/>
        <v>1988.84</v>
      </c>
      <c r="AD38" s="22" t="e">
        <f t="shared" si="9"/>
        <v>#DIV/0!</v>
      </c>
      <c r="AE38" s="23">
        <f t="shared" si="10"/>
        <v>1988.84</v>
      </c>
      <c r="AF38" s="23">
        <f t="shared" si="11"/>
        <v>-76509.16</v>
      </c>
      <c r="AG38" s="24">
        <f t="shared" si="12"/>
        <v>2.5336186909220616E-2</v>
      </c>
      <c r="AH38" s="20">
        <v>0</v>
      </c>
      <c r="AI38" s="20">
        <f t="shared" si="13"/>
        <v>0</v>
      </c>
      <c r="AJ38" s="22" t="e">
        <f t="shared" si="14"/>
        <v>#DIV/0!</v>
      </c>
      <c r="AK38" s="20">
        <v>0</v>
      </c>
      <c r="AL38" s="20">
        <f t="shared" si="15"/>
        <v>0</v>
      </c>
      <c r="AM38" s="22" t="e">
        <f t="shared" si="16"/>
        <v>#DIV/0!</v>
      </c>
      <c r="AN38" s="20">
        <v>0</v>
      </c>
      <c r="AO38" s="25">
        <f t="shared" si="17"/>
        <v>1988.84</v>
      </c>
      <c r="AP38" s="20">
        <f t="shared" si="18"/>
        <v>-76509.16</v>
      </c>
      <c r="AQ38" s="22">
        <f t="shared" si="19"/>
        <v>2.5336186909220616E-2</v>
      </c>
      <c r="AR38" s="20">
        <v>0</v>
      </c>
      <c r="AS38" s="20">
        <f t="shared" si="20"/>
        <v>0</v>
      </c>
      <c r="AT38" s="22" t="e">
        <f t="shared" si="21"/>
        <v>#DIV/0!</v>
      </c>
      <c r="AU38" s="20">
        <v>0</v>
      </c>
      <c r="AV38" s="20">
        <f t="shared" si="22"/>
        <v>0</v>
      </c>
      <c r="AW38" s="22" t="e">
        <f t="shared" si="23"/>
        <v>#DIV/0!</v>
      </c>
      <c r="AX38" s="20">
        <v>0</v>
      </c>
      <c r="AY38" s="20">
        <f t="shared" si="24"/>
        <v>0</v>
      </c>
      <c r="AZ38" s="22" t="e">
        <f t="shared" si="25"/>
        <v>#DIV/0!</v>
      </c>
      <c r="BA38" s="25">
        <f t="shared" si="26"/>
        <v>1988.84</v>
      </c>
      <c r="BB38" s="20">
        <f t="shared" si="27"/>
        <v>-76509.16</v>
      </c>
      <c r="BC38" s="22">
        <f t="shared" si="28"/>
        <v>2.5336186909220616E-2</v>
      </c>
      <c r="BD38" s="20">
        <v>0</v>
      </c>
      <c r="BE38" s="20">
        <f t="shared" si="29"/>
        <v>0</v>
      </c>
      <c r="BF38" s="22" t="e">
        <f t="shared" si="30"/>
        <v>#DIV/0!</v>
      </c>
      <c r="BG38" s="20"/>
      <c r="BH38" s="20">
        <f t="shared" si="31"/>
        <v>0</v>
      </c>
      <c r="BI38" s="22" t="e">
        <f t="shared" si="32"/>
        <v>#DIV/0!</v>
      </c>
      <c r="BJ38" s="20"/>
      <c r="BK38" s="20">
        <f t="shared" si="33"/>
        <v>0</v>
      </c>
      <c r="BL38" s="22" t="e">
        <f t="shared" si="34"/>
        <v>#DIV/0!</v>
      </c>
      <c r="BM38" s="23">
        <f t="shared" si="35"/>
        <v>1988.84</v>
      </c>
      <c r="BN38" s="23">
        <f t="shared" si="36"/>
        <v>-76509.16</v>
      </c>
      <c r="BO38" s="24">
        <f t="shared" si="37"/>
        <v>2.5336186909220616E-2</v>
      </c>
    </row>
    <row r="39" spans="1:67" x14ac:dyDescent="0.2">
      <c r="A39" s="17">
        <v>27</v>
      </c>
      <c r="B39" s="18" t="s">
        <v>72</v>
      </c>
      <c r="C39" s="19">
        <v>7810621834</v>
      </c>
      <c r="D39" s="5">
        <v>101201001</v>
      </c>
      <c r="E39" s="5" t="s">
        <v>53</v>
      </c>
      <c r="F39" s="20">
        <v>47266</v>
      </c>
      <c r="G39" s="20">
        <v>0</v>
      </c>
      <c r="H39" s="20">
        <v>0</v>
      </c>
      <c r="I39" s="21">
        <f t="shared" si="0"/>
        <v>47266</v>
      </c>
      <c r="J39" s="26">
        <v>50829</v>
      </c>
      <c r="K39" s="20">
        <v>6018</v>
      </c>
      <c r="L39" s="20">
        <v>0</v>
      </c>
      <c r="M39" s="21">
        <f t="shared" si="1"/>
        <v>104113</v>
      </c>
      <c r="N39" s="20">
        <v>50829</v>
      </c>
      <c r="O39" s="20">
        <v>0</v>
      </c>
      <c r="P39" s="20">
        <v>0</v>
      </c>
      <c r="Q39" s="21">
        <f t="shared" si="2"/>
        <v>154942</v>
      </c>
      <c r="R39" s="20">
        <v>50829</v>
      </c>
      <c r="S39" s="20">
        <v>0</v>
      </c>
      <c r="T39" s="20">
        <v>0</v>
      </c>
      <c r="U39" s="21">
        <f t="shared" si="3"/>
        <v>205771</v>
      </c>
      <c r="V39" s="20">
        <v>50829</v>
      </c>
      <c r="W39" s="20">
        <f t="shared" si="4"/>
        <v>3563</v>
      </c>
      <c r="X39" s="22">
        <f t="shared" si="5"/>
        <v>1.0753818812677189</v>
      </c>
      <c r="Y39" s="20">
        <v>0</v>
      </c>
      <c r="Z39" s="20">
        <f t="shared" si="6"/>
        <v>0</v>
      </c>
      <c r="AA39" s="22" t="e">
        <f t="shared" si="7"/>
        <v>#DIV/0!</v>
      </c>
      <c r="AB39" s="20">
        <v>0</v>
      </c>
      <c r="AC39" s="20">
        <f t="shared" si="8"/>
        <v>0</v>
      </c>
      <c r="AD39" s="22" t="e">
        <f t="shared" si="9"/>
        <v>#DIV/0!</v>
      </c>
      <c r="AE39" s="23">
        <f t="shared" si="10"/>
        <v>50829</v>
      </c>
      <c r="AF39" s="23">
        <f t="shared" si="11"/>
        <v>3563</v>
      </c>
      <c r="AG39" s="24">
        <f t="shared" si="12"/>
        <v>1.0753818812677189</v>
      </c>
      <c r="AH39" s="20">
        <v>50829</v>
      </c>
      <c r="AI39" s="20">
        <f t="shared" si="13"/>
        <v>0</v>
      </c>
      <c r="AJ39" s="22">
        <f t="shared" si="14"/>
        <v>1</v>
      </c>
      <c r="AK39" s="20">
        <v>0</v>
      </c>
      <c r="AL39" s="20">
        <f t="shared" si="15"/>
        <v>-6018</v>
      </c>
      <c r="AM39" s="22">
        <f t="shared" si="16"/>
        <v>0</v>
      </c>
      <c r="AN39" s="20">
        <v>0</v>
      </c>
      <c r="AO39" s="25">
        <f t="shared" si="17"/>
        <v>101658</v>
      </c>
      <c r="AP39" s="20">
        <f t="shared" si="18"/>
        <v>-2455</v>
      </c>
      <c r="AQ39" s="22">
        <f t="shared" si="19"/>
        <v>0.97641985150749666</v>
      </c>
      <c r="AR39" s="20">
        <v>50829</v>
      </c>
      <c r="AS39" s="20">
        <f t="shared" si="20"/>
        <v>0</v>
      </c>
      <c r="AT39" s="22">
        <f t="shared" si="21"/>
        <v>1</v>
      </c>
      <c r="AU39" s="20">
        <v>0</v>
      </c>
      <c r="AV39" s="20">
        <f t="shared" si="22"/>
        <v>0</v>
      </c>
      <c r="AW39" s="22" t="e">
        <f t="shared" si="23"/>
        <v>#DIV/0!</v>
      </c>
      <c r="AX39" s="20">
        <v>0</v>
      </c>
      <c r="AY39" s="20">
        <f t="shared" si="24"/>
        <v>0</v>
      </c>
      <c r="AZ39" s="22" t="e">
        <f t="shared" si="25"/>
        <v>#DIV/0!</v>
      </c>
      <c r="BA39" s="25">
        <f t="shared" si="26"/>
        <v>152487</v>
      </c>
      <c r="BB39" s="20">
        <f t="shared" si="27"/>
        <v>-2455</v>
      </c>
      <c r="BC39" s="22">
        <f t="shared" si="28"/>
        <v>0.98415536136102544</v>
      </c>
      <c r="BD39" s="20">
        <v>17539</v>
      </c>
      <c r="BE39" s="20">
        <f t="shared" si="29"/>
        <v>-33290</v>
      </c>
      <c r="BF39" s="22">
        <f t="shared" si="30"/>
        <v>0.34505892305573588</v>
      </c>
      <c r="BG39" s="20"/>
      <c r="BH39" s="20">
        <f t="shared" si="31"/>
        <v>0</v>
      </c>
      <c r="BI39" s="22" t="e">
        <f t="shared" si="32"/>
        <v>#DIV/0!</v>
      </c>
      <c r="BJ39" s="20">
        <v>1979.64</v>
      </c>
      <c r="BK39" s="20">
        <f t="shared" si="33"/>
        <v>1979.64</v>
      </c>
      <c r="BL39" s="22" t="e">
        <f t="shared" si="34"/>
        <v>#DIV/0!</v>
      </c>
      <c r="BM39" s="23">
        <f t="shared" si="35"/>
        <v>172005.64</v>
      </c>
      <c r="BN39" s="23">
        <f t="shared" si="36"/>
        <v>-33765.359999999986</v>
      </c>
      <c r="BO39" s="24">
        <f t="shared" si="37"/>
        <v>0.83590807256610511</v>
      </c>
    </row>
    <row r="40" spans="1:67" ht="12" thickBot="1" x14ac:dyDescent="0.25">
      <c r="A40" s="31">
        <v>28</v>
      </c>
      <c r="B40" s="32" t="s">
        <v>73</v>
      </c>
      <c r="C40" s="60">
        <v>1012012041</v>
      </c>
      <c r="D40" s="33">
        <v>101201001</v>
      </c>
      <c r="E40" s="33" t="s">
        <v>53</v>
      </c>
      <c r="F40" s="34"/>
      <c r="G40" s="34"/>
      <c r="H40" s="34"/>
      <c r="I40" s="36">
        <f t="shared" si="0"/>
        <v>0</v>
      </c>
      <c r="J40" s="35"/>
      <c r="K40" s="34"/>
      <c r="L40" s="34"/>
      <c r="M40" s="36">
        <f t="shared" si="1"/>
        <v>0</v>
      </c>
      <c r="N40" s="34"/>
      <c r="O40" s="34"/>
      <c r="P40" s="34"/>
      <c r="Q40" s="36">
        <f t="shared" si="2"/>
        <v>0</v>
      </c>
      <c r="R40" s="34"/>
      <c r="S40" s="34"/>
      <c r="T40" s="34"/>
      <c r="U40" s="36">
        <f t="shared" si="3"/>
        <v>0</v>
      </c>
      <c r="V40" s="34">
        <v>19174</v>
      </c>
      <c r="W40" s="34">
        <f t="shared" si="4"/>
        <v>19174</v>
      </c>
      <c r="X40" s="61" t="e">
        <f t="shared" si="5"/>
        <v>#DIV/0!</v>
      </c>
      <c r="Y40" s="34">
        <v>0</v>
      </c>
      <c r="Z40" s="34">
        <f t="shared" si="6"/>
        <v>0</v>
      </c>
      <c r="AA40" s="61" t="e">
        <f t="shared" si="7"/>
        <v>#DIV/0!</v>
      </c>
      <c r="AB40" s="34">
        <v>10000</v>
      </c>
      <c r="AC40" s="34">
        <f t="shared" si="8"/>
        <v>10000</v>
      </c>
      <c r="AD40" s="61" t="e">
        <f t="shared" si="9"/>
        <v>#DIV/0!</v>
      </c>
      <c r="AE40" s="62">
        <f t="shared" si="10"/>
        <v>29174</v>
      </c>
      <c r="AF40" s="62">
        <f t="shared" si="11"/>
        <v>29174</v>
      </c>
      <c r="AG40" s="63" t="e">
        <f t="shared" si="12"/>
        <v>#DIV/0!</v>
      </c>
      <c r="AH40" s="34">
        <v>0</v>
      </c>
      <c r="AI40" s="34">
        <f t="shared" si="13"/>
        <v>0</v>
      </c>
      <c r="AJ40" s="61" t="e">
        <f t="shared" si="14"/>
        <v>#DIV/0!</v>
      </c>
      <c r="AK40" s="34">
        <v>0</v>
      </c>
      <c r="AL40" s="34">
        <f t="shared" si="15"/>
        <v>0</v>
      </c>
      <c r="AM40" s="61" t="e">
        <f t="shared" si="16"/>
        <v>#DIV/0!</v>
      </c>
      <c r="AN40" s="34">
        <v>19181.919999999998</v>
      </c>
      <c r="AO40" s="64">
        <f t="shared" si="17"/>
        <v>48355.92</v>
      </c>
      <c r="AP40" s="34">
        <f t="shared" si="18"/>
        <v>48355.92</v>
      </c>
      <c r="AQ40" s="61" t="e">
        <f t="shared" si="19"/>
        <v>#DIV/0!</v>
      </c>
      <c r="AR40" s="34">
        <v>3948</v>
      </c>
      <c r="AS40" s="34">
        <f t="shared" si="20"/>
        <v>3948</v>
      </c>
      <c r="AT40" s="61" t="e">
        <f t="shared" si="21"/>
        <v>#DIV/0!</v>
      </c>
      <c r="AU40" s="34">
        <v>200</v>
      </c>
      <c r="AV40" s="34">
        <f t="shared" si="22"/>
        <v>200</v>
      </c>
      <c r="AW40" s="61" t="e">
        <f t="shared" si="23"/>
        <v>#DIV/0!</v>
      </c>
      <c r="AX40" s="34">
        <v>1000</v>
      </c>
      <c r="AY40" s="34">
        <f t="shared" si="24"/>
        <v>1000</v>
      </c>
      <c r="AZ40" s="61" t="e">
        <f t="shared" si="25"/>
        <v>#DIV/0!</v>
      </c>
      <c r="BA40" s="64">
        <f t="shared" si="26"/>
        <v>53503.92</v>
      </c>
      <c r="BB40" s="34">
        <f t="shared" si="27"/>
        <v>53503.92</v>
      </c>
      <c r="BC40" s="61" t="e">
        <f t="shared" si="28"/>
        <v>#DIV/0!</v>
      </c>
      <c r="BD40" s="34">
        <v>0</v>
      </c>
      <c r="BE40" s="34">
        <f t="shared" si="29"/>
        <v>0</v>
      </c>
      <c r="BF40" s="61" t="e">
        <f t="shared" si="30"/>
        <v>#DIV/0!</v>
      </c>
      <c r="BG40" s="34"/>
      <c r="BH40" s="34">
        <f t="shared" si="31"/>
        <v>0</v>
      </c>
      <c r="BI40" s="61" t="e">
        <f t="shared" si="32"/>
        <v>#DIV/0!</v>
      </c>
      <c r="BJ40" s="34"/>
      <c r="BK40" s="34">
        <f t="shared" si="33"/>
        <v>0</v>
      </c>
      <c r="BL40" s="61" t="e">
        <f t="shared" si="34"/>
        <v>#DIV/0!</v>
      </c>
      <c r="BM40" s="62">
        <f t="shared" si="35"/>
        <v>53503.92</v>
      </c>
      <c r="BN40" s="62">
        <f t="shared" si="36"/>
        <v>53503.92</v>
      </c>
      <c r="BO40" s="63" t="e">
        <f t="shared" si="37"/>
        <v>#DIV/0!</v>
      </c>
    </row>
    <row r="41" spans="1:67" ht="12" thickBot="1" x14ac:dyDescent="0.25">
      <c r="A41" s="65"/>
      <c r="B41" s="66" t="s">
        <v>74</v>
      </c>
      <c r="C41" s="67"/>
      <c r="D41" s="67"/>
      <c r="E41" s="67"/>
      <c r="F41" s="68"/>
      <c r="G41" s="68"/>
      <c r="H41" s="68"/>
      <c r="I41" s="69"/>
      <c r="J41" s="70"/>
      <c r="K41" s="68"/>
      <c r="L41" s="68"/>
      <c r="M41" s="69"/>
      <c r="N41" s="68"/>
      <c r="O41" s="68"/>
      <c r="P41" s="68"/>
      <c r="Q41" s="69"/>
      <c r="R41" s="68"/>
      <c r="S41" s="68"/>
      <c r="T41" s="68"/>
      <c r="U41" s="69">
        <f>SUM(U13:U40)</f>
        <v>4447783.16</v>
      </c>
      <c r="V41" s="68"/>
      <c r="W41" s="68"/>
      <c r="X41" s="71"/>
      <c r="Y41" s="68"/>
      <c r="Z41" s="68"/>
      <c r="AA41" s="71"/>
      <c r="AB41" s="68"/>
      <c r="AC41" s="68"/>
      <c r="AD41" s="71"/>
      <c r="AE41" s="72"/>
      <c r="AF41" s="72"/>
      <c r="AG41" s="73"/>
      <c r="AH41" s="68"/>
      <c r="AI41" s="68"/>
      <c r="AJ41" s="71"/>
      <c r="AK41" s="68"/>
      <c r="AL41" s="68"/>
      <c r="AM41" s="71"/>
      <c r="AN41" s="65"/>
      <c r="AO41" s="65"/>
      <c r="AP41" s="65"/>
      <c r="AQ41" s="71"/>
      <c r="AR41" s="68"/>
      <c r="AS41" s="65"/>
      <c r="AT41" s="71"/>
      <c r="AU41" s="68"/>
      <c r="AV41" s="65"/>
      <c r="AW41" s="71"/>
      <c r="AX41" s="68"/>
      <c r="AY41" s="65"/>
      <c r="AZ41" s="71"/>
      <c r="BA41" s="65"/>
      <c r="BB41" s="65"/>
      <c r="BC41" s="71"/>
      <c r="BD41" s="68"/>
      <c r="BE41" s="65"/>
      <c r="BF41" s="71"/>
      <c r="BG41" s="68"/>
      <c r="BH41" s="65"/>
      <c r="BI41" s="71"/>
      <c r="BJ41" s="68"/>
      <c r="BK41" s="65"/>
      <c r="BL41" s="71"/>
      <c r="BM41" s="72">
        <f>SUM(BM13:BM40)</f>
        <v>3493026.1</v>
      </c>
      <c r="BN41" s="72">
        <f t="shared" si="36"/>
        <v>-954757.06</v>
      </c>
      <c r="BO41" s="73">
        <f t="shared" si="37"/>
        <v>0.78534091576532705</v>
      </c>
    </row>
    <row r="42" spans="1:67" x14ac:dyDescent="0.2">
      <c r="C42" s="1"/>
      <c r="D42" s="1"/>
      <c r="E42" s="1"/>
    </row>
    <row r="43" spans="1:67" x14ac:dyDescent="0.2">
      <c r="C43" s="1"/>
      <c r="D43" s="1"/>
      <c r="E43" s="1"/>
    </row>
    <row r="44" spans="1:67" x14ac:dyDescent="0.2">
      <c r="C44" s="1"/>
      <c r="D44" s="1"/>
      <c r="E44" s="1"/>
    </row>
    <row r="45" spans="1:67" x14ac:dyDescent="0.2">
      <c r="C45" s="1"/>
      <c r="D45" s="1"/>
      <c r="E45" s="1"/>
    </row>
    <row r="46" spans="1:67" x14ac:dyDescent="0.2">
      <c r="C46" s="1"/>
      <c r="D46" s="1"/>
      <c r="E46" s="1"/>
    </row>
    <row r="47" spans="1:67" x14ac:dyDescent="0.2">
      <c r="C47" s="1"/>
      <c r="D47" s="1"/>
      <c r="E47" s="1"/>
    </row>
    <row r="48" spans="1:67" x14ac:dyDescent="0.2">
      <c r="AK48" s="30"/>
    </row>
  </sheetData>
  <autoFilter ref="A12:AS47"/>
  <mergeCells count="60">
    <mergeCell ref="BN8:BO8"/>
    <mergeCell ref="BM1:BO1"/>
    <mergeCell ref="U2:BO2"/>
    <mergeCell ref="C3:BO3"/>
    <mergeCell ref="A5:BO5"/>
    <mergeCell ref="A6:BO6"/>
    <mergeCell ref="A9:A11"/>
    <mergeCell ref="B9:B11"/>
    <mergeCell ref="C9:C11"/>
    <mergeCell ref="D9:D11"/>
    <mergeCell ref="E9:E11"/>
    <mergeCell ref="V9:BO9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F9:U9"/>
    <mergeCell ref="O10:O11"/>
    <mergeCell ref="P10:P11"/>
    <mergeCell ref="Q10:Q11"/>
    <mergeCell ref="R10:R11"/>
    <mergeCell ref="AH10:AH11"/>
    <mergeCell ref="S10:S11"/>
    <mergeCell ref="T10:T11"/>
    <mergeCell ref="U10:U11"/>
    <mergeCell ref="V10:V11"/>
    <mergeCell ref="W10:X10"/>
    <mergeCell ref="Y10:Y11"/>
    <mergeCell ref="Z10:AA10"/>
    <mergeCell ref="AB10:AB11"/>
    <mergeCell ref="AC10:AD10"/>
    <mergeCell ref="AE10:AE11"/>
    <mergeCell ref="AF10:AG10"/>
    <mergeCell ref="AY10:AZ10"/>
    <mergeCell ref="AI10:AJ10"/>
    <mergeCell ref="AK10:AK11"/>
    <mergeCell ref="AL10:AM10"/>
    <mergeCell ref="AN10:AN11"/>
    <mergeCell ref="AO10:AO11"/>
    <mergeCell ref="AP10:AQ10"/>
    <mergeCell ref="AR10:AR11"/>
    <mergeCell ref="AS10:AT10"/>
    <mergeCell ref="AU10:AU11"/>
    <mergeCell ref="AV10:AW10"/>
    <mergeCell ref="AX10:AX11"/>
    <mergeCell ref="BJ10:BJ11"/>
    <mergeCell ref="BK10:BL10"/>
    <mergeCell ref="BM10:BM11"/>
    <mergeCell ref="BN10:BO10"/>
    <mergeCell ref="BA10:BA11"/>
    <mergeCell ref="BB10:BC10"/>
    <mergeCell ref="BD10:BD11"/>
    <mergeCell ref="BE10:BF10"/>
    <mergeCell ref="BG10:BG11"/>
    <mergeCell ref="BH10:BI10"/>
  </mergeCells>
  <pageMargins left="0.9055118110236221" right="0.11811023622047245" top="0.55118110236220474" bottom="0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ЕНВД 2016</vt:lpstr>
      <vt:lpstr>'ЕНВД 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2017-03-23T09:33:27Z</cp:lastPrinted>
  <dcterms:created xsi:type="dcterms:W3CDTF">2017-01-19T12:47:54Z</dcterms:created>
  <dcterms:modified xsi:type="dcterms:W3CDTF">2017-03-23T09:33:48Z</dcterms:modified>
</cp:coreProperties>
</file>