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4625"/>
  </bookViews>
  <sheets>
    <sheet name="Бюджет_1" sheetId="1" r:id="rId1"/>
  </sheets>
  <definedNames>
    <definedName name="_xlnm.Print_Titles" localSheetId="0">Бюджет_1!$7:$7</definedName>
  </definedNames>
  <calcPr calcId="145621" iterate="1"/>
</workbook>
</file>

<file path=xl/calcChain.xml><?xml version="1.0" encoding="utf-8"?>
<calcChain xmlns="http://schemas.openxmlformats.org/spreadsheetml/2006/main">
  <c r="S8" i="1" l="1"/>
  <c r="S31" i="1"/>
  <c r="S62" i="1" s="1"/>
  <c r="R31" i="1"/>
  <c r="R8" i="1"/>
  <c r="R62" i="1" s="1"/>
  <c r="S43" i="1"/>
  <c r="R43" i="1"/>
  <c r="P62" i="1"/>
  <c r="O62" i="1"/>
  <c r="S59" i="1"/>
  <c r="R59" i="1"/>
  <c r="S56" i="1"/>
  <c r="R56" i="1"/>
  <c r="S48" i="1"/>
  <c r="R48" i="1"/>
  <c r="R44" i="1"/>
  <c r="T28" i="1"/>
  <c r="T27" i="1"/>
  <c r="S23" i="1"/>
  <c r="R23" i="1"/>
  <c r="S18" i="1"/>
  <c r="R18" i="1"/>
  <c r="S9" i="1"/>
  <c r="R9" i="1"/>
  <c r="Q61" i="1" l="1"/>
  <c r="Q45" i="1"/>
  <c r="Q44" i="1"/>
  <c r="Q34" i="1"/>
  <c r="Q12" i="1"/>
  <c r="Q11" i="1"/>
  <c r="T61" i="1" l="1"/>
  <c r="T20" i="1"/>
  <c r="Q59" i="1" l="1"/>
  <c r="Q9" i="1"/>
  <c r="Q10" i="1"/>
  <c r="Q13" i="1"/>
  <c r="Q14" i="1"/>
  <c r="Q15" i="1"/>
  <c r="Q8" i="1" l="1"/>
  <c r="Q62" i="1"/>
  <c r="T22" i="1"/>
  <c r="T60" i="1"/>
  <c r="T59" i="1"/>
  <c r="T58" i="1"/>
  <c r="T57" i="1"/>
  <c r="T56" i="1"/>
  <c r="T53" i="1"/>
  <c r="T52" i="1"/>
  <c r="T51" i="1"/>
  <c r="T50" i="1"/>
  <c r="T49" i="1"/>
  <c r="T48" i="1"/>
  <c r="T47" i="1"/>
  <c r="T46" i="1"/>
  <c r="T45" i="1"/>
  <c r="T44" i="1"/>
  <c r="T41" i="1"/>
  <c r="T40" i="1"/>
  <c r="T39" i="1"/>
  <c r="T38" i="1"/>
  <c r="T37" i="1"/>
  <c r="T36" i="1"/>
  <c r="T35" i="1"/>
  <c r="T34" i="1"/>
  <c r="T32" i="1"/>
  <c r="T31" i="1"/>
  <c r="T30" i="1"/>
  <c r="T29" i="1"/>
  <c r="T26" i="1"/>
  <c r="T25" i="1"/>
  <c r="T24" i="1"/>
  <c r="T23" i="1"/>
  <c r="T21" i="1"/>
  <c r="T19" i="1"/>
  <c r="T18" i="1"/>
  <c r="T15" i="1"/>
  <c r="T14" i="1"/>
  <c r="T13" i="1"/>
  <c r="T12" i="1"/>
  <c r="T11" i="1"/>
  <c r="T9" i="1"/>
  <c r="T10" i="1"/>
  <c r="Q60" i="1"/>
  <c r="Q58" i="1"/>
  <c r="Q57" i="1"/>
  <c r="Q56" i="1"/>
  <c r="Q53" i="1"/>
  <c r="Q52" i="1"/>
  <c r="Q51" i="1"/>
  <c r="Q50" i="1"/>
  <c r="Q49" i="1"/>
  <c r="Q48" i="1"/>
  <c r="Q47" i="1"/>
  <c r="Q46" i="1"/>
  <c r="Q43" i="1"/>
  <c r="Q41" i="1"/>
  <c r="Q40" i="1"/>
  <c r="Q39" i="1"/>
  <c r="Q38" i="1"/>
  <c r="Q37" i="1"/>
  <c r="Q36" i="1"/>
  <c r="Q35" i="1"/>
  <c r="Q32" i="1"/>
  <c r="Q31" i="1"/>
  <c r="Q30" i="1"/>
  <c r="Q29" i="1"/>
  <c r="Q26" i="1"/>
  <c r="Q25" i="1"/>
  <c r="Q24" i="1"/>
  <c r="Q23" i="1"/>
  <c r="Q21" i="1"/>
  <c r="Q19" i="1"/>
  <c r="Q18" i="1"/>
  <c r="T8" i="1" l="1"/>
  <c r="T43" i="1"/>
  <c r="T62" i="1" l="1"/>
</calcChain>
</file>

<file path=xl/sharedStrings.xml><?xml version="1.0" encoding="utf-8"?>
<sst xmlns="http://schemas.openxmlformats.org/spreadsheetml/2006/main" count="94" uniqueCount="62">
  <si>
    <t/>
  </si>
  <si>
    <t>Физическая культура</t>
  </si>
  <si>
    <t>ФИЗИЧЕСКАЯ КУЛЬТУРА И СПОРТ</t>
  </si>
  <si>
    <t>Охрана семьи и детства</t>
  </si>
  <si>
    <t>Социальное обеспечение населения</t>
  </si>
  <si>
    <t>СОЦИАЛЬНАЯ ПОЛИТИКА</t>
  </si>
  <si>
    <t>Другие вопросы в области образования</t>
  </si>
  <si>
    <t>Молодежная политика</t>
  </si>
  <si>
    <t>Дополнительное образование детей</t>
  </si>
  <si>
    <t>Общее образование</t>
  </si>
  <si>
    <t>Дошкольное образование</t>
  </si>
  <si>
    <t>ОБРАЗОВАНИЕ</t>
  </si>
  <si>
    <t>Общеэкономические вопросы</t>
  </si>
  <si>
    <t>НАЦИОНАЛЬНАЯ ЭКОНОМИКА</t>
  </si>
  <si>
    <t>Другие общегосударственные вопросы</t>
  </si>
  <si>
    <t>ОБЩЕГОСУДАРСТВЕННЫЕ ВОПРОСЫ</t>
  </si>
  <si>
    <t>Муниципальное учреждение "Районное управление образования и по делам молодежи"</t>
  </si>
  <si>
    <t>Дотации на выравнивание бюджетной обеспеченности субъектов Российской Федерации и муниципальных образований</t>
  </si>
  <si>
    <t>МЕЖБЮДЖЕТНЫЕ ТРАНСФЕРТЫ ОБЩЕГО ХАРАКТЕРА БЮДЖЕТАМ БЮДЖЕТНОЙ СИСТЕМЫ РОССИЙСКОЙ ФЕДЕРАЦИИ</t>
  </si>
  <si>
    <t>Обслуживание государственного (муниципального) внутреннего долга</t>
  </si>
  <si>
    <t>ОБСЛУЖИВАНИЕ ГОСУДАРСТВЕННОГО (МУНИЦИПАЛЬНОГО) ДОЛГА</t>
  </si>
  <si>
    <t>Периодическая печать и издательства</t>
  </si>
  <si>
    <t>СРЕДСТВА МАССОВОЙ ИНФОРМАЦИИ</t>
  </si>
  <si>
    <t>Другие вопросы в области социальной политики</t>
  </si>
  <si>
    <t>Пенсионное обеспечение</t>
  </si>
  <si>
    <t>Культура</t>
  </si>
  <si>
    <t>КУЛЬТУРА, КИНЕМАТОГРАФИЯ</t>
  </si>
  <si>
    <t>Благоустройство</t>
  </si>
  <si>
    <t>Коммунальное хозяйство</t>
  </si>
  <si>
    <t>Жилищное хозяйство</t>
  </si>
  <si>
    <t>ЖИЛИЩНО-КОММУНАЛЬНОЕ ХОЗЯЙСТВО</t>
  </si>
  <si>
    <t>Дорожное хозяйство (дорожные фонды)</t>
  </si>
  <si>
    <t>Сельское хозяйство и рыболовство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</si>
  <si>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</si>
  <si>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</si>
  <si>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Мобилизационная и вневойсковая подготовка</t>
  </si>
  <si>
    <t>НАЦИОНАЛЬНАЯ ОБОРОНА</t>
  </si>
  <si>
    <t>Резервные фонды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</si>
  <si>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</si>
  <si>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</si>
  <si>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Администрация Лахденпохского муниципального района</t>
  </si>
  <si>
    <t>подраздела</t>
  </si>
  <si>
    <t>раздела</t>
  </si>
  <si>
    <t>Наименование</t>
  </si>
  <si>
    <t>Код</t>
  </si>
  <si>
    <t>(тыс.рублей)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</si>
  <si>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</si>
  <si>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Информация о расходовании средств бюджета Лахденпохского муниципального района  в разрезе глав, разделов и подразделов классификации расходов бюджетов бюджетной системы Российской Федерации </t>
  </si>
  <si>
    <t>Бюджетные ассигнования  (планы)</t>
  </si>
  <si>
    <t>% исполнения</t>
  </si>
  <si>
    <t>Другие вопросы в области национальной экономики</t>
  </si>
  <si>
    <t>Исполнение</t>
  </si>
  <si>
    <t>ГРБС  Лахденпохского муниципального района</t>
  </si>
  <si>
    <t>ИТОГО</t>
  </si>
  <si>
    <t>Прочие межбюджетные трансферты общего характера</t>
  </si>
  <si>
    <t>Транспорт</t>
  </si>
  <si>
    <t>2024 год</t>
  </si>
  <si>
    <t>2025 год</t>
  </si>
  <si>
    <t>во 2 квартале 2024 года по сравлению с 2 кварталом 2025 года</t>
  </si>
  <si>
    <t>ОХРАНА ОКРУЖАЮЩЕЙ СРЕДЫ</t>
  </si>
  <si>
    <t>Экологический контроль</t>
  </si>
  <si>
    <t>Спорт высших достижений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</si>
</sst>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[Red]\-#,##0.00;0.00"/>
    <numFmt numFmtId="165" formatCode="00"/>
    <numFmt numFmtId="166" formatCode="000"/>
  </numFmts>
  <fonts count="8" x14ac:knownFonts="1">
    <font>
      <sz val="10"/>
      <name val="Arial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8"/>
      <name val="Arial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81">
    <xf numFmtId="0" fontId="0" fillId="0" borderId="0" xfId="0"/>
    <xf numFmtId="0" fontId="3" fillId="0" borderId="19" xfId="0" applyNumberFormat="1" applyFont="1" applyFill="1" applyBorder="1" applyAlignment="1" applyProtection="1">
      <protection hidden="1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14" xfId="0" applyNumberFormat="1" applyFont="1" applyFill="1" applyBorder="1" applyAlignment="1" applyProtection="1">
      <alignment horizontal="center" vertical="center"/>
      <protection hidden="1"/>
    </xf>
    <xf numFmtId="0" fontId="2" fillId="0" borderId="23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9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27" xfId="0" applyNumberFormat="1" applyFont="1" applyFill="1" applyBorder="1" applyAlignment="1" applyProtection="1">
      <alignment horizontal="center" vertical="center" wrapText="1"/>
      <protection hidden="1"/>
    </xf>
    <xf numFmtId="166" fontId="3" fillId="0" borderId="8" xfId="0" applyNumberFormat="1" applyFont="1" applyFill="1" applyBorder="1" applyAlignment="1" applyProtection="1">
      <protection hidden="1"/>
    </xf>
    <xf numFmtId="165" fontId="3" fillId="0" borderId="8" xfId="0" applyNumberFormat="1" applyFont="1" applyFill="1" applyBorder="1" applyAlignment="1" applyProtection="1">
      <protection hidden="1"/>
    </xf>
    <xf numFmtId="166" fontId="3" fillId="0" borderId="4" xfId="0" applyNumberFormat="1" applyFont="1" applyFill="1" applyBorder="1" applyAlignment="1" applyProtection="1">
      <protection hidden="1"/>
    </xf>
    <xf numFmtId="165" fontId="3" fillId="0" borderId="4" xfId="0" applyNumberFormat="1" applyFont="1" applyFill="1" applyBorder="1" applyAlignment="1" applyProtection="1">
      <protection hidden="1"/>
    </xf>
    <xf numFmtId="166" fontId="3" fillId="0" borderId="1" xfId="0" applyNumberFormat="1" applyFont="1" applyFill="1" applyBorder="1" applyAlignment="1" applyProtection="1">
      <protection hidden="1"/>
    </xf>
    <xf numFmtId="165" fontId="3" fillId="0" borderId="1" xfId="0" applyNumberFormat="1" applyFont="1" applyFill="1" applyBorder="1" applyAlignment="1" applyProtection="1">
      <protection hidden="1"/>
    </xf>
    <xf numFmtId="0" fontId="3" fillId="0" borderId="15" xfId="0" applyNumberFormat="1" applyFont="1" applyFill="1" applyBorder="1" applyAlignment="1" applyProtection="1">
      <protection hidden="1"/>
    </xf>
    <xf numFmtId="0" fontId="3" fillId="0" borderId="20" xfId="0" applyNumberFormat="1" applyFont="1" applyFill="1" applyBorder="1" applyAlignment="1" applyProtection="1">
      <protection hidden="1"/>
    </xf>
    <xf numFmtId="4" fontId="5" fillId="0" borderId="24" xfId="0" applyNumberFormat="1" applyFont="1" applyFill="1" applyBorder="1" applyAlignment="1" applyProtection="1">
      <protection hidden="1"/>
    </xf>
    <xf numFmtId="4" fontId="5" fillId="0" borderId="5" xfId="0" applyNumberFormat="1" applyFont="1" applyFill="1" applyBorder="1" applyAlignment="1" applyProtection="1">
      <protection hidden="1"/>
    </xf>
    <xf numFmtId="4" fontId="5" fillId="0" borderId="25" xfId="0" applyNumberFormat="1" applyFont="1" applyFill="1" applyBorder="1" applyAlignment="1" applyProtection="1">
      <protection hidden="1"/>
    </xf>
    <xf numFmtId="4" fontId="5" fillId="0" borderId="18" xfId="0" applyNumberFormat="1" applyFont="1" applyBorder="1"/>
    <xf numFmtId="4" fontId="5" fillId="0" borderId="18" xfId="0" applyNumberFormat="1" applyFont="1" applyFill="1" applyBorder="1" applyAlignment="1" applyProtection="1">
      <protection hidden="1"/>
    </xf>
    <xf numFmtId="0" fontId="4" fillId="0" borderId="0" xfId="0" applyFont="1" applyProtection="1">
      <protection hidden="1"/>
    </xf>
    <xf numFmtId="0" fontId="5" fillId="0" borderId="0" xfId="0" applyNumberFormat="1" applyFont="1" applyFill="1" applyAlignment="1" applyProtection="1">
      <alignment horizontal="right" vertical="top" wrapText="1"/>
      <protection hidden="1"/>
    </xf>
    <xf numFmtId="0" fontId="4" fillId="0" borderId="0" xfId="0" applyFont="1"/>
    <xf numFmtId="0" fontId="2" fillId="0" borderId="0" xfId="0" applyNumberFormat="1" applyFont="1" applyFill="1" applyAlignment="1" applyProtection="1">
      <protection hidden="1"/>
    </xf>
    <xf numFmtId="0" fontId="4" fillId="0" borderId="0" xfId="0" applyNumberFormat="1" applyFont="1" applyFill="1" applyAlignment="1" applyProtection="1">
      <protection hidden="1"/>
    </xf>
    <xf numFmtId="0" fontId="2" fillId="0" borderId="17" xfId="0" applyNumberFormat="1" applyFont="1" applyFill="1" applyBorder="1" applyAlignment="1" applyProtection="1">
      <alignment horizontal="centerContinuous"/>
      <protection hidden="1"/>
    </xf>
    <xf numFmtId="0" fontId="2" fillId="0" borderId="12" xfId="0" applyNumberFormat="1" applyFont="1" applyFill="1" applyBorder="1" applyAlignment="1" applyProtection="1">
      <alignment horizontal="centerContinuous"/>
      <protection hidden="1"/>
    </xf>
    <xf numFmtId="0" fontId="2" fillId="0" borderId="16" xfId="0" applyNumberFormat="1" applyFont="1" applyFill="1" applyBorder="1" applyAlignment="1" applyProtection="1">
      <alignment horizontal="centerContinuous" vertical="top"/>
      <protection hidden="1"/>
    </xf>
    <xf numFmtId="0" fontId="2" fillId="0" borderId="0" xfId="0" applyNumberFormat="1" applyFont="1" applyFill="1" applyBorder="1" applyAlignment="1" applyProtection="1">
      <alignment horizontal="centerContinuous" vertical="top"/>
      <protection hidden="1"/>
    </xf>
    <xf numFmtId="0" fontId="2" fillId="0" borderId="26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6" xfId="0" applyNumberFormat="1" applyFont="1" applyFill="1" applyBorder="1" applyAlignment="1" applyProtection="1">
      <alignment horizontal="centerContinuous"/>
      <protection hidden="1"/>
    </xf>
    <xf numFmtId="0" fontId="2" fillId="0" borderId="15" xfId="0" applyNumberFormat="1" applyFont="1" applyFill="1" applyBorder="1" applyAlignment="1" applyProtection="1">
      <alignment horizontal="centerContinuous"/>
      <protection hidden="1"/>
    </xf>
    <xf numFmtId="0" fontId="2" fillId="0" borderId="16" xfId="0" applyNumberFormat="1" applyFont="1" applyFill="1" applyBorder="1" applyAlignment="1" applyProtection="1">
      <alignment horizontal="center"/>
      <protection hidden="1"/>
    </xf>
    <xf numFmtId="0" fontId="2" fillId="0" borderId="13" xfId="0" applyNumberFormat="1" applyFont="1" applyFill="1" applyBorder="1" applyAlignment="1" applyProtection="1">
      <alignment horizontal="center"/>
      <protection hidden="1"/>
    </xf>
    <xf numFmtId="0" fontId="2" fillId="0" borderId="11" xfId="0" applyNumberFormat="1" applyFont="1" applyFill="1" applyBorder="1" applyAlignment="1" applyProtection="1">
      <alignment horizontal="center"/>
      <protection hidden="1"/>
    </xf>
    <xf numFmtId="0" fontId="2" fillId="0" borderId="27" xfId="0" applyNumberFormat="1" applyFont="1" applyFill="1" applyBorder="1" applyAlignment="1" applyProtection="1">
      <alignment horizontal="center"/>
      <protection hidden="1"/>
    </xf>
    <xf numFmtId="0" fontId="2" fillId="0" borderId="23" xfId="0" applyNumberFormat="1" applyFont="1" applyFill="1" applyBorder="1" applyAlignment="1" applyProtection="1">
      <alignment horizontal="center" vertical="center"/>
      <protection hidden="1"/>
    </xf>
    <xf numFmtId="4" fontId="4" fillId="0" borderId="0" xfId="0" applyNumberFormat="1" applyFont="1"/>
    <xf numFmtId="1" fontId="2" fillId="0" borderId="0" xfId="0" applyNumberFormat="1" applyFont="1" applyFill="1" applyAlignment="1" applyProtection="1">
      <protection hidden="1"/>
    </xf>
    <xf numFmtId="4" fontId="5" fillId="0" borderId="31" xfId="0" applyNumberFormat="1" applyFont="1" applyBorder="1"/>
    <xf numFmtId="4" fontId="5" fillId="0" borderId="32" xfId="0" applyNumberFormat="1" applyFont="1" applyBorder="1"/>
    <xf numFmtId="164" fontId="3" fillId="0" borderId="4" xfId="1" applyNumberFormat="1" applyFont="1" applyFill="1" applyBorder="1" applyAlignment="1" applyProtection="1">
      <protection hidden="1"/>
    </xf>
    <xf numFmtId="164" fontId="6" fillId="0" borderId="31" xfId="0" applyNumberFormat="1" applyFont="1" applyFill="1" applyBorder="1" applyAlignment="1" applyProtection="1">
      <protection hidden="1"/>
    </xf>
    <xf numFmtId="0" fontId="4" fillId="0" borderId="0" xfId="0" applyFont="1" applyFill="1" applyProtection="1">
      <protection hidden="1"/>
    </xf>
    <xf numFmtId="4" fontId="5" fillId="0" borderId="18" xfId="0" applyNumberFormat="1" applyFont="1" applyFill="1" applyBorder="1"/>
    <xf numFmtId="0" fontId="4" fillId="0" borderId="0" xfId="0" applyFont="1" applyFill="1"/>
    <xf numFmtId="0" fontId="2" fillId="0" borderId="26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 wrapText="1"/>
    </xf>
    <xf numFmtId="164" fontId="7" fillId="0" borderId="28" xfId="1" applyNumberFormat="1" applyFont="1" applyFill="1" applyBorder="1" applyAlignment="1" applyProtection="1">
      <protection hidden="1"/>
    </xf>
    <xf numFmtId="164" fontId="7" fillId="0" borderId="36" xfId="1" applyNumberFormat="1" applyFont="1" applyFill="1" applyBorder="1" applyAlignment="1" applyProtection="1">
      <protection hidden="1"/>
    </xf>
    <xf numFmtId="164" fontId="7" fillId="0" borderId="35" xfId="1" applyNumberFormat="1" applyFont="1" applyFill="1" applyBorder="1" applyAlignment="1" applyProtection="1">
      <protection hidden="1"/>
    </xf>
    <xf numFmtId="164" fontId="7" fillId="0" borderId="33" xfId="0" applyNumberFormat="1" applyFont="1" applyFill="1" applyBorder="1" applyAlignment="1" applyProtection="1">
      <protection hidden="1"/>
    </xf>
    <xf numFmtId="164" fontId="7" fillId="0" borderId="34" xfId="0" applyNumberFormat="1" applyFont="1" applyFill="1" applyBorder="1" applyAlignment="1" applyProtection="1">
      <protection hidden="1"/>
    </xf>
    <xf numFmtId="164" fontId="7" fillId="0" borderId="37" xfId="1" applyNumberFormat="1" applyFont="1" applyFill="1" applyBorder="1" applyAlignment="1" applyProtection="1">
      <protection hidden="1"/>
    </xf>
    <xf numFmtId="0" fontId="3" fillId="0" borderId="19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166" fontId="3" fillId="0" borderId="7" xfId="0" applyNumberFormat="1" applyFont="1" applyFill="1" applyBorder="1" applyAlignment="1" applyProtection="1">
      <alignment wrapText="1"/>
      <protection hidden="1"/>
    </xf>
    <xf numFmtId="166" fontId="3" fillId="0" borderId="6" xfId="0" applyNumberFormat="1" applyFont="1" applyFill="1" applyBorder="1" applyAlignment="1" applyProtection="1">
      <alignment wrapText="1"/>
      <protection hidden="1"/>
    </xf>
    <xf numFmtId="0" fontId="2" fillId="0" borderId="21" xfId="0" applyNumberFormat="1" applyFont="1" applyFill="1" applyBorder="1" applyAlignment="1" applyProtection="1">
      <alignment horizontal="center" vertical="center"/>
      <protection hidden="1"/>
    </xf>
    <xf numFmtId="0" fontId="2" fillId="0" borderId="22" xfId="0" applyNumberFormat="1" applyFont="1" applyFill="1" applyBorder="1" applyAlignment="1" applyProtection="1">
      <alignment horizontal="center" vertical="center"/>
      <protection hidden="1"/>
    </xf>
    <xf numFmtId="0" fontId="2" fillId="0" borderId="23" xfId="0" applyNumberFormat="1" applyFont="1" applyFill="1" applyBorder="1" applyAlignment="1" applyProtection="1">
      <alignment horizontal="center" vertical="center"/>
      <protection hidden="1"/>
    </xf>
    <xf numFmtId="166" fontId="3" fillId="0" borderId="10" xfId="0" applyNumberFormat="1" applyFont="1" applyFill="1" applyBorder="1" applyAlignment="1" applyProtection="1">
      <alignment wrapText="1"/>
      <protection hidden="1"/>
    </xf>
    <xf numFmtId="166" fontId="3" fillId="0" borderId="9" xfId="0" applyNumberFormat="1" applyFont="1" applyFill="1" applyBorder="1" applyAlignment="1" applyProtection="1">
      <alignment wrapText="1"/>
      <protection hidden="1"/>
    </xf>
    <xf numFmtId="166" fontId="3" fillId="0" borderId="6" xfId="0" applyNumberFormat="1" applyFont="1" applyFill="1" applyBorder="1" applyAlignment="1" applyProtection="1">
      <alignment horizontal="left" wrapText="1"/>
      <protection hidden="1"/>
    </xf>
    <xf numFmtId="166" fontId="3" fillId="0" borderId="28" xfId="0" applyNumberFormat="1" applyFont="1" applyFill="1" applyBorder="1" applyAlignment="1" applyProtection="1">
      <alignment horizontal="left" wrapText="1"/>
      <protection hidden="1"/>
    </xf>
    <xf numFmtId="166" fontId="3" fillId="0" borderId="29" xfId="0" applyNumberFormat="1" applyFont="1" applyFill="1" applyBorder="1" applyAlignment="1" applyProtection="1">
      <alignment horizontal="left" wrapText="1"/>
      <protection hidden="1"/>
    </xf>
    <xf numFmtId="166" fontId="3" fillId="0" borderId="3" xfId="0" applyNumberFormat="1" applyFont="1" applyFill="1" applyBorder="1" applyAlignment="1" applyProtection="1">
      <alignment wrapText="1"/>
      <protection hidden="1"/>
    </xf>
    <xf numFmtId="166" fontId="3" fillId="0" borderId="2" xfId="0" applyNumberFormat="1" applyFont="1" applyFill="1" applyBorder="1" applyAlignment="1" applyProtection="1">
      <alignment wrapText="1"/>
      <protection hidden="1"/>
    </xf>
    <xf numFmtId="0" fontId="1" fillId="0" borderId="0" xfId="0" applyNumberFormat="1" applyFont="1" applyFill="1" applyAlignment="1" applyProtection="1">
      <alignment horizontal="center" vertical="top" wrapText="1"/>
      <protection hidden="1"/>
    </xf>
    <xf numFmtId="0" fontId="1" fillId="0" borderId="0" xfId="0" applyNumberFormat="1" applyFont="1" applyFill="1" applyAlignment="1" applyProtection="1">
      <alignment horizontal="center" wrapText="1"/>
      <protection hidden="1"/>
    </xf>
    <xf numFmtId="164" fontId="7" fillId="2" borderId="36" xfId="1" applyNumberFormat="1" applyFont="1" applyFill="1" applyBorder="1" applyAlignment="1" applyProtection="1">
      <protection hidden="1"/>
    </xf>
    <xf numFmtId="164" fontId="7" fillId="2" borderId="34" xfId="0" applyNumberFormat="1" applyFont="1" applyFill="1" applyBorder="1" applyAlignment="1" applyProtection="1">
      <protection hidden="1"/>
    </xf>
    <xf numFmtId="4" fontId="5" fillId="0" borderId="30" xfId="0" applyNumberFormat="1" applyFont="1" applyFill="1" applyBorder="1"/>
    <xf numFmtId="4" fontId="5" fillId="0" borderId="31" xfId="0" applyNumberFormat="1" applyFont="1" applyFill="1" applyBorder="1"/>
    <xf numFmtId="4" fontId="5" fillId="0" borderId="31" xfId="0" applyNumberFormat="1" applyFont="1" applyFill="1" applyBorder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4"/>
  <sheetViews>
    <sheetView showGridLines="0" tabSelected="1" workbookViewId="0">
      <selection activeCell="Z17" sqref="Z17"/>
    </sheetView>
  </sheetViews>
  <sheetFormatPr defaultColWidth="9.140625" defaultRowHeight="12.75" x14ac:dyDescent="0.2"/>
  <cols>
    <col min="1" max="1" width="1.140625" style="25" customWidth="1"/>
    <col min="2" max="2" width="0.85546875" style="25" customWidth="1"/>
    <col min="3" max="3" width="0.7109375" style="25" customWidth="1"/>
    <col min="4" max="7" width="0.5703125" style="25" customWidth="1"/>
    <col min="8" max="9" width="0.7109375" style="25" customWidth="1"/>
    <col min="10" max="10" width="0.5703125" style="25" customWidth="1"/>
    <col min="11" max="11" width="32.5703125" style="25" customWidth="1"/>
    <col min="12" max="12" width="10.42578125" style="25" customWidth="1"/>
    <col min="13" max="13" width="8" style="25" customWidth="1"/>
    <col min="14" max="14" width="7" style="25" customWidth="1"/>
    <col min="15" max="15" width="15.85546875" style="48" customWidth="1"/>
    <col min="16" max="16" width="14.85546875" style="48" customWidth="1"/>
    <col min="17" max="17" width="13.7109375" style="25" customWidth="1"/>
    <col min="18" max="18" width="15" style="48" customWidth="1"/>
    <col min="19" max="19" width="13.28515625" style="48" customWidth="1"/>
    <col min="20" max="20" width="13.85546875" style="25" customWidth="1"/>
    <col min="21" max="243" width="9.140625" style="25" customWidth="1"/>
    <col min="244" max="16384" width="9.140625" style="25"/>
  </cols>
  <sheetData>
    <row r="1" spans="1:22" ht="12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4" t="s">
        <v>46</v>
      </c>
      <c r="L1" s="24"/>
      <c r="M1" s="24"/>
      <c r="N1" s="24"/>
      <c r="O1" s="46"/>
      <c r="P1" s="46"/>
      <c r="Q1" s="23"/>
    </row>
    <row r="2" spans="1:22" ht="26.25" customHeight="1" x14ac:dyDescent="0.2">
      <c r="A2" s="74" t="s">
        <v>47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</row>
    <row r="3" spans="1:22" ht="17.25" customHeight="1" x14ac:dyDescent="0.2">
      <c r="A3" s="75" t="s">
        <v>58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</row>
    <row r="4" spans="1:22" ht="18" customHeight="1" thickBot="1" x14ac:dyDescent="0.25">
      <c r="A4" s="26"/>
      <c r="B4" s="26"/>
      <c r="C4" s="26"/>
      <c r="D4" s="26"/>
      <c r="E4" s="26"/>
      <c r="F4" s="26"/>
      <c r="G4" s="26"/>
      <c r="H4" s="26"/>
      <c r="I4" s="26"/>
      <c r="J4" s="27"/>
      <c r="K4" s="26"/>
      <c r="L4" s="26"/>
      <c r="M4" s="26"/>
      <c r="N4" s="26"/>
      <c r="O4" s="46"/>
      <c r="P4" s="46"/>
      <c r="Q4" s="23"/>
      <c r="T4" s="3" t="s">
        <v>45</v>
      </c>
    </row>
    <row r="5" spans="1:22" ht="18" customHeight="1" thickBot="1" x14ac:dyDescent="0.25">
      <c r="A5" s="28"/>
      <c r="B5" s="29"/>
      <c r="C5" s="29"/>
      <c r="D5" s="29"/>
      <c r="E5" s="29"/>
      <c r="F5" s="29"/>
      <c r="G5" s="29"/>
      <c r="H5" s="29"/>
      <c r="I5" s="29"/>
      <c r="J5" s="29"/>
      <c r="K5" s="29"/>
      <c r="L5" s="64" t="s">
        <v>44</v>
      </c>
      <c r="M5" s="65"/>
      <c r="N5" s="66"/>
      <c r="O5" s="59" t="s">
        <v>56</v>
      </c>
      <c r="P5" s="60"/>
      <c r="Q5" s="61"/>
      <c r="R5" s="59" t="s">
        <v>57</v>
      </c>
      <c r="S5" s="60"/>
      <c r="T5" s="61"/>
    </row>
    <row r="6" spans="1:22" ht="71.25" customHeight="1" thickBot="1" x14ac:dyDescent="0.25">
      <c r="A6" s="30"/>
      <c r="B6" s="31" t="s">
        <v>43</v>
      </c>
      <c r="C6" s="31"/>
      <c r="D6" s="31"/>
      <c r="E6" s="31"/>
      <c r="F6" s="31"/>
      <c r="G6" s="31"/>
      <c r="H6" s="31"/>
      <c r="I6" s="31"/>
      <c r="J6" s="31"/>
      <c r="K6" s="31"/>
      <c r="L6" s="8" t="s">
        <v>52</v>
      </c>
      <c r="M6" s="32" t="s">
        <v>42</v>
      </c>
      <c r="N6" s="7" t="s">
        <v>41</v>
      </c>
      <c r="O6" s="9" t="s">
        <v>48</v>
      </c>
      <c r="P6" s="6" t="s">
        <v>51</v>
      </c>
      <c r="Q6" s="7" t="s">
        <v>49</v>
      </c>
      <c r="R6" s="50" t="s">
        <v>48</v>
      </c>
      <c r="S6" s="49" t="s">
        <v>51</v>
      </c>
      <c r="T6" s="5" t="s">
        <v>49</v>
      </c>
    </row>
    <row r="7" spans="1:22" ht="12.75" customHeight="1" thickBot="1" x14ac:dyDescent="0.25">
      <c r="A7" s="33"/>
      <c r="B7" s="34">
        <v>1</v>
      </c>
      <c r="C7" s="34"/>
      <c r="D7" s="34"/>
      <c r="E7" s="34"/>
      <c r="F7" s="34"/>
      <c r="G7" s="34"/>
      <c r="H7" s="34"/>
      <c r="I7" s="34"/>
      <c r="J7" s="34"/>
      <c r="K7" s="34"/>
      <c r="L7" s="35">
        <v>2</v>
      </c>
      <c r="M7" s="36">
        <v>3</v>
      </c>
      <c r="N7" s="37">
        <v>4</v>
      </c>
      <c r="O7" s="38">
        <v>5</v>
      </c>
      <c r="P7" s="6">
        <v>6</v>
      </c>
      <c r="Q7" s="39">
        <v>7</v>
      </c>
      <c r="R7" s="57">
        <v>8</v>
      </c>
      <c r="S7" s="58">
        <v>9</v>
      </c>
      <c r="T7" s="4">
        <v>10</v>
      </c>
    </row>
    <row r="8" spans="1:22" ht="21.75" customHeight="1" x14ac:dyDescent="0.2">
      <c r="A8" s="67" t="s">
        <v>40</v>
      </c>
      <c r="B8" s="67"/>
      <c r="C8" s="67"/>
      <c r="D8" s="67"/>
      <c r="E8" s="67"/>
      <c r="F8" s="67"/>
      <c r="G8" s="67"/>
      <c r="H8" s="67"/>
      <c r="I8" s="67"/>
      <c r="J8" s="67"/>
      <c r="K8" s="68"/>
      <c r="L8" s="10">
        <v>31</v>
      </c>
      <c r="M8" s="11" t="s">
        <v>0</v>
      </c>
      <c r="N8" s="11" t="s">
        <v>0</v>
      </c>
      <c r="O8" s="53">
        <v>131706.01</v>
      </c>
      <c r="P8" s="54">
        <v>52554.49</v>
      </c>
      <c r="Q8" s="18">
        <f t="shared" ref="Q8:Q21" si="0">P8*100/O8</f>
        <v>39.902879147276572</v>
      </c>
      <c r="R8" s="53">
        <f>R9+R14+R16+R18+R23+R27+R29+R31+R36+R38+R40</f>
        <v>195761.55546999999</v>
      </c>
      <c r="S8" s="53">
        <f>S9+S14+S16+S18+S23+S27+S29+S31+S36+S38+S40</f>
        <v>73118.186569999991</v>
      </c>
      <c r="T8" s="78">
        <f t="shared" ref="T8:T9" si="1">S8*100/R8</f>
        <v>37.35063628527675</v>
      </c>
      <c r="U8" s="40"/>
    </row>
    <row r="9" spans="1:22" ht="16.5" customHeight="1" x14ac:dyDescent="0.2">
      <c r="A9" s="62" t="s">
        <v>15</v>
      </c>
      <c r="B9" s="62"/>
      <c r="C9" s="62"/>
      <c r="D9" s="62"/>
      <c r="E9" s="62"/>
      <c r="F9" s="62"/>
      <c r="G9" s="62"/>
      <c r="H9" s="62"/>
      <c r="I9" s="62"/>
      <c r="J9" s="62"/>
      <c r="K9" s="63"/>
      <c r="L9" s="12">
        <v>31</v>
      </c>
      <c r="M9" s="13">
        <v>1</v>
      </c>
      <c r="N9" s="13" t="s">
        <v>0</v>
      </c>
      <c r="O9" s="52">
        <v>62748.04</v>
      </c>
      <c r="P9" s="55">
        <v>29067.37</v>
      </c>
      <c r="Q9" s="19">
        <f t="shared" si="0"/>
        <v>46.323948923344858</v>
      </c>
      <c r="R9" s="52">
        <f>R10+R11+R12+R13</f>
        <v>76121.111250000002</v>
      </c>
      <c r="S9" s="52">
        <f>S10+S11+S12+S13</f>
        <v>33619.508370000003</v>
      </c>
      <c r="T9" s="79">
        <f t="shared" si="1"/>
        <v>44.165813948229768</v>
      </c>
    </row>
    <row r="10" spans="1:22" ht="46.5" customHeight="1" x14ac:dyDescent="0.2">
      <c r="A10" s="62" t="s">
        <v>39</v>
      </c>
      <c r="B10" s="62"/>
      <c r="C10" s="62"/>
      <c r="D10" s="62"/>
      <c r="E10" s="62"/>
      <c r="F10" s="62"/>
      <c r="G10" s="62"/>
      <c r="H10" s="62"/>
      <c r="I10" s="62"/>
      <c r="J10" s="62"/>
      <c r="K10" s="63"/>
      <c r="L10" s="12">
        <v>31</v>
      </c>
      <c r="M10" s="13">
        <v>1</v>
      </c>
      <c r="N10" s="13">
        <v>4</v>
      </c>
      <c r="O10" s="52">
        <v>29459.97</v>
      </c>
      <c r="P10" s="55">
        <v>13986.65</v>
      </c>
      <c r="Q10" s="19">
        <f t="shared" si="0"/>
        <v>47.476796480105037</v>
      </c>
      <c r="R10" s="52">
        <v>35145.839999999997</v>
      </c>
      <c r="S10" s="55">
        <v>15457.39134</v>
      </c>
      <c r="T10" s="79">
        <f>S10*100/R10</f>
        <v>43.980713905258781</v>
      </c>
    </row>
    <row r="11" spans="1:22" ht="16.5" customHeight="1" x14ac:dyDescent="0.2">
      <c r="A11" s="62" t="s">
        <v>38</v>
      </c>
      <c r="B11" s="62"/>
      <c r="C11" s="62"/>
      <c r="D11" s="62"/>
      <c r="E11" s="62"/>
      <c r="F11" s="62"/>
      <c r="G11" s="62"/>
      <c r="H11" s="62"/>
      <c r="I11" s="62"/>
      <c r="J11" s="62"/>
      <c r="K11" s="63"/>
      <c r="L11" s="12">
        <v>31</v>
      </c>
      <c r="M11" s="13">
        <v>1</v>
      </c>
      <c r="N11" s="13">
        <v>5</v>
      </c>
      <c r="O11" s="52">
        <v>1.2</v>
      </c>
      <c r="P11" s="51">
        <v>0</v>
      </c>
      <c r="Q11" s="19">
        <f t="shared" si="0"/>
        <v>0</v>
      </c>
      <c r="R11" s="52">
        <v>1.4</v>
      </c>
      <c r="S11" s="51">
        <v>0</v>
      </c>
      <c r="T11" s="79">
        <f t="shared" ref="T11:T62" si="2">S11*100/R11</f>
        <v>0</v>
      </c>
    </row>
    <row r="12" spans="1:22" ht="16.5" customHeight="1" x14ac:dyDescent="0.2">
      <c r="A12" s="62" t="s">
        <v>37</v>
      </c>
      <c r="B12" s="62"/>
      <c r="C12" s="62"/>
      <c r="D12" s="62"/>
      <c r="E12" s="62"/>
      <c r="F12" s="62"/>
      <c r="G12" s="62"/>
      <c r="H12" s="62"/>
      <c r="I12" s="62"/>
      <c r="J12" s="62"/>
      <c r="K12" s="63"/>
      <c r="L12" s="12">
        <v>31</v>
      </c>
      <c r="M12" s="13">
        <v>1</v>
      </c>
      <c r="N12" s="13">
        <v>11</v>
      </c>
      <c r="O12" s="52">
        <v>1027.26</v>
      </c>
      <c r="P12" s="51">
        <v>0</v>
      </c>
      <c r="Q12" s="19">
        <f t="shared" si="0"/>
        <v>0</v>
      </c>
      <c r="R12" s="52">
        <v>2465.3589499999998</v>
      </c>
      <c r="S12" s="51">
        <v>0</v>
      </c>
      <c r="T12" s="79">
        <f t="shared" si="2"/>
        <v>0</v>
      </c>
      <c r="V12" s="2"/>
    </row>
    <row r="13" spans="1:22" ht="16.5" customHeight="1" x14ac:dyDescent="0.2">
      <c r="A13" s="62" t="s">
        <v>14</v>
      </c>
      <c r="B13" s="62"/>
      <c r="C13" s="62"/>
      <c r="D13" s="62"/>
      <c r="E13" s="62"/>
      <c r="F13" s="62"/>
      <c r="G13" s="62"/>
      <c r="H13" s="62"/>
      <c r="I13" s="62"/>
      <c r="J13" s="62"/>
      <c r="K13" s="63"/>
      <c r="L13" s="12">
        <v>31</v>
      </c>
      <c r="M13" s="13">
        <v>1</v>
      </c>
      <c r="N13" s="13">
        <v>13</v>
      </c>
      <c r="O13" s="52">
        <v>32259.61</v>
      </c>
      <c r="P13" s="55">
        <v>15080.72</v>
      </c>
      <c r="Q13" s="19">
        <f t="shared" si="0"/>
        <v>46.747992303688733</v>
      </c>
      <c r="R13" s="52">
        <v>38508.512300000002</v>
      </c>
      <c r="S13" s="55">
        <v>18162.117030000001</v>
      </c>
      <c r="T13" s="79">
        <f t="shared" si="2"/>
        <v>47.16390207055597</v>
      </c>
    </row>
    <row r="14" spans="1:22" ht="16.5" customHeight="1" x14ac:dyDescent="0.2">
      <c r="A14" s="62" t="s">
        <v>36</v>
      </c>
      <c r="B14" s="62"/>
      <c r="C14" s="62"/>
      <c r="D14" s="62"/>
      <c r="E14" s="62"/>
      <c r="F14" s="62"/>
      <c r="G14" s="62"/>
      <c r="H14" s="62"/>
      <c r="I14" s="62"/>
      <c r="J14" s="62"/>
      <c r="K14" s="63"/>
      <c r="L14" s="12">
        <v>31</v>
      </c>
      <c r="M14" s="13">
        <v>2</v>
      </c>
      <c r="N14" s="13" t="s">
        <v>0</v>
      </c>
      <c r="O14" s="52">
        <v>1291.0999999999999</v>
      </c>
      <c r="P14" s="55">
        <v>614.73</v>
      </c>
      <c r="Q14" s="19">
        <f t="shared" si="0"/>
        <v>47.612888234838515</v>
      </c>
      <c r="R14" s="52">
        <v>1603.5</v>
      </c>
      <c r="S14" s="55">
        <v>731.31911000000002</v>
      </c>
      <c r="T14" s="79">
        <f t="shared" si="2"/>
        <v>45.607677580293114</v>
      </c>
    </row>
    <row r="15" spans="1:22" ht="16.5" customHeight="1" x14ac:dyDescent="0.2">
      <c r="A15" s="62" t="s">
        <v>35</v>
      </c>
      <c r="B15" s="62"/>
      <c r="C15" s="62"/>
      <c r="D15" s="62"/>
      <c r="E15" s="62"/>
      <c r="F15" s="62"/>
      <c r="G15" s="62"/>
      <c r="H15" s="62"/>
      <c r="I15" s="62"/>
      <c r="J15" s="62"/>
      <c r="K15" s="63"/>
      <c r="L15" s="12">
        <v>31</v>
      </c>
      <c r="M15" s="13">
        <v>2</v>
      </c>
      <c r="N15" s="13">
        <v>3</v>
      </c>
      <c r="O15" s="52">
        <v>1291.0999999999999</v>
      </c>
      <c r="P15" s="55">
        <v>614.73</v>
      </c>
      <c r="Q15" s="19">
        <f t="shared" si="0"/>
        <v>47.612888234838515</v>
      </c>
      <c r="R15" s="52">
        <v>1603.5</v>
      </c>
      <c r="S15" s="55">
        <v>731.31911000000002</v>
      </c>
      <c r="T15" s="79">
        <f t="shared" si="2"/>
        <v>45.607677580293114</v>
      </c>
    </row>
    <row r="16" spans="1:22" ht="21.75" customHeight="1" x14ac:dyDescent="0.2">
      <c r="A16" s="62" t="s">
        <v>34</v>
      </c>
      <c r="B16" s="62"/>
      <c r="C16" s="62"/>
      <c r="D16" s="62"/>
      <c r="E16" s="62"/>
      <c r="F16" s="62"/>
      <c r="G16" s="62"/>
      <c r="H16" s="62"/>
      <c r="I16" s="62"/>
      <c r="J16" s="62"/>
      <c r="K16" s="63"/>
      <c r="L16" s="12">
        <v>31</v>
      </c>
      <c r="M16" s="13">
        <v>3</v>
      </c>
      <c r="N16" s="13" t="s">
        <v>0</v>
      </c>
      <c r="O16" s="44">
        <v>0</v>
      </c>
      <c r="P16" s="45">
        <v>0</v>
      </c>
      <c r="Q16" s="19">
        <v>0</v>
      </c>
      <c r="R16" s="52">
        <v>257.56979999999999</v>
      </c>
      <c r="S16" s="55">
        <v>210.82859999999999</v>
      </c>
      <c r="T16" s="79">
        <v>0</v>
      </c>
    </row>
    <row r="17" spans="1:20" ht="33.75" customHeight="1" x14ac:dyDescent="0.2">
      <c r="A17" s="62" t="s">
        <v>33</v>
      </c>
      <c r="B17" s="62"/>
      <c r="C17" s="62"/>
      <c r="D17" s="62"/>
      <c r="E17" s="62"/>
      <c r="F17" s="62"/>
      <c r="G17" s="62"/>
      <c r="H17" s="62"/>
      <c r="I17" s="62"/>
      <c r="J17" s="62"/>
      <c r="K17" s="63"/>
      <c r="L17" s="12">
        <v>31</v>
      </c>
      <c r="M17" s="13">
        <v>3</v>
      </c>
      <c r="N17" s="13">
        <v>9</v>
      </c>
      <c r="O17" s="44">
        <v>0</v>
      </c>
      <c r="P17" s="45">
        <v>0</v>
      </c>
      <c r="Q17" s="19">
        <v>0</v>
      </c>
      <c r="R17" s="52">
        <v>257.56979999999999</v>
      </c>
      <c r="S17" s="55">
        <v>210.82859999999999</v>
      </c>
      <c r="T17" s="79">
        <v>0</v>
      </c>
    </row>
    <row r="18" spans="1:20" ht="16.5" customHeight="1" x14ac:dyDescent="0.2">
      <c r="A18" s="62" t="s">
        <v>13</v>
      </c>
      <c r="B18" s="62"/>
      <c r="C18" s="62"/>
      <c r="D18" s="62"/>
      <c r="E18" s="62"/>
      <c r="F18" s="62"/>
      <c r="G18" s="62"/>
      <c r="H18" s="62"/>
      <c r="I18" s="62"/>
      <c r="J18" s="62"/>
      <c r="K18" s="63"/>
      <c r="L18" s="12">
        <v>31</v>
      </c>
      <c r="M18" s="13">
        <v>4</v>
      </c>
      <c r="N18" s="13" t="s">
        <v>0</v>
      </c>
      <c r="O18" s="52">
        <v>2597.1999999999998</v>
      </c>
      <c r="P18" s="55">
        <v>438.6</v>
      </c>
      <c r="Q18" s="19">
        <f t="shared" si="0"/>
        <v>16.887417218543046</v>
      </c>
      <c r="R18" s="52">
        <f>R19+R20+R21+R22</f>
        <v>24483.891530000001</v>
      </c>
      <c r="S18" s="52">
        <f>S19+S20+S21+S22</f>
        <v>31.5</v>
      </c>
      <c r="T18" s="79">
        <f t="shared" si="2"/>
        <v>0.12865601843319391</v>
      </c>
    </row>
    <row r="19" spans="1:20" ht="16.5" customHeight="1" x14ac:dyDescent="0.2">
      <c r="A19" s="62" t="s">
        <v>32</v>
      </c>
      <c r="B19" s="62"/>
      <c r="C19" s="62"/>
      <c r="D19" s="62"/>
      <c r="E19" s="62"/>
      <c r="F19" s="62"/>
      <c r="G19" s="62"/>
      <c r="H19" s="62"/>
      <c r="I19" s="62"/>
      <c r="J19" s="62"/>
      <c r="K19" s="63"/>
      <c r="L19" s="12">
        <v>31</v>
      </c>
      <c r="M19" s="13">
        <v>4</v>
      </c>
      <c r="N19" s="13">
        <v>5</v>
      </c>
      <c r="O19" s="52">
        <v>649.1</v>
      </c>
      <c r="P19" s="51">
        <v>0</v>
      </c>
      <c r="Q19" s="19">
        <f t="shared" si="0"/>
        <v>0</v>
      </c>
      <c r="R19" s="52">
        <v>951.2</v>
      </c>
      <c r="S19" s="51">
        <v>0</v>
      </c>
      <c r="T19" s="79">
        <f t="shared" si="2"/>
        <v>0</v>
      </c>
    </row>
    <row r="20" spans="1:20" ht="16.5" customHeight="1" x14ac:dyDescent="0.2">
      <c r="A20" s="62" t="s">
        <v>55</v>
      </c>
      <c r="B20" s="62"/>
      <c r="C20" s="62"/>
      <c r="D20" s="62"/>
      <c r="E20" s="62"/>
      <c r="F20" s="62"/>
      <c r="G20" s="62"/>
      <c r="H20" s="62"/>
      <c r="I20" s="62"/>
      <c r="J20" s="62"/>
      <c r="K20" s="63"/>
      <c r="L20" s="12">
        <v>31</v>
      </c>
      <c r="M20" s="13">
        <v>4</v>
      </c>
      <c r="N20" s="13">
        <v>8</v>
      </c>
      <c r="O20" s="52">
        <v>200</v>
      </c>
      <c r="P20" s="55">
        <v>63.6</v>
      </c>
      <c r="Q20" s="19">
        <v>0</v>
      </c>
      <c r="R20" s="52">
        <v>50</v>
      </c>
      <c r="S20" s="55">
        <v>0</v>
      </c>
      <c r="T20" s="79">
        <f t="shared" ref="T20" si="3">S20*100/R20</f>
        <v>0</v>
      </c>
    </row>
    <row r="21" spans="1:20" ht="16.5" customHeight="1" x14ac:dyDescent="0.2">
      <c r="A21" s="62" t="s">
        <v>31</v>
      </c>
      <c r="B21" s="62"/>
      <c r="C21" s="62"/>
      <c r="D21" s="62"/>
      <c r="E21" s="62"/>
      <c r="F21" s="62"/>
      <c r="G21" s="62"/>
      <c r="H21" s="62"/>
      <c r="I21" s="62"/>
      <c r="J21" s="62"/>
      <c r="K21" s="63"/>
      <c r="L21" s="12">
        <v>31</v>
      </c>
      <c r="M21" s="13">
        <v>4</v>
      </c>
      <c r="N21" s="13">
        <v>9</v>
      </c>
      <c r="O21" s="52">
        <v>1548.1</v>
      </c>
      <c r="P21" s="55">
        <v>375</v>
      </c>
      <c r="Q21" s="19">
        <f t="shared" si="0"/>
        <v>24.223241392674893</v>
      </c>
      <c r="R21" s="52">
        <v>23382.69153</v>
      </c>
      <c r="S21" s="55">
        <v>31.5</v>
      </c>
      <c r="T21" s="79">
        <f t="shared" si="2"/>
        <v>0.13471503038726526</v>
      </c>
    </row>
    <row r="22" spans="1:20" ht="16.5" customHeight="1" x14ac:dyDescent="0.2">
      <c r="A22" s="62" t="s">
        <v>50</v>
      </c>
      <c r="B22" s="62"/>
      <c r="C22" s="62"/>
      <c r="D22" s="62"/>
      <c r="E22" s="62"/>
      <c r="F22" s="62"/>
      <c r="G22" s="62"/>
      <c r="H22" s="62"/>
      <c r="I22" s="62"/>
      <c r="J22" s="62"/>
      <c r="K22" s="63"/>
      <c r="L22" s="12">
        <v>31</v>
      </c>
      <c r="M22" s="13">
        <v>4</v>
      </c>
      <c r="N22" s="13">
        <v>12</v>
      </c>
      <c r="O22" s="52">
        <v>200</v>
      </c>
      <c r="P22" s="51">
        <v>0</v>
      </c>
      <c r="Q22" s="19">
        <v>0</v>
      </c>
      <c r="R22" s="52">
        <v>100</v>
      </c>
      <c r="S22" s="51">
        <v>0</v>
      </c>
      <c r="T22" s="79">
        <f t="shared" si="2"/>
        <v>0</v>
      </c>
    </row>
    <row r="23" spans="1:20" ht="16.5" customHeight="1" x14ac:dyDescent="0.2">
      <c r="A23" s="62" t="s">
        <v>30</v>
      </c>
      <c r="B23" s="62"/>
      <c r="C23" s="62"/>
      <c r="D23" s="62"/>
      <c r="E23" s="62"/>
      <c r="F23" s="62"/>
      <c r="G23" s="62"/>
      <c r="H23" s="62"/>
      <c r="I23" s="62"/>
      <c r="J23" s="62"/>
      <c r="K23" s="63"/>
      <c r="L23" s="12">
        <v>31</v>
      </c>
      <c r="M23" s="13">
        <v>5</v>
      </c>
      <c r="N23" s="13" t="s">
        <v>0</v>
      </c>
      <c r="O23" s="52">
        <v>25113.27</v>
      </c>
      <c r="P23" s="55">
        <v>2659.31</v>
      </c>
      <c r="Q23" s="19">
        <f t="shared" ref="Q23:Q53" si="4">P23*100/O23</f>
        <v>10.589262170955832</v>
      </c>
      <c r="R23" s="52">
        <f>R24+R25+R26</f>
        <v>8965.9219999999987</v>
      </c>
      <c r="S23" s="52">
        <f>S24+S25+S26</f>
        <v>3267.1319499999995</v>
      </c>
      <c r="T23" s="79">
        <f t="shared" si="2"/>
        <v>36.439442033959253</v>
      </c>
    </row>
    <row r="24" spans="1:20" ht="16.5" customHeight="1" x14ac:dyDescent="0.2">
      <c r="A24" s="62" t="s">
        <v>29</v>
      </c>
      <c r="B24" s="62"/>
      <c r="C24" s="62"/>
      <c r="D24" s="62"/>
      <c r="E24" s="62"/>
      <c r="F24" s="62"/>
      <c r="G24" s="62"/>
      <c r="H24" s="62"/>
      <c r="I24" s="62"/>
      <c r="J24" s="62"/>
      <c r="K24" s="63"/>
      <c r="L24" s="12">
        <v>31</v>
      </c>
      <c r="M24" s="13">
        <v>5</v>
      </c>
      <c r="N24" s="13">
        <v>1</v>
      </c>
      <c r="O24" s="52">
        <v>20765.57</v>
      </c>
      <c r="P24" s="55">
        <v>201.5</v>
      </c>
      <c r="Q24" s="19">
        <f t="shared" si="4"/>
        <v>0.9703562194536437</v>
      </c>
      <c r="R24" s="52">
        <v>3945</v>
      </c>
      <c r="S24" s="55">
        <v>783.24630000000002</v>
      </c>
      <c r="T24" s="79">
        <f t="shared" si="2"/>
        <v>19.854152091254754</v>
      </c>
    </row>
    <row r="25" spans="1:20" ht="16.5" customHeight="1" x14ac:dyDescent="0.2">
      <c r="A25" s="62" t="s">
        <v>28</v>
      </c>
      <c r="B25" s="62"/>
      <c r="C25" s="62"/>
      <c r="D25" s="62"/>
      <c r="E25" s="62"/>
      <c r="F25" s="62"/>
      <c r="G25" s="62"/>
      <c r="H25" s="62"/>
      <c r="I25" s="62"/>
      <c r="J25" s="62"/>
      <c r="K25" s="63"/>
      <c r="L25" s="12">
        <v>31</v>
      </c>
      <c r="M25" s="13">
        <v>5</v>
      </c>
      <c r="N25" s="13">
        <v>2</v>
      </c>
      <c r="O25" s="52">
        <v>3853.7</v>
      </c>
      <c r="P25" s="55">
        <v>2270.81</v>
      </c>
      <c r="Q25" s="19">
        <f t="shared" si="4"/>
        <v>58.925448270493298</v>
      </c>
      <c r="R25" s="52">
        <v>4463.9219999999996</v>
      </c>
      <c r="S25" s="55">
        <v>2356.2856499999998</v>
      </c>
      <c r="T25" s="79">
        <f t="shared" si="2"/>
        <v>52.785099067591233</v>
      </c>
    </row>
    <row r="26" spans="1:20" ht="16.5" customHeight="1" x14ac:dyDescent="0.2">
      <c r="A26" s="62" t="s">
        <v>27</v>
      </c>
      <c r="B26" s="62"/>
      <c r="C26" s="62"/>
      <c r="D26" s="62"/>
      <c r="E26" s="62"/>
      <c r="F26" s="62"/>
      <c r="G26" s="62"/>
      <c r="H26" s="62"/>
      <c r="I26" s="62"/>
      <c r="J26" s="62"/>
      <c r="K26" s="63"/>
      <c r="L26" s="12">
        <v>31</v>
      </c>
      <c r="M26" s="13">
        <v>5</v>
      </c>
      <c r="N26" s="13">
        <v>3</v>
      </c>
      <c r="O26" s="52">
        <v>494</v>
      </c>
      <c r="P26" s="55">
        <v>187</v>
      </c>
      <c r="Q26" s="19">
        <f t="shared" si="4"/>
        <v>37.854251012145752</v>
      </c>
      <c r="R26" s="52">
        <v>557</v>
      </c>
      <c r="S26" s="55">
        <v>127.6</v>
      </c>
      <c r="T26" s="79">
        <f t="shared" si="2"/>
        <v>22.908438061041291</v>
      </c>
    </row>
    <row r="27" spans="1:20" ht="16.5" customHeight="1" x14ac:dyDescent="0.2">
      <c r="A27" s="62" t="s">
        <v>59</v>
      </c>
      <c r="B27" s="62"/>
      <c r="C27" s="62"/>
      <c r="D27" s="62"/>
      <c r="E27" s="62"/>
      <c r="F27" s="62"/>
      <c r="G27" s="62"/>
      <c r="H27" s="62"/>
      <c r="I27" s="62"/>
      <c r="J27" s="62"/>
      <c r="K27" s="63"/>
      <c r="L27" s="12">
        <v>31</v>
      </c>
      <c r="M27" s="13">
        <v>6</v>
      </c>
      <c r="N27" s="13" t="s">
        <v>0</v>
      </c>
      <c r="O27" s="52">
        <v>0</v>
      </c>
      <c r="P27" s="55">
        <v>0</v>
      </c>
      <c r="Q27" s="19">
        <v>0</v>
      </c>
      <c r="R27" s="52">
        <v>216.3</v>
      </c>
      <c r="S27" s="55">
        <v>0</v>
      </c>
      <c r="T27" s="79">
        <f t="shared" ref="T27:T28" si="5">S27*100/R27</f>
        <v>0</v>
      </c>
    </row>
    <row r="28" spans="1:20" ht="16.5" customHeight="1" x14ac:dyDescent="0.2">
      <c r="A28" s="62" t="s">
        <v>60</v>
      </c>
      <c r="B28" s="62"/>
      <c r="C28" s="62"/>
      <c r="D28" s="62"/>
      <c r="E28" s="62"/>
      <c r="F28" s="62"/>
      <c r="G28" s="62"/>
      <c r="H28" s="62"/>
      <c r="I28" s="62"/>
      <c r="J28" s="62"/>
      <c r="K28" s="63"/>
      <c r="L28" s="12">
        <v>31</v>
      </c>
      <c r="M28" s="13">
        <v>6</v>
      </c>
      <c r="N28" s="13">
        <v>1</v>
      </c>
      <c r="O28" s="52">
        <v>0</v>
      </c>
      <c r="P28" s="55">
        <v>0</v>
      </c>
      <c r="Q28" s="19">
        <v>0</v>
      </c>
      <c r="R28" s="52">
        <v>216.3</v>
      </c>
      <c r="S28" s="55">
        <v>0</v>
      </c>
      <c r="T28" s="79">
        <f t="shared" si="5"/>
        <v>0</v>
      </c>
    </row>
    <row r="29" spans="1:20" ht="16.5" customHeight="1" x14ac:dyDescent="0.2">
      <c r="A29" s="62" t="s">
        <v>26</v>
      </c>
      <c r="B29" s="62"/>
      <c r="C29" s="62"/>
      <c r="D29" s="62"/>
      <c r="E29" s="62"/>
      <c r="F29" s="62"/>
      <c r="G29" s="62"/>
      <c r="H29" s="62"/>
      <c r="I29" s="62"/>
      <c r="J29" s="62"/>
      <c r="K29" s="63"/>
      <c r="L29" s="12">
        <v>31</v>
      </c>
      <c r="M29" s="13">
        <v>8</v>
      </c>
      <c r="N29" s="13" t="s">
        <v>0</v>
      </c>
      <c r="O29" s="52">
        <v>17011.02</v>
      </c>
      <c r="P29" s="55">
        <v>9087.02</v>
      </c>
      <c r="Q29" s="19">
        <f t="shared" si="4"/>
        <v>53.418431111126786</v>
      </c>
      <c r="R29" s="52">
        <v>62346.860890000004</v>
      </c>
      <c r="S29" s="55">
        <v>24882.489580000001</v>
      </c>
      <c r="T29" s="79">
        <f t="shared" si="2"/>
        <v>39.909771277660234</v>
      </c>
    </row>
    <row r="30" spans="1:20" ht="16.5" customHeight="1" x14ac:dyDescent="0.2">
      <c r="A30" s="62" t="s">
        <v>25</v>
      </c>
      <c r="B30" s="62"/>
      <c r="C30" s="62"/>
      <c r="D30" s="62"/>
      <c r="E30" s="62"/>
      <c r="F30" s="62"/>
      <c r="G30" s="62"/>
      <c r="H30" s="62"/>
      <c r="I30" s="62"/>
      <c r="J30" s="62"/>
      <c r="K30" s="63"/>
      <c r="L30" s="12">
        <v>31</v>
      </c>
      <c r="M30" s="13">
        <v>8</v>
      </c>
      <c r="N30" s="13">
        <v>1</v>
      </c>
      <c r="O30" s="52">
        <v>17011.02</v>
      </c>
      <c r="P30" s="55">
        <v>9087.02</v>
      </c>
      <c r="Q30" s="19">
        <f t="shared" si="4"/>
        <v>53.418431111126786</v>
      </c>
      <c r="R30" s="52">
        <v>62346.860890000004</v>
      </c>
      <c r="S30" s="55">
        <v>24882.489580000001</v>
      </c>
      <c r="T30" s="79">
        <f t="shared" si="2"/>
        <v>39.909771277660234</v>
      </c>
    </row>
    <row r="31" spans="1:20" ht="16.5" customHeight="1" x14ac:dyDescent="0.2">
      <c r="A31" s="62" t="s">
        <v>5</v>
      </c>
      <c r="B31" s="62"/>
      <c r="C31" s="62"/>
      <c r="D31" s="62"/>
      <c r="E31" s="62"/>
      <c r="F31" s="62"/>
      <c r="G31" s="62"/>
      <c r="H31" s="62"/>
      <c r="I31" s="62"/>
      <c r="J31" s="62"/>
      <c r="K31" s="63"/>
      <c r="L31" s="12">
        <v>31</v>
      </c>
      <c r="M31" s="13">
        <v>10</v>
      </c>
      <c r="N31" s="13" t="s">
        <v>0</v>
      </c>
      <c r="O31" s="52">
        <v>7769.7</v>
      </c>
      <c r="P31" s="55">
        <v>4179.2299999999996</v>
      </c>
      <c r="Q31" s="19">
        <f t="shared" si="4"/>
        <v>53.78882067518694</v>
      </c>
      <c r="R31" s="52">
        <f>R32+R33+R34+R35</f>
        <v>4908.3999999999996</v>
      </c>
      <c r="S31" s="52">
        <f>S32+S33+S34+S35</f>
        <v>3614.4598800000003</v>
      </c>
      <c r="T31" s="79">
        <f t="shared" si="2"/>
        <v>73.638250346345046</v>
      </c>
    </row>
    <row r="32" spans="1:20" ht="16.5" customHeight="1" x14ac:dyDescent="0.2">
      <c r="A32" s="62" t="s">
        <v>24</v>
      </c>
      <c r="B32" s="62"/>
      <c r="C32" s="62"/>
      <c r="D32" s="62"/>
      <c r="E32" s="62"/>
      <c r="F32" s="62"/>
      <c r="G32" s="62"/>
      <c r="H32" s="62"/>
      <c r="I32" s="62"/>
      <c r="J32" s="62"/>
      <c r="K32" s="63"/>
      <c r="L32" s="12">
        <v>31</v>
      </c>
      <c r="M32" s="13">
        <v>10</v>
      </c>
      <c r="N32" s="13">
        <v>1</v>
      </c>
      <c r="O32" s="52">
        <v>21.6</v>
      </c>
      <c r="P32" s="55">
        <v>9</v>
      </c>
      <c r="Q32" s="19">
        <f t="shared" si="4"/>
        <v>41.666666666666664</v>
      </c>
      <c r="R32" s="52">
        <v>21.6</v>
      </c>
      <c r="S32" s="55">
        <v>10.8</v>
      </c>
      <c r="T32" s="79">
        <f t="shared" si="2"/>
        <v>50</v>
      </c>
    </row>
    <row r="33" spans="1:20" ht="16.5" customHeight="1" x14ac:dyDescent="0.2">
      <c r="A33" s="62" t="s">
        <v>4</v>
      </c>
      <c r="B33" s="62"/>
      <c r="C33" s="62"/>
      <c r="D33" s="62"/>
      <c r="E33" s="62"/>
      <c r="F33" s="62"/>
      <c r="G33" s="62"/>
      <c r="H33" s="62"/>
      <c r="I33" s="62"/>
      <c r="J33" s="62"/>
      <c r="K33" s="63"/>
      <c r="L33" s="12">
        <v>31</v>
      </c>
      <c r="M33" s="13">
        <v>10</v>
      </c>
      <c r="N33" s="13">
        <v>3</v>
      </c>
      <c r="O33" s="52">
        <v>3799.2</v>
      </c>
      <c r="P33" s="55">
        <v>3799.2</v>
      </c>
      <c r="Q33" s="19">
        <v>0</v>
      </c>
      <c r="R33" s="52">
        <v>0</v>
      </c>
      <c r="S33" s="55">
        <v>0</v>
      </c>
      <c r="T33" s="79">
        <v>0</v>
      </c>
    </row>
    <row r="34" spans="1:20" ht="16.5" customHeight="1" x14ac:dyDescent="0.2">
      <c r="A34" s="62" t="s">
        <v>3</v>
      </c>
      <c r="B34" s="62"/>
      <c r="C34" s="62"/>
      <c r="D34" s="62"/>
      <c r="E34" s="62"/>
      <c r="F34" s="62"/>
      <c r="G34" s="62"/>
      <c r="H34" s="62"/>
      <c r="I34" s="62"/>
      <c r="J34" s="62"/>
      <c r="K34" s="63"/>
      <c r="L34" s="12">
        <v>31</v>
      </c>
      <c r="M34" s="13">
        <v>10</v>
      </c>
      <c r="N34" s="13">
        <v>4</v>
      </c>
      <c r="O34" s="52">
        <v>2854.3</v>
      </c>
      <c r="P34" s="55">
        <v>0</v>
      </c>
      <c r="Q34" s="19">
        <f t="shared" si="4"/>
        <v>0</v>
      </c>
      <c r="R34" s="52">
        <v>3711</v>
      </c>
      <c r="S34" s="55">
        <v>3300</v>
      </c>
      <c r="T34" s="79">
        <f t="shared" si="2"/>
        <v>88.924818108326591</v>
      </c>
    </row>
    <row r="35" spans="1:20" ht="16.5" customHeight="1" x14ac:dyDescent="0.2">
      <c r="A35" s="62" t="s">
        <v>23</v>
      </c>
      <c r="B35" s="62"/>
      <c r="C35" s="62"/>
      <c r="D35" s="62"/>
      <c r="E35" s="62"/>
      <c r="F35" s="62"/>
      <c r="G35" s="62"/>
      <c r="H35" s="62"/>
      <c r="I35" s="62"/>
      <c r="J35" s="62"/>
      <c r="K35" s="63"/>
      <c r="L35" s="12">
        <v>31</v>
      </c>
      <c r="M35" s="13">
        <v>10</v>
      </c>
      <c r="N35" s="13">
        <v>6</v>
      </c>
      <c r="O35" s="52">
        <v>1094.5999999999999</v>
      </c>
      <c r="P35" s="55">
        <v>371.03</v>
      </c>
      <c r="Q35" s="19">
        <f t="shared" si="4"/>
        <v>33.896400511602415</v>
      </c>
      <c r="R35" s="52">
        <v>1175.8</v>
      </c>
      <c r="S35" s="55">
        <v>303.65987999999999</v>
      </c>
      <c r="T35" s="80">
        <f t="shared" si="2"/>
        <v>25.825810511991833</v>
      </c>
    </row>
    <row r="36" spans="1:20" ht="16.5" customHeight="1" x14ac:dyDescent="0.2">
      <c r="A36" s="62" t="s">
        <v>22</v>
      </c>
      <c r="B36" s="62"/>
      <c r="C36" s="62"/>
      <c r="D36" s="62"/>
      <c r="E36" s="62"/>
      <c r="F36" s="62"/>
      <c r="G36" s="62"/>
      <c r="H36" s="62"/>
      <c r="I36" s="62"/>
      <c r="J36" s="62"/>
      <c r="K36" s="63"/>
      <c r="L36" s="12">
        <v>31</v>
      </c>
      <c r="M36" s="13">
        <v>12</v>
      </c>
      <c r="N36" s="13" t="s">
        <v>0</v>
      </c>
      <c r="O36" s="52">
        <v>400</v>
      </c>
      <c r="P36" s="55">
        <v>220</v>
      </c>
      <c r="Q36" s="19">
        <f t="shared" si="4"/>
        <v>55</v>
      </c>
      <c r="R36" s="52">
        <v>950</v>
      </c>
      <c r="S36" s="55">
        <v>490</v>
      </c>
      <c r="T36" s="79">
        <f t="shared" si="2"/>
        <v>51.578947368421055</v>
      </c>
    </row>
    <row r="37" spans="1:20" ht="16.5" customHeight="1" x14ac:dyDescent="0.2">
      <c r="A37" s="62" t="s">
        <v>21</v>
      </c>
      <c r="B37" s="62"/>
      <c r="C37" s="62"/>
      <c r="D37" s="62"/>
      <c r="E37" s="62"/>
      <c r="F37" s="62"/>
      <c r="G37" s="62"/>
      <c r="H37" s="62"/>
      <c r="I37" s="62"/>
      <c r="J37" s="62"/>
      <c r="K37" s="63"/>
      <c r="L37" s="12">
        <v>31</v>
      </c>
      <c r="M37" s="13">
        <v>12</v>
      </c>
      <c r="N37" s="13">
        <v>2</v>
      </c>
      <c r="O37" s="52">
        <v>400</v>
      </c>
      <c r="P37" s="55">
        <v>220</v>
      </c>
      <c r="Q37" s="19">
        <f t="shared" si="4"/>
        <v>55</v>
      </c>
      <c r="R37" s="52">
        <v>950</v>
      </c>
      <c r="S37" s="55">
        <v>490</v>
      </c>
      <c r="T37" s="79">
        <f t="shared" si="2"/>
        <v>51.578947368421055</v>
      </c>
    </row>
    <row r="38" spans="1:20" ht="21.75" customHeight="1" x14ac:dyDescent="0.2">
      <c r="A38" s="62" t="s">
        <v>20</v>
      </c>
      <c r="B38" s="62"/>
      <c r="C38" s="62"/>
      <c r="D38" s="62"/>
      <c r="E38" s="62"/>
      <c r="F38" s="62"/>
      <c r="G38" s="62"/>
      <c r="H38" s="62"/>
      <c r="I38" s="62"/>
      <c r="J38" s="62"/>
      <c r="K38" s="63"/>
      <c r="L38" s="12">
        <v>31</v>
      </c>
      <c r="M38" s="13">
        <v>13</v>
      </c>
      <c r="N38" s="13" t="s">
        <v>0</v>
      </c>
      <c r="O38" s="52">
        <v>3450</v>
      </c>
      <c r="P38" s="55">
        <v>528.54999999999995</v>
      </c>
      <c r="Q38" s="19">
        <f t="shared" si="4"/>
        <v>15.320289855072462</v>
      </c>
      <c r="R38" s="52">
        <v>5405</v>
      </c>
      <c r="S38" s="55">
        <v>1019.54508</v>
      </c>
      <c r="T38" s="42">
        <f t="shared" si="2"/>
        <v>18.862998704902868</v>
      </c>
    </row>
    <row r="39" spans="1:20" ht="21.75" customHeight="1" x14ac:dyDescent="0.2">
      <c r="A39" s="62" t="s">
        <v>19</v>
      </c>
      <c r="B39" s="62"/>
      <c r="C39" s="62"/>
      <c r="D39" s="62"/>
      <c r="E39" s="62"/>
      <c r="F39" s="62"/>
      <c r="G39" s="62"/>
      <c r="H39" s="62"/>
      <c r="I39" s="62"/>
      <c r="J39" s="62"/>
      <c r="K39" s="63"/>
      <c r="L39" s="12">
        <v>31</v>
      </c>
      <c r="M39" s="13">
        <v>13</v>
      </c>
      <c r="N39" s="13">
        <v>1</v>
      </c>
      <c r="O39" s="52">
        <v>3450</v>
      </c>
      <c r="P39" s="55">
        <v>528.54999999999995</v>
      </c>
      <c r="Q39" s="19">
        <f t="shared" si="4"/>
        <v>15.320289855072462</v>
      </c>
      <c r="R39" s="76">
        <v>5405</v>
      </c>
      <c r="S39" s="77">
        <v>1019.54508</v>
      </c>
      <c r="T39" s="42">
        <f t="shared" si="2"/>
        <v>18.862998704902868</v>
      </c>
    </row>
    <row r="40" spans="1:20" ht="32.25" customHeight="1" x14ac:dyDescent="0.2">
      <c r="A40" s="62" t="s">
        <v>18</v>
      </c>
      <c r="B40" s="62"/>
      <c r="C40" s="62"/>
      <c r="D40" s="62"/>
      <c r="E40" s="62"/>
      <c r="F40" s="62"/>
      <c r="G40" s="62"/>
      <c r="H40" s="62"/>
      <c r="I40" s="62"/>
      <c r="J40" s="62"/>
      <c r="K40" s="63"/>
      <c r="L40" s="12">
        <v>31</v>
      </c>
      <c r="M40" s="13">
        <v>14</v>
      </c>
      <c r="N40" s="13" t="s">
        <v>0</v>
      </c>
      <c r="O40" s="52">
        <v>11325.69</v>
      </c>
      <c r="P40" s="55">
        <v>5759.67</v>
      </c>
      <c r="Q40" s="19">
        <f t="shared" si="4"/>
        <v>50.854914799892981</v>
      </c>
      <c r="R40" s="52">
        <v>10503</v>
      </c>
      <c r="S40" s="55">
        <v>5251.4040000000005</v>
      </c>
      <c r="T40" s="42">
        <f t="shared" si="2"/>
        <v>49.999085975435591</v>
      </c>
    </row>
    <row r="41" spans="1:20" ht="32.25" customHeight="1" x14ac:dyDescent="0.2">
      <c r="A41" s="62" t="s">
        <v>17</v>
      </c>
      <c r="B41" s="62"/>
      <c r="C41" s="62"/>
      <c r="D41" s="62"/>
      <c r="E41" s="62"/>
      <c r="F41" s="62"/>
      <c r="G41" s="62"/>
      <c r="H41" s="62"/>
      <c r="I41" s="62"/>
      <c r="J41" s="62"/>
      <c r="K41" s="63"/>
      <c r="L41" s="12">
        <v>31</v>
      </c>
      <c r="M41" s="13">
        <v>14</v>
      </c>
      <c r="N41" s="13">
        <v>1</v>
      </c>
      <c r="O41" s="52">
        <v>10891</v>
      </c>
      <c r="P41" s="55">
        <v>5624.98</v>
      </c>
      <c r="Q41" s="19">
        <f t="shared" si="4"/>
        <v>51.647966210632632</v>
      </c>
      <c r="R41" s="76">
        <v>10503</v>
      </c>
      <c r="S41" s="77">
        <v>5251.4040000000005</v>
      </c>
      <c r="T41" s="42">
        <f t="shared" si="2"/>
        <v>49.999085975435591</v>
      </c>
    </row>
    <row r="42" spans="1:20" ht="21.75" customHeight="1" x14ac:dyDescent="0.2">
      <c r="A42" s="69" t="s">
        <v>54</v>
      </c>
      <c r="B42" s="70"/>
      <c r="C42" s="70"/>
      <c r="D42" s="70"/>
      <c r="E42" s="70"/>
      <c r="F42" s="70"/>
      <c r="G42" s="70"/>
      <c r="H42" s="70"/>
      <c r="I42" s="70"/>
      <c r="J42" s="70"/>
      <c r="K42" s="71"/>
      <c r="L42" s="12">
        <v>31</v>
      </c>
      <c r="M42" s="13">
        <v>14</v>
      </c>
      <c r="N42" s="13">
        <v>3</v>
      </c>
      <c r="O42" s="52">
        <v>434.69</v>
      </c>
      <c r="P42" s="55">
        <v>134.69</v>
      </c>
      <c r="Q42" s="19">
        <v>0</v>
      </c>
      <c r="R42" s="76">
        <v>0</v>
      </c>
      <c r="S42" s="77">
        <v>0</v>
      </c>
      <c r="T42" s="42">
        <v>0</v>
      </c>
    </row>
    <row r="43" spans="1:20" ht="21.75" customHeight="1" x14ac:dyDescent="0.2">
      <c r="A43" s="62" t="s">
        <v>16</v>
      </c>
      <c r="B43" s="62"/>
      <c r="C43" s="62"/>
      <c r="D43" s="62"/>
      <c r="E43" s="62"/>
      <c r="F43" s="62"/>
      <c r="G43" s="62"/>
      <c r="H43" s="62"/>
      <c r="I43" s="62"/>
      <c r="J43" s="62"/>
      <c r="K43" s="63"/>
      <c r="L43" s="12">
        <v>40</v>
      </c>
      <c r="M43" s="13" t="s">
        <v>0</v>
      </c>
      <c r="N43" s="13" t="s">
        <v>0</v>
      </c>
      <c r="O43" s="52">
        <v>476361.93</v>
      </c>
      <c r="P43" s="55">
        <v>235003.03</v>
      </c>
      <c r="Q43" s="19">
        <f t="shared" si="4"/>
        <v>49.332873850771406</v>
      </c>
      <c r="R43" s="52">
        <f>R44+R46+R48+R54+R56+R59</f>
        <v>518287.52312000003</v>
      </c>
      <c r="S43" s="52">
        <f>S44+S46+S48+S54+S56+S59</f>
        <v>258697.28801999998</v>
      </c>
      <c r="T43" s="42">
        <f t="shared" si="2"/>
        <v>49.913856012332239</v>
      </c>
    </row>
    <row r="44" spans="1:20" ht="16.5" customHeight="1" x14ac:dyDescent="0.2">
      <c r="A44" s="62" t="s">
        <v>15</v>
      </c>
      <c r="B44" s="62"/>
      <c r="C44" s="62"/>
      <c r="D44" s="62"/>
      <c r="E44" s="62"/>
      <c r="F44" s="62"/>
      <c r="G44" s="62"/>
      <c r="H44" s="62"/>
      <c r="I44" s="62"/>
      <c r="J44" s="62"/>
      <c r="K44" s="63"/>
      <c r="L44" s="12">
        <v>40</v>
      </c>
      <c r="M44" s="13">
        <v>1</v>
      </c>
      <c r="N44" s="13" t="s">
        <v>0</v>
      </c>
      <c r="O44" s="52">
        <v>10</v>
      </c>
      <c r="P44" s="51">
        <v>0</v>
      </c>
      <c r="Q44" s="19">
        <f t="shared" si="4"/>
        <v>0</v>
      </c>
      <c r="R44" s="52">
        <f>R45</f>
        <v>30</v>
      </c>
      <c r="S44" s="51">
        <v>0</v>
      </c>
      <c r="T44" s="42">
        <f t="shared" si="2"/>
        <v>0</v>
      </c>
    </row>
    <row r="45" spans="1:20" ht="16.5" customHeight="1" x14ac:dyDescent="0.2">
      <c r="A45" s="62" t="s">
        <v>14</v>
      </c>
      <c r="B45" s="62"/>
      <c r="C45" s="62"/>
      <c r="D45" s="62"/>
      <c r="E45" s="62"/>
      <c r="F45" s="62"/>
      <c r="G45" s="62"/>
      <c r="H45" s="62"/>
      <c r="I45" s="62"/>
      <c r="J45" s="62"/>
      <c r="K45" s="63"/>
      <c r="L45" s="12">
        <v>40</v>
      </c>
      <c r="M45" s="13">
        <v>1</v>
      </c>
      <c r="N45" s="13">
        <v>13</v>
      </c>
      <c r="O45" s="52">
        <v>10</v>
      </c>
      <c r="P45" s="51">
        <v>0</v>
      </c>
      <c r="Q45" s="19">
        <f t="shared" si="4"/>
        <v>0</v>
      </c>
      <c r="R45" s="52">
        <v>30</v>
      </c>
      <c r="S45" s="51">
        <v>0</v>
      </c>
      <c r="T45" s="42">
        <f t="shared" si="2"/>
        <v>0</v>
      </c>
    </row>
    <row r="46" spans="1:20" ht="16.5" customHeight="1" x14ac:dyDescent="0.2">
      <c r="A46" s="62" t="s">
        <v>13</v>
      </c>
      <c r="B46" s="62"/>
      <c r="C46" s="62"/>
      <c r="D46" s="62"/>
      <c r="E46" s="62"/>
      <c r="F46" s="62"/>
      <c r="G46" s="62"/>
      <c r="H46" s="62"/>
      <c r="I46" s="62"/>
      <c r="J46" s="62"/>
      <c r="K46" s="63"/>
      <c r="L46" s="12">
        <v>40</v>
      </c>
      <c r="M46" s="13">
        <v>4</v>
      </c>
      <c r="N46" s="13" t="s">
        <v>0</v>
      </c>
      <c r="O46" s="52">
        <v>578.73</v>
      </c>
      <c r="P46" s="55">
        <v>281.10000000000002</v>
      </c>
      <c r="Q46" s="19">
        <f t="shared" si="4"/>
        <v>48.571872894095698</v>
      </c>
      <c r="R46" s="52">
        <v>578.726</v>
      </c>
      <c r="S46" s="55">
        <v>219.47261</v>
      </c>
      <c r="T46" s="42">
        <f t="shared" si="2"/>
        <v>37.923405895017673</v>
      </c>
    </row>
    <row r="47" spans="1:20" ht="16.5" customHeight="1" x14ac:dyDescent="0.2">
      <c r="A47" s="62" t="s">
        <v>12</v>
      </c>
      <c r="B47" s="62"/>
      <c r="C47" s="62"/>
      <c r="D47" s="62"/>
      <c r="E47" s="62"/>
      <c r="F47" s="62"/>
      <c r="G47" s="62"/>
      <c r="H47" s="62"/>
      <c r="I47" s="62"/>
      <c r="J47" s="62"/>
      <c r="K47" s="63"/>
      <c r="L47" s="12">
        <v>40</v>
      </c>
      <c r="M47" s="13">
        <v>4</v>
      </c>
      <c r="N47" s="13">
        <v>1</v>
      </c>
      <c r="O47" s="52">
        <v>578.73</v>
      </c>
      <c r="P47" s="55">
        <v>281.10000000000002</v>
      </c>
      <c r="Q47" s="19">
        <f t="shared" si="4"/>
        <v>48.571872894095698</v>
      </c>
      <c r="R47" s="52">
        <v>578.726</v>
      </c>
      <c r="S47" s="55">
        <v>219.47261</v>
      </c>
      <c r="T47" s="42">
        <f t="shared" si="2"/>
        <v>37.923405895017673</v>
      </c>
    </row>
    <row r="48" spans="1:20" ht="16.5" customHeight="1" x14ac:dyDescent="0.2">
      <c r="A48" s="62" t="s">
        <v>11</v>
      </c>
      <c r="B48" s="62"/>
      <c r="C48" s="62"/>
      <c r="D48" s="62"/>
      <c r="E48" s="62"/>
      <c r="F48" s="62"/>
      <c r="G48" s="62"/>
      <c r="H48" s="62"/>
      <c r="I48" s="62"/>
      <c r="J48" s="62"/>
      <c r="K48" s="63"/>
      <c r="L48" s="12">
        <v>40</v>
      </c>
      <c r="M48" s="13">
        <v>7</v>
      </c>
      <c r="N48" s="13" t="s">
        <v>0</v>
      </c>
      <c r="O48" s="52">
        <v>448191.67</v>
      </c>
      <c r="P48" s="55">
        <v>219599.91</v>
      </c>
      <c r="Q48" s="19">
        <f t="shared" si="4"/>
        <v>48.996874484525783</v>
      </c>
      <c r="R48" s="52">
        <f>R49+R50+R51+R52+R53</f>
        <v>486748.20629999996</v>
      </c>
      <c r="S48" s="52">
        <f>S49+S50+S51+S52+S53</f>
        <v>242145.80440999998</v>
      </c>
      <c r="T48" s="42">
        <f t="shared" si="2"/>
        <v>49.747652128122496</v>
      </c>
    </row>
    <row r="49" spans="1:20" ht="16.5" customHeight="1" x14ac:dyDescent="0.2">
      <c r="A49" s="62" t="s">
        <v>10</v>
      </c>
      <c r="B49" s="62"/>
      <c r="C49" s="62"/>
      <c r="D49" s="62"/>
      <c r="E49" s="62"/>
      <c r="F49" s="62"/>
      <c r="G49" s="62"/>
      <c r="H49" s="62"/>
      <c r="I49" s="62"/>
      <c r="J49" s="62"/>
      <c r="K49" s="63"/>
      <c r="L49" s="12">
        <v>40</v>
      </c>
      <c r="M49" s="13">
        <v>7</v>
      </c>
      <c r="N49" s="13">
        <v>1</v>
      </c>
      <c r="O49" s="52">
        <v>101237.37</v>
      </c>
      <c r="P49" s="55">
        <v>56002.47</v>
      </c>
      <c r="Q49" s="19">
        <f t="shared" si="4"/>
        <v>55.317981887518414</v>
      </c>
      <c r="R49" s="52">
        <v>122097.61599999999</v>
      </c>
      <c r="S49" s="55">
        <v>64029.205959999999</v>
      </c>
      <c r="T49" s="42">
        <f t="shared" si="2"/>
        <v>52.440996030585886</v>
      </c>
    </row>
    <row r="50" spans="1:20" ht="16.5" customHeight="1" x14ac:dyDescent="0.2">
      <c r="A50" s="62" t="s">
        <v>9</v>
      </c>
      <c r="B50" s="62"/>
      <c r="C50" s="62"/>
      <c r="D50" s="62"/>
      <c r="E50" s="62"/>
      <c r="F50" s="62"/>
      <c r="G50" s="62"/>
      <c r="H50" s="62"/>
      <c r="I50" s="62"/>
      <c r="J50" s="62"/>
      <c r="K50" s="63"/>
      <c r="L50" s="12">
        <v>40</v>
      </c>
      <c r="M50" s="13">
        <v>7</v>
      </c>
      <c r="N50" s="13">
        <v>2</v>
      </c>
      <c r="O50" s="52">
        <v>284176.71999999997</v>
      </c>
      <c r="P50" s="55">
        <v>132484.09</v>
      </c>
      <c r="Q50" s="19">
        <f t="shared" si="4"/>
        <v>46.620317807876738</v>
      </c>
      <c r="R50" s="52">
        <v>295048.58517999999</v>
      </c>
      <c r="S50" s="55">
        <v>141805.6268</v>
      </c>
      <c r="T50" s="42">
        <f t="shared" si="2"/>
        <v>48.061788438500315</v>
      </c>
    </row>
    <row r="51" spans="1:20" ht="16.5" customHeight="1" x14ac:dyDescent="0.2">
      <c r="A51" s="62" t="s">
        <v>8</v>
      </c>
      <c r="B51" s="62"/>
      <c r="C51" s="62"/>
      <c r="D51" s="62"/>
      <c r="E51" s="62"/>
      <c r="F51" s="62"/>
      <c r="G51" s="62"/>
      <c r="H51" s="62"/>
      <c r="I51" s="62"/>
      <c r="J51" s="62"/>
      <c r="K51" s="63"/>
      <c r="L51" s="12">
        <v>40</v>
      </c>
      <c r="M51" s="13">
        <v>7</v>
      </c>
      <c r="N51" s="13">
        <v>3</v>
      </c>
      <c r="O51" s="52">
        <v>40490.550000000003</v>
      </c>
      <c r="P51" s="55">
        <v>20362.169999999998</v>
      </c>
      <c r="Q51" s="19">
        <f t="shared" si="4"/>
        <v>50.288696992261151</v>
      </c>
      <c r="R51" s="52">
        <v>44888.21</v>
      </c>
      <c r="S51" s="55">
        <v>24586.813760000001</v>
      </c>
      <c r="T51" s="42">
        <f t="shared" si="2"/>
        <v>54.773433291280725</v>
      </c>
    </row>
    <row r="52" spans="1:20" ht="16.5" customHeight="1" x14ac:dyDescent="0.2">
      <c r="A52" s="62" t="s">
        <v>7</v>
      </c>
      <c r="B52" s="62"/>
      <c r="C52" s="62"/>
      <c r="D52" s="62"/>
      <c r="E52" s="62"/>
      <c r="F52" s="62"/>
      <c r="G52" s="62"/>
      <c r="H52" s="62"/>
      <c r="I52" s="62"/>
      <c r="J52" s="62"/>
      <c r="K52" s="63"/>
      <c r="L52" s="12">
        <v>40</v>
      </c>
      <c r="M52" s="13">
        <v>7</v>
      </c>
      <c r="N52" s="13">
        <v>7</v>
      </c>
      <c r="O52" s="52">
        <v>678</v>
      </c>
      <c r="P52" s="55">
        <v>232.51</v>
      </c>
      <c r="Q52" s="19">
        <f t="shared" si="4"/>
        <v>34.293510324483776</v>
      </c>
      <c r="R52" s="52">
        <v>320.274</v>
      </c>
      <c r="S52" s="55">
        <v>175.86176</v>
      </c>
      <c r="T52" s="42">
        <f t="shared" si="2"/>
        <v>54.909783497879936</v>
      </c>
    </row>
    <row r="53" spans="1:20" ht="16.5" customHeight="1" x14ac:dyDescent="0.2">
      <c r="A53" s="62" t="s">
        <v>6</v>
      </c>
      <c r="B53" s="62"/>
      <c r="C53" s="62"/>
      <c r="D53" s="62"/>
      <c r="E53" s="62"/>
      <c r="F53" s="62"/>
      <c r="G53" s="62"/>
      <c r="H53" s="62"/>
      <c r="I53" s="62"/>
      <c r="J53" s="62"/>
      <c r="K53" s="63"/>
      <c r="L53" s="12">
        <v>40</v>
      </c>
      <c r="M53" s="13">
        <v>7</v>
      </c>
      <c r="N53" s="13">
        <v>9</v>
      </c>
      <c r="O53" s="52">
        <v>21609.040000000001</v>
      </c>
      <c r="P53" s="55">
        <v>10518.67</v>
      </c>
      <c r="Q53" s="19">
        <f t="shared" si="4"/>
        <v>48.677173997549168</v>
      </c>
      <c r="R53" s="52">
        <v>24393.521120000001</v>
      </c>
      <c r="S53" s="55">
        <v>11548.296130000001</v>
      </c>
      <c r="T53" s="42">
        <f t="shared" si="2"/>
        <v>47.341653028236543</v>
      </c>
    </row>
    <row r="54" spans="1:20" ht="16.5" customHeight="1" x14ac:dyDescent="0.2">
      <c r="A54" s="62" t="s">
        <v>26</v>
      </c>
      <c r="B54" s="62"/>
      <c r="C54" s="62"/>
      <c r="D54" s="62"/>
      <c r="E54" s="62"/>
      <c r="F54" s="62"/>
      <c r="G54" s="62"/>
      <c r="H54" s="62"/>
      <c r="I54" s="62"/>
      <c r="J54" s="62"/>
      <c r="K54" s="63"/>
      <c r="L54" s="12">
        <v>40</v>
      </c>
      <c r="M54" s="13">
        <v>8</v>
      </c>
      <c r="N54" s="13"/>
      <c r="O54" s="52">
        <v>612.17999999999995</v>
      </c>
      <c r="P54" s="55">
        <v>612.17999999999995</v>
      </c>
      <c r="Q54" s="19">
        <v>0</v>
      </c>
      <c r="R54" s="52">
        <v>0</v>
      </c>
      <c r="S54" s="55">
        <v>0</v>
      </c>
      <c r="T54" s="42">
        <v>0</v>
      </c>
    </row>
    <row r="55" spans="1:20" ht="16.5" customHeight="1" x14ac:dyDescent="0.2">
      <c r="A55" s="62" t="s">
        <v>25</v>
      </c>
      <c r="B55" s="62"/>
      <c r="C55" s="62"/>
      <c r="D55" s="62"/>
      <c r="E55" s="62"/>
      <c r="F55" s="62"/>
      <c r="G55" s="62"/>
      <c r="H55" s="62"/>
      <c r="I55" s="62"/>
      <c r="J55" s="62"/>
      <c r="K55" s="63"/>
      <c r="L55" s="12">
        <v>40</v>
      </c>
      <c r="M55" s="13">
        <v>8</v>
      </c>
      <c r="N55" s="13">
        <v>1</v>
      </c>
      <c r="O55" s="52">
        <v>612.17999999999995</v>
      </c>
      <c r="P55" s="55">
        <v>612.17999999999995</v>
      </c>
      <c r="Q55" s="19">
        <v>0</v>
      </c>
      <c r="R55" s="52">
        <v>0</v>
      </c>
      <c r="S55" s="55">
        <v>0</v>
      </c>
      <c r="T55" s="42">
        <v>0</v>
      </c>
    </row>
    <row r="56" spans="1:20" ht="16.5" customHeight="1" x14ac:dyDescent="0.2">
      <c r="A56" s="62" t="s">
        <v>5</v>
      </c>
      <c r="B56" s="62"/>
      <c r="C56" s="62"/>
      <c r="D56" s="62"/>
      <c r="E56" s="62"/>
      <c r="F56" s="62"/>
      <c r="G56" s="62"/>
      <c r="H56" s="62"/>
      <c r="I56" s="62"/>
      <c r="J56" s="62"/>
      <c r="K56" s="63"/>
      <c r="L56" s="12">
        <v>40</v>
      </c>
      <c r="M56" s="13">
        <v>10</v>
      </c>
      <c r="N56" s="13" t="s">
        <v>0</v>
      </c>
      <c r="O56" s="52">
        <v>11166.6</v>
      </c>
      <c r="P56" s="55">
        <v>5472.65</v>
      </c>
      <c r="Q56" s="19">
        <f t="shared" ref="Q56:Q62" si="6">P56*100/O56</f>
        <v>49.009098561782459</v>
      </c>
      <c r="R56" s="52">
        <f>R57+R58</f>
        <v>12720.99582</v>
      </c>
      <c r="S56" s="52">
        <f>S57+S58</f>
        <v>6062.8012899999994</v>
      </c>
      <c r="T56" s="42">
        <f t="shared" si="2"/>
        <v>47.659800976178602</v>
      </c>
    </row>
    <row r="57" spans="1:20" ht="16.5" customHeight="1" x14ac:dyDescent="0.2">
      <c r="A57" s="62" t="s">
        <v>4</v>
      </c>
      <c r="B57" s="62"/>
      <c r="C57" s="62"/>
      <c r="D57" s="62"/>
      <c r="E57" s="62"/>
      <c r="F57" s="62"/>
      <c r="G57" s="62"/>
      <c r="H57" s="62"/>
      <c r="I57" s="62"/>
      <c r="J57" s="62"/>
      <c r="K57" s="63"/>
      <c r="L57" s="12">
        <v>40</v>
      </c>
      <c r="M57" s="13">
        <v>10</v>
      </c>
      <c r="N57" s="13">
        <v>3</v>
      </c>
      <c r="O57" s="52">
        <v>5982</v>
      </c>
      <c r="P57" s="55">
        <v>3290.83</v>
      </c>
      <c r="Q57" s="19">
        <f t="shared" si="6"/>
        <v>55.012203276496152</v>
      </c>
      <c r="R57" s="52">
        <v>7587.375</v>
      </c>
      <c r="S57" s="55">
        <v>3945.5848799999999</v>
      </c>
      <c r="T57" s="42">
        <f t="shared" si="2"/>
        <v>52.001975386744427</v>
      </c>
    </row>
    <row r="58" spans="1:20" ht="16.5" customHeight="1" x14ac:dyDescent="0.2">
      <c r="A58" s="62" t="s">
        <v>3</v>
      </c>
      <c r="B58" s="62"/>
      <c r="C58" s="62"/>
      <c r="D58" s="62"/>
      <c r="E58" s="62"/>
      <c r="F58" s="62"/>
      <c r="G58" s="62"/>
      <c r="H58" s="62"/>
      <c r="I58" s="62"/>
      <c r="J58" s="62"/>
      <c r="K58" s="63"/>
      <c r="L58" s="12">
        <v>40</v>
      </c>
      <c r="M58" s="13">
        <v>10</v>
      </c>
      <c r="N58" s="13">
        <v>4</v>
      </c>
      <c r="O58" s="52">
        <v>5184.6000000000004</v>
      </c>
      <c r="P58" s="55">
        <v>2181.81</v>
      </c>
      <c r="Q58" s="19">
        <f t="shared" si="6"/>
        <v>42.082513597963192</v>
      </c>
      <c r="R58" s="52">
        <v>5133.6208200000001</v>
      </c>
      <c r="S58" s="55">
        <v>2117.21641</v>
      </c>
      <c r="T58" s="42">
        <f t="shared" si="2"/>
        <v>41.242165797512094</v>
      </c>
    </row>
    <row r="59" spans="1:20" ht="16.5" customHeight="1" x14ac:dyDescent="0.2">
      <c r="A59" s="62" t="s">
        <v>2</v>
      </c>
      <c r="B59" s="62"/>
      <c r="C59" s="62"/>
      <c r="D59" s="62"/>
      <c r="E59" s="62"/>
      <c r="F59" s="62"/>
      <c r="G59" s="62"/>
      <c r="H59" s="62"/>
      <c r="I59" s="62"/>
      <c r="J59" s="62"/>
      <c r="K59" s="63"/>
      <c r="L59" s="12">
        <v>40</v>
      </c>
      <c r="M59" s="13">
        <v>11</v>
      </c>
      <c r="N59" s="13" t="s">
        <v>0</v>
      </c>
      <c r="O59" s="52">
        <v>15802.75</v>
      </c>
      <c r="P59" s="55">
        <v>9037.19</v>
      </c>
      <c r="Q59" s="19">
        <f t="shared" si="6"/>
        <v>57.187451551154069</v>
      </c>
      <c r="R59" s="52">
        <f>R60+R61</f>
        <v>18209.595000000001</v>
      </c>
      <c r="S59" s="52">
        <f>S60+S61</f>
        <v>10269.209709999999</v>
      </c>
      <c r="T59" s="42">
        <f t="shared" si="2"/>
        <v>56.394498120359067</v>
      </c>
    </row>
    <row r="60" spans="1:20" ht="16.5" customHeight="1" thickBot="1" x14ac:dyDescent="0.25">
      <c r="A60" s="72" t="s">
        <v>1</v>
      </c>
      <c r="B60" s="72"/>
      <c r="C60" s="72"/>
      <c r="D60" s="72"/>
      <c r="E60" s="72"/>
      <c r="F60" s="72"/>
      <c r="G60" s="72"/>
      <c r="H60" s="72"/>
      <c r="I60" s="72"/>
      <c r="J60" s="72"/>
      <c r="K60" s="73"/>
      <c r="L60" s="14">
        <v>40</v>
      </c>
      <c r="M60" s="15">
        <v>11</v>
      </c>
      <c r="N60" s="15">
        <v>1</v>
      </c>
      <c r="O60" s="52">
        <v>11933.69</v>
      </c>
      <c r="P60" s="55">
        <v>7287.19</v>
      </c>
      <c r="Q60" s="20">
        <f t="shared" si="6"/>
        <v>61.06401289123481</v>
      </c>
      <c r="R60" s="52">
        <v>13209.594999999999</v>
      </c>
      <c r="S60" s="55">
        <v>7749.2097100000001</v>
      </c>
      <c r="T60" s="43">
        <f t="shared" si="2"/>
        <v>58.663492029846488</v>
      </c>
    </row>
    <row r="61" spans="1:20" ht="16.5" customHeight="1" thickBot="1" x14ac:dyDescent="0.25">
      <c r="A61" s="72" t="s">
        <v>61</v>
      </c>
      <c r="B61" s="72"/>
      <c r="C61" s="72"/>
      <c r="D61" s="72"/>
      <c r="E61" s="72"/>
      <c r="F61" s="72"/>
      <c r="G61" s="72"/>
      <c r="H61" s="72"/>
      <c r="I61" s="72"/>
      <c r="J61" s="72"/>
      <c r="K61" s="73"/>
      <c r="L61" s="14">
        <v>40</v>
      </c>
      <c r="M61" s="15">
        <v>11</v>
      </c>
      <c r="N61" s="15">
        <v>3</v>
      </c>
      <c r="O61" s="56">
        <v>3869.06</v>
      </c>
      <c r="P61" s="55">
        <v>1750</v>
      </c>
      <c r="Q61" s="19">
        <f t="shared" si="6"/>
        <v>45.230624492770858</v>
      </c>
      <c r="R61" s="56">
        <v>5000</v>
      </c>
      <c r="S61" s="55">
        <v>2520</v>
      </c>
      <c r="T61" s="43">
        <f t="shared" ref="T61" si="7">S61*100/R61</f>
        <v>50.4</v>
      </c>
    </row>
    <row r="62" spans="1:20" ht="19.5" customHeight="1" thickBot="1" x14ac:dyDescent="0.25">
      <c r="A62" s="1" t="s">
        <v>53</v>
      </c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 t="s">
        <v>0</v>
      </c>
      <c r="N62" s="17" t="s">
        <v>0</v>
      </c>
      <c r="O62" s="47">
        <f>O8+O43</f>
        <v>608067.93999999994</v>
      </c>
      <c r="P62" s="47">
        <f>P8+P43</f>
        <v>287557.52</v>
      </c>
      <c r="Q62" s="22">
        <f t="shared" si="6"/>
        <v>47.290360350193765</v>
      </c>
      <c r="R62" s="47">
        <f>R8+R43</f>
        <v>714049.07859000005</v>
      </c>
      <c r="S62" s="47">
        <f t="shared" ref="R62:S62" si="8">S8+S43</f>
        <v>331815.47459</v>
      </c>
      <c r="T62" s="21">
        <f t="shared" si="2"/>
        <v>46.469561342368898</v>
      </c>
    </row>
    <row r="63" spans="1:20" ht="11.25" customHeight="1" x14ac:dyDescent="0.2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41"/>
      <c r="P63" s="46"/>
      <c r="Q63" s="23"/>
    </row>
    <row r="64" spans="1:20" ht="12.75" customHeight="1" x14ac:dyDescent="0.2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46"/>
      <c r="P64" s="46"/>
      <c r="Q64" s="23"/>
    </row>
  </sheetData>
  <mergeCells count="59">
    <mergeCell ref="A61:K61"/>
    <mergeCell ref="A2:T2"/>
    <mergeCell ref="A3:T3"/>
    <mergeCell ref="A31:K31"/>
    <mergeCell ref="A30:K30"/>
    <mergeCell ref="A32:K32"/>
    <mergeCell ref="A12:K12"/>
    <mergeCell ref="A24:K24"/>
    <mergeCell ref="A25:K25"/>
    <mergeCell ref="A29:K29"/>
    <mergeCell ref="A26:K26"/>
    <mergeCell ref="A20:K20"/>
    <mergeCell ref="A60:K60"/>
    <mergeCell ref="A57:K57"/>
    <mergeCell ref="A58:K58"/>
    <mergeCell ref="A59:K59"/>
    <mergeCell ref="A48:K48"/>
    <mergeCell ref="A46:K46"/>
    <mergeCell ref="A47:K47"/>
    <mergeCell ref="A56:K56"/>
    <mergeCell ref="A50:K50"/>
    <mergeCell ref="A51:K51"/>
    <mergeCell ref="A54:K54"/>
    <mergeCell ref="A55:K55"/>
    <mergeCell ref="A52:K52"/>
    <mergeCell ref="A53:K53"/>
    <mergeCell ref="A49:K49"/>
    <mergeCell ref="A45:K45"/>
    <mergeCell ref="A44:K44"/>
    <mergeCell ref="A36:K36"/>
    <mergeCell ref="A38:K38"/>
    <mergeCell ref="A40:K40"/>
    <mergeCell ref="A37:K37"/>
    <mergeCell ref="A39:K39"/>
    <mergeCell ref="A41:K41"/>
    <mergeCell ref="A43:K43"/>
    <mergeCell ref="A42:K42"/>
    <mergeCell ref="A16:K16"/>
    <mergeCell ref="A19:K19"/>
    <mergeCell ref="A21:K21"/>
    <mergeCell ref="A34:K34"/>
    <mergeCell ref="A35:K35"/>
    <mergeCell ref="A27:K27"/>
    <mergeCell ref="A28:K28"/>
    <mergeCell ref="R5:T5"/>
    <mergeCell ref="O5:Q5"/>
    <mergeCell ref="L5:N5"/>
    <mergeCell ref="A22:K22"/>
    <mergeCell ref="A13:K13"/>
    <mergeCell ref="A8:K8"/>
    <mergeCell ref="A18:K18"/>
    <mergeCell ref="A9:K9"/>
    <mergeCell ref="A14:K14"/>
    <mergeCell ref="A23:K23"/>
    <mergeCell ref="A10:K10"/>
    <mergeCell ref="A11:K11"/>
    <mergeCell ref="A15:K15"/>
    <mergeCell ref="A17:K17"/>
    <mergeCell ref="A33:K33"/>
  </mergeCells>
  <pageMargins left="0.59055118110236227" right="0.39370078740157483" top="0.39370078740157483" bottom="0.39370078740157483" header="0.51181102362204722" footer="0.51181102362204722"/>
  <pageSetup paperSize="9" scale="6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Бюджет_1</vt:lpstr>
      <vt:lpstr>Бюджет_1!Заголовки_для_печати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Пользователь</cp:lastModifiedBy>
  <cp:lastPrinted>2022-07-13T09:04:35Z</cp:lastPrinted>
  <dcterms:created xsi:type="dcterms:W3CDTF">2021-05-24T06:42:51Z</dcterms:created>
  <dcterms:modified xsi:type="dcterms:W3CDTF">2025-07-28T09:20:47Z</dcterms:modified>
</cp:coreProperties>
</file>