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Доходы_2" sheetId="1" r:id="rId1"/>
  </sheets>
  <definedNames>
    <definedName name="_xlnm.Print_Titles" localSheetId="0">Доходы_2!$8:$9</definedName>
  </definedNames>
  <calcPr calcId="145621" iterate="1"/>
</workbook>
</file>

<file path=xl/calcChain.xml><?xml version="1.0" encoding="utf-8"?>
<calcChain xmlns="http://schemas.openxmlformats.org/spreadsheetml/2006/main">
  <c r="X50" i="1" l="1"/>
  <c r="W50" i="1"/>
  <c r="X49" i="1"/>
  <c r="X47" i="1"/>
  <c r="W47" i="1"/>
  <c r="X46" i="1"/>
  <c r="W46" i="1"/>
  <c r="X45" i="1"/>
  <c r="W45" i="1"/>
  <c r="X44" i="1"/>
  <c r="W44" i="1"/>
  <c r="X39" i="1"/>
  <c r="W39" i="1"/>
  <c r="X38" i="1"/>
  <c r="W38" i="1"/>
  <c r="X37" i="1"/>
  <c r="W37" i="1"/>
  <c r="X36" i="1"/>
  <c r="W36" i="1"/>
  <c r="X35" i="1"/>
  <c r="W35" i="1"/>
  <c r="X34" i="1"/>
  <c r="W34" i="1"/>
  <c r="X32" i="1"/>
  <c r="W32" i="1"/>
  <c r="X31" i="1"/>
  <c r="W31" i="1"/>
  <c r="X29" i="1"/>
  <c r="W29" i="1"/>
  <c r="X28" i="1"/>
  <c r="W28" i="1"/>
  <c r="X26" i="1"/>
  <c r="W26" i="1"/>
  <c r="X24" i="1"/>
  <c r="W24" i="1"/>
  <c r="X23" i="1"/>
  <c r="W23" i="1"/>
  <c r="X22" i="1"/>
  <c r="W22" i="1"/>
  <c r="X20" i="1"/>
  <c r="X19" i="1"/>
  <c r="W19" i="1"/>
  <c r="X17" i="1"/>
  <c r="W17" i="1"/>
  <c r="X16" i="1"/>
  <c r="W16" i="1"/>
  <c r="X15" i="1"/>
  <c r="X14" i="1"/>
  <c r="W14" i="1"/>
  <c r="X12" i="1"/>
  <c r="W12" i="1"/>
  <c r="V48" i="1"/>
  <c r="V43" i="1"/>
  <c r="V42" i="1" s="1"/>
  <c r="V40" i="1"/>
  <c r="V33" i="1"/>
  <c r="V30" i="1"/>
  <c r="V27" i="1"/>
  <c r="V25" i="1"/>
  <c r="V21" i="1"/>
  <c r="V18" i="1"/>
  <c r="V13" i="1"/>
  <c r="V11" i="1"/>
  <c r="W25" i="1" l="1"/>
  <c r="V10" i="1"/>
  <c r="U48" i="1"/>
  <c r="X48" i="1" s="1"/>
  <c r="U40" i="1"/>
  <c r="U25" i="1"/>
  <c r="X25" i="1" s="1"/>
  <c r="U11" i="1"/>
  <c r="X11" i="1" s="1"/>
  <c r="T48" i="1"/>
  <c r="T43" i="1"/>
  <c r="W43" i="1" s="1"/>
  <c r="T40" i="1"/>
  <c r="T33" i="1"/>
  <c r="W33" i="1" s="1"/>
  <c r="T30" i="1"/>
  <c r="W30" i="1" s="1"/>
  <c r="T27" i="1"/>
  <c r="W27" i="1" s="1"/>
  <c r="T25" i="1"/>
  <c r="T21" i="1"/>
  <c r="W21" i="1" s="1"/>
  <c r="T18" i="1"/>
  <c r="W18" i="1" s="1"/>
  <c r="T13" i="1"/>
  <c r="W13" i="1" s="1"/>
  <c r="T11" i="1"/>
  <c r="W11" i="1" s="1"/>
  <c r="V51" i="1" l="1"/>
  <c r="U18" i="1"/>
  <c r="X18" i="1" s="1"/>
  <c r="U43" i="1"/>
  <c r="X43" i="1" s="1"/>
  <c r="U33" i="1"/>
  <c r="X33" i="1" s="1"/>
  <c r="U30" i="1"/>
  <c r="X30" i="1" s="1"/>
  <c r="U27" i="1"/>
  <c r="X27" i="1" s="1"/>
  <c r="U21" i="1"/>
  <c r="X21" i="1" s="1"/>
  <c r="U13" i="1"/>
  <c r="X13" i="1" s="1"/>
  <c r="T42" i="1"/>
  <c r="W42" i="1" s="1"/>
  <c r="T10" i="1"/>
  <c r="W10" i="1" s="1"/>
  <c r="U42" i="1" l="1"/>
  <c r="X42" i="1" s="1"/>
  <c r="U10" i="1"/>
  <c r="X10" i="1" s="1"/>
  <c r="T51" i="1"/>
  <c r="W51" i="1" s="1"/>
  <c r="U51" i="1" l="1"/>
  <c r="X51" i="1" s="1"/>
</calcChain>
</file>

<file path=xl/sharedStrings.xml><?xml version="1.0" encoding="utf-8"?>
<sst xmlns="http://schemas.openxmlformats.org/spreadsheetml/2006/main" count="528" uniqueCount="201">
  <si>
    <t/>
  </si>
  <si>
    <t>150</t>
  </si>
  <si>
    <t>0000</t>
  </si>
  <si>
    <t>05</t>
  </si>
  <si>
    <t>010</t>
  </si>
  <si>
    <t>60</t>
  </si>
  <si>
    <t>19</t>
  </si>
  <si>
    <t>2</t>
  </si>
  <si>
    <t>0402196001005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</si>
  <si>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</si>
  <si>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</si>
  <si>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00021960010050000150</t>
  </si>
  <si>
    <t>00021900000050000150</t>
  </si>
  <si>
    <t>00021900000000000000</t>
  </si>
  <si>
    <t>00020000000000000000</t>
  </si>
  <si>
    <t>000</t>
  </si>
  <si>
    <t>00</t>
  </si>
  <si>
    <t>000.2.19.00.000.05.0000.150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</si>
  <si>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</si>
  <si>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</si>
  <si>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</si>
  <si>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02</t>
  </si>
  <si>
    <t>00020240000000000150</t>
  </si>
  <si>
    <t>00020200000000000000</t>
  </si>
  <si>
    <t>40</t>
  </si>
  <si>
    <t>000.2.02.40.000.00.0000.150</t>
  </si>
  <si>
    <t>Иные межбюджетные трансферты</t>
  </si>
  <si>
    <t>00020230000000000150</t>
  </si>
  <si>
    <t>120</t>
  </si>
  <si>
    <t>30</t>
  </si>
  <si>
    <t>000.2.02.30.000.00.0000.150</t>
  </si>
  <si>
    <t>Субвенции бюджетам бюджетной системы Российской Федерации</t>
  </si>
  <si>
    <t>00020220000000000150</t>
  </si>
  <si>
    <t>20</t>
  </si>
  <si>
    <t>000.2.02.20.000.00.0000.150</t>
  </si>
  <si>
    <t>Субсидии бюджетам бюджетной системы Российской Федерации (межбюджетные субсидии)</t>
  </si>
  <si>
    <t>00020210000000000150</t>
  </si>
  <si>
    <t>10</t>
  </si>
  <si>
    <t>000.2.02.10.000.00.0000.150</t>
  </si>
  <si>
    <t>Дотации бюджетам бюджетной системы Российской Федерации</t>
  </si>
  <si>
    <t>000.2.02.00.000.00.0000.000</t>
  </si>
  <si>
    <t>БЕЗВОЗМЕЗДНЫЕ ПОСТУПЛЕНИЯ ОТ ДРУГИХ БЮДЖЕТОВ БЮДЖЕТНОЙ СИСТЕМЫ РОССИЙСКОЙ ФЕДЕРАЦИИ</t>
  </si>
  <si>
    <t>000.2.00.00.000.00.0000.000</t>
  </si>
  <si>
    <t>БЕЗВОЗМЕЗДНЫЕ ПОСТУПЛЕНИЯ</t>
  </si>
  <si>
    <t>050</t>
  </si>
  <si>
    <t>01</t>
  </si>
  <si>
    <t>17</t>
  </si>
  <si>
    <t>1</t>
  </si>
  <si>
    <t>00011701050050000180</t>
  </si>
  <si>
    <t>00011701050050000000</t>
  </si>
  <si>
    <t>00011700000000000000</t>
  </si>
  <si>
    <t>00010000000000000000</t>
  </si>
  <si>
    <t>000.1.17.01.050.05.0000.000</t>
  </si>
  <si>
    <t>000.1.17.00.000.00.0000.000</t>
  </si>
  <si>
    <t>ПРОЧИЕ НЕНАЛОГОВЫЕ ДОХОДЫ</t>
  </si>
  <si>
    <t>140</t>
  </si>
  <si>
    <t>11</t>
  </si>
  <si>
    <t>16</t>
  </si>
  <si>
    <t>00011611050010000140</t>
  </si>
  <si>
    <t>00011611000010000140</t>
  </si>
  <si>
    <t>00011600000000000000</t>
  </si>
  <si>
    <t>000.1.16.11.000.01.0000.140</t>
  </si>
  <si>
    <t>Платежи, уплачиваемые в целях возмещения вреда</t>
  </si>
  <si>
    <t>00011610000010000140</t>
  </si>
  <si>
    <t>000.1.16.10.000.01.0000.140</t>
  </si>
  <si>
    <t>Денежные взыскания (штрафы) за нарушение законодательства Российской Федерации о государственном оборонном заказе</t>
  </si>
  <si>
    <t>00011610032050000140</t>
  </si>
  <si>
    <t>00011610000000000140</t>
  </si>
  <si>
    <t>000.1.16.10.000.00.0000.140</t>
  </si>
  <si>
    <t>Платежи в целях возмещения причиненного ущерба (убытков)</t>
  </si>
  <si>
    <t>07</t>
  </si>
  <si>
    <t>00011607000000000140</t>
  </si>
  <si>
    <t>000.1.16.07.000.00.0000.140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</si>
  <si>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</si>
  <si>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00011602000020000140</t>
  </si>
  <si>
    <t>000.1.16.02.000.02.0000.140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</si>
  <si>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</si>
  <si>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00011601000010000140</t>
  </si>
  <si>
    <t>000.1.16.01.000.01.0000.140</t>
  </si>
  <si>
    <t>Административные штрафы, установленные Кодексом Российской Федерации об административных правонарушениях</t>
  </si>
  <si>
    <t>000.1.16.00.000.00.0000.000</t>
  </si>
  <si>
    <t>ШТРАФЫ, САНКЦИИ, ВОЗМЕЩЕНИЕ УЩЕРБА</t>
  </si>
  <si>
    <t>430</t>
  </si>
  <si>
    <t>06</t>
  </si>
  <si>
    <t>14</t>
  </si>
  <si>
    <t>00011406000000000430</t>
  </si>
  <si>
    <t>00011400000000000000</t>
  </si>
  <si>
    <t>13</t>
  </si>
  <si>
    <t>000.1.14.06.000.00.0000.430</t>
  </si>
  <si>
    <t>Доходы от продажи земельных участков, находящихся в государственной и муниципальной собственности</t>
  </si>
  <si>
    <t>00011402000000000000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</si>
  <si>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</si>
  <si>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</si>
  <si>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000.1.14.00.000.00.0000.000</t>
  </si>
  <si>
    <t>ДОХОДЫ ОТ ПРОДАЖИ МАТЕРИАЛЬНЫХ И НЕМАТЕРИАЛЬНЫХ АКТИВОВ</t>
  </si>
  <si>
    <t>130</t>
  </si>
  <si>
    <t>00011302000000000130</t>
  </si>
  <si>
    <t>00011300000000000000</t>
  </si>
  <si>
    <t>000.1.13.02.000.00.0000.130</t>
  </si>
  <si>
    <t>Доходы от компенсации затрат государства</t>
  </si>
  <si>
    <t>00011301995050000130</t>
  </si>
  <si>
    <t>00011301000000000130</t>
  </si>
  <si>
    <t>000.1.13.01.000.00.0000.130</t>
  </si>
  <si>
    <t>Доходы от оказания платных услуг (работ)</t>
  </si>
  <si>
    <t>000.1.13.00.000.00.0000.000</t>
  </si>
  <si>
    <t>ДОХОДЫ ОТ ОКАЗАНИЯ ПЛАТНЫХ УСЛУГ И КОМПЕНСАЦИИ ЗАТРАТ ГОСУДАРСТВА</t>
  </si>
  <si>
    <t>12</t>
  </si>
  <si>
    <t>00011201000010000120</t>
  </si>
  <si>
    <t>00011200000000000000</t>
  </si>
  <si>
    <t>000.1.12.01.000.01.0000.120</t>
  </si>
  <si>
    <t>Плата за негативное воздействие на окружающую среду</t>
  </si>
  <si>
    <t>000.1.12.00.000.00.0000.000</t>
  </si>
  <si>
    <t>ПЛАТЕЖИ ПРИ ПОЛЬЗОВАНИИ ПРИРОДНЫМИ РЕСУРСАМИ</t>
  </si>
  <si>
    <t>09</t>
  </si>
  <si>
    <t>00011109045050000120</t>
  </si>
  <si>
    <t>00011109000000000120</t>
  </si>
  <si>
    <t>00011100000000000000</t>
  </si>
  <si>
    <t>000.1.11.09.000.00.0000.120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</si>
  <si>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</si>
  <si>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00011107015050000120</t>
  </si>
  <si>
    <t>00011107000000000120</t>
  </si>
  <si>
    <t>000.1.11.07.000.00.0000.120</t>
  </si>
  <si>
    <t>Платежи от государственных и муниципальных унитарных предприятий</t>
  </si>
  <si>
    <t>00011105000000000120</t>
  </si>
  <si>
    <t>000.1.11.05.000.00.0000.120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</si>
  <si>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</si>
  <si>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000.1.11.00.000.00.0000.000</t>
  </si>
  <si>
    <t>ДОХОДЫ ОТ ИСПОЛЬЗОВАНИЯ ИМУЩЕСТВА, НАХОДЯЩЕГОСЯ В ГОСУДАРСТВЕННОЙ И МУНИЦИПАЛЬНОЙ СОБСТВЕННОСТИ</t>
  </si>
  <si>
    <t>110</t>
  </si>
  <si>
    <t>08</t>
  </si>
  <si>
    <t>00010807150010000110</t>
  </si>
  <si>
    <t>00010807000010000110</t>
  </si>
  <si>
    <t>00010800000000000000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</si>
  <si>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</si>
  <si>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</si>
  <si>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</si>
  <si>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00010803010010000110</t>
  </si>
  <si>
    <t>00010803000010000110</t>
  </si>
  <si>
    <t>000.1.08.03.000.01.0000.110</t>
  </si>
  <si>
    <t>Государственная пошлина по делам, рассматриваемым в судах общей юрисдикции, мировыми судьями</t>
  </si>
  <si>
    <t>000.1.08.00.000.00.0000.000</t>
  </si>
  <si>
    <t>ГОСУДАРСТВЕННАЯ ПОШЛИНА</t>
  </si>
  <si>
    <t>04</t>
  </si>
  <si>
    <t>00010504020020000110</t>
  </si>
  <si>
    <t>00010504000020000110</t>
  </si>
  <si>
    <t>00010500000000000000</t>
  </si>
  <si>
    <t>000.1.05.04.000.02.0000.110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</si>
  <si>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</si>
  <si>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</si>
  <si>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</si>
  <si>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</si>
  <si>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000.1.05.03.000.01.0000.110</t>
  </si>
  <si>
    <t>00010502000020000110</t>
  </si>
  <si>
    <t>Единый налог на вмененный доход для отдельных видов деятельности</t>
  </si>
  <si>
    <t>000.1.05.02.000.02.0000.110</t>
  </si>
  <si>
    <t>00010501000010000110</t>
  </si>
  <si>
    <t>000.1.05.01.000.01.0000.110</t>
  </si>
  <si>
    <t xml:space="preserve">Единый налог, взимаемый в связи с применением упрощенной системы налогообложения </t>
  </si>
  <si>
    <t>000.1.05.00.000.00.0000.000</t>
  </si>
  <si>
    <t>НАЛОГИ НА СОВОКУПНЫЙ ДОХОД</t>
  </si>
  <si>
    <t>00010102000010000110</t>
  </si>
  <si>
    <t>00010100000000000000</t>
  </si>
  <si>
    <t>000.1.01.02.000.01.0000.110</t>
  </si>
  <si>
    <t>Налог на доходы физических лиц</t>
  </si>
  <si>
    <t>000.1.01.00.000.00.0000.000</t>
  </si>
  <si>
    <t>НАЛОГИ НА ПРИБЫЛЬ, ДОХОДЫ</t>
  </si>
  <si>
    <t>000.1.00.00.000.00.0000.000</t>
  </si>
  <si>
    <t>НАЛОГОВЫЕ И НЕНАЛОГОВЫЕ ДОХОДЫ</t>
  </si>
  <si>
    <t>Код бюджетной классификации Российской Федерации</t>
  </si>
  <si>
    <t xml:space="preserve">на </t>
  </si>
  <si>
    <t xml:space="preserve"> Наименование доходов</t>
  </si>
  <si>
    <t>Код бюджетной классификации</t>
  </si>
  <si>
    <t>Невыясненные поступления</t>
  </si>
  <si>
    <t>План по решению о бюджете на 2023 первоначальный, тыс. рублей</t>
  </si>
  <si>
    <t>План по решению о бюджете на 2023 уточненный, тыс. рублей</t>
  </si>
  <si>
    <t>Фактическое исполнение, тыс. рублей</t>
  </si>
  <si>
    <t>% исполнения первоначального плана</t>
  </si>
  <si>
    <t>% исполнения уточненного плана</t>
  </si>
  <si>
    <t xml:space="preserve">Сведения о фактических поступлениях доходов в сравнении с первоначально утвержденными решением о бюджете значениями </t>
  </si>
  <si>
    <t>и с уточненными значениями с учетом всех внесенных изменений в 2023 году</t>
  </si>
  <si>
    <t xml:space="preserve">Пояснение отклонений от первоначальных плановых значений </t>
  </si>
  <si>
    <t xml:space="preserve">Пояснение отклонений от уточненных плановых значений </t>
  </si>
  <si>
    <t>х</t>
  </si>
  <si>
    <t>ВСЕГО ДОХОДОВ</t>
  </si>
  <si>
    <t>Прогнозные показатели установлены в соответствии с предложениями главного администратора доходов</t>
  </si>
  <si>
    <t>Прогнозные показатели установлены в соответствии с предложениями главного администратора доходов без учета снижения дифференцированного норматива отчислений (с 3,71 до 2,2 или на 41%)</t>
  </si>
  <si>
    <t xml:space="preserve"> Неисполнение плановых назначений связано с несколькими факторами – перенос срока уплаты в выходной 31.12.2023г. на первый рабочий день 2024 года, отсутствие досрочной уплаты налога и поднятие переплат на ЕНС, полученных в результате перерасчетов суммы налога к уплате по патентам на суммы уплаченных страховых взносов в течение 2023 года</t>
  </si>
  <si>
    <t>Отклонение поступлений от утвержденных плановых значений обусловлено увеличением налоговой базы и числа налогоплательщиков</t>
  </si>
  <si>
    <t>Ввиду отмены этого налогового режима с 2021 года прогнозные показатели утверждаются по фактическому поступлению</t>
  </si>
  <si>
    <t>Прогнозные показатели установлены в соответствии с предложениями главного администратора доходов, отклонение связано с увеличением количества совершенных юридически значимых действий , выдачи документов по месту государственной регистрации</t>
  </si>
  <si>
    <t>Постановлением Правительства Республики Карелия от 25 декабря 2023 года № 616-П была уменьшена субсидия бюджету на реализацию мероприятий по переселению граждан из аварийного жилищного фонда на сумму 15 709,97 тыс. рублей. Временные рамки не позволили внести соответствующие изменения в решение о бюджете Лахденпохского муниципального района.</t>
  </si>
  <si>
    <t>Первоначальные прогнозные назначения не утверждались ввиду отсутствия проектировок от главного администратора доходов</t>
  </si>
  <si>
    <t>Отклонение обусловлено снижением недоимки и поступлением крупной суммы (более 135 тыс. рублей) в последний операционный день года</t>
  </si>
  <si>
    <t xml:space="preserve"> Низкая посещаемости детских учреждений ввиду неблагоприятной эпидемиологической обстановки в конце года </t>
  </si>
  <si>
    <t>Субсидии распределяются в соотвествии с постановлениями Правительства Республики Карелия</t>
  </si>
  <si>
    <t>Иные межбюджетные трансферты распределяются в соотвествии с постановлениями Правительства Республики Карелия</t>
  </si>
  <si>
    <t>Субвенции распределяются в соотвествии с постановлениями Правительства Республики Карелия</t>
  </si>
  <si>
    <t>Уточнены невыясненные платежи 2022 года</t>
  </si>
  <si>
    <t>Зачисление отдельных разовых поступлений</t>
  </si>
  <si>
    <t>Прогнозные показатели установлены в соотвествии с проектом плана приватизации имущества</t>
  </si>
  <si>
    <t>В соотвествии с методикой прогнозирования плановые назначения расчитаны методом экстраполяции исходя из минимальной величины фактического поступления за 3 отчетных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</si>
</sst>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;[Red]\-#,##0.0;0.0"/>
    <numFmt numFmtId="166" formatCode="#,##0.00;[Red]\-#,##0.00"/>
    <numFmt numFmtId="167" formatCode="000"/>
    <numFmt numFmtId="168" formatCode="0000"/>
    <numFmt numFmtId="169" formatCode="00"/>
    <numFmt numFmtId="170" formatCode="000\.0\.00\.00\.000\.00\.0000\.000"/>
    <numFmt numFmtId="171" formatCode="#,##0.0"/>
  </numFmts>
  <fonts count="10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8" fillId="0" borderId="21" xfId="0" applyNumberFormat="1" applyFont="1" applyFill="1" applyBorder="1" applyAlignment="1" applyProtection="1">
      <alignment horizontal="left" vertical="top" wrapText="1"/>
      <protection hidden="1"/>
    </xf>
    <xf numFmtId="0" fontId="7" fillId="0" borderId="19" xfId="0" applyNumberFormat="1" applyFont="1" applyFill="1" applyBorder="1" applyAlignment="1" applyProtection="1">
      <alignment horizontal="left" vertical="top" wrapText="1"/>
      <protection hidden="1"/>
    </xf>
    <xf numFmtId="0" fontId="8" fillId="0" borderId="13" xfId="0" applyNumberFormat="1" applyFont="1" applyFill="1" applyBorder="1" applyAlignment="1" applyProtection="1">
      <alignment horizontal="left" vertical="top" wrapText="1"/>
      <protection hidden="1"/>
    </xf>
    <xf numFmtId="0" fontId="8" fillId="0" borderId="14" xfId="0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NumberFormat="1" applyFont="1" applyFill="1" applyBorder="1" applyAlignment="1" applyProtection="1">
      <alignment horizontal="left" vertical="top" wrapText="1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Border="1" applyProtection="1"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protection hidden="1"/>
    </xf>
    <xf numFmtId="1" fontId="7" fillId="0" borderId="16" xfId="0" applyNumberFormat="1" applyFont="1" applyFill="1" applyBorder="1" applyAlignment="1" applyProtection="1">
      <alignment horizontal="center" vertical="top" wrapText="1"/>
      <protection hidden="1"/>
    </xf>
    <xf numFmtId="169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8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21" xfId="0" applyNumberFormat="1" applyFont="1" applyFill="1" applyBorder="1" applyAlignment="1" applyProtection="1">
      <alignment horizontal="center" vertical="top" wrapText="1"/>
      <protection hidden="1"/>
    </xf>
    <xf numFmtId="0" fontId="8" fillId="0" borderId="20" xfId="0" applyNumberFormat="1" applyFont="1" applyFill="1" applyBorder="1" applyAlignment="1" applyProtection="1">
      <alignment horizontal="left" vertical="top"/>
      <protection hidden="1"/>
    </xf>
    <xf numFmtId="170" fontId="8" fillId="0" borderId="4" xfId="0" applyNumberFormat="1" applyFont="1" applyFill="1" applyBorder="1" applyAlignment="1" applyProtection="1">
      <alignment horizontal="left" vertical="top" wrapText="1"/>
      <protection hidden="1"/>
    </xf>
    <xf numFmtId="0" fontId="8" fillId="0" borderId="18" xfId="0" applyNumberFormat="1" applyFont="1" applyFill="1" applyBorder="1" applyAlignment="1" applyProtection="1">
      <alignment horizontal="left" vertical="top" wrapText="1"/>
      <protection hidden="1"/>
    </xf>
    <xf numFmtId="164" fontId="8" fillId="0" borderId="16" xfId="0" applyNumberFormat="1" applyFont="1" applyFill="1" applyBorder="1" applyAlignment="1" applyProtection="1">
      <alignment horizontal="right" vertical="top"/>
      <protection hidden="1"/>
    </xf>
    <xf numFmtId="164" fontId="7" fillId="0" borderId="16" xfId="0" applyNumberFormat="1" applyFont="1" applyFill="1" applyBorder="1" applyAlignment="1" applyProtection="1">
      <alignment vertical="top" wrapText="1"/>
      <protection hidden="1"/>
    </xf>
    <xf numFmtId="171" fontId="7" fillId="0" borderId="16" xfId="0" applyNumberFormat="1" applyFont="1" applyFill="1" applyBorder="1" applyAlignment="1" applyProtection="1">
      <alignment vertical="top" wrapText="1"/>
      <protection hidden="1"/>
    </xf>
    <xf numFmtId="49" fontId="7" fillId="0" borderId="16" xfId="0" applyNumberFormat="1" applyFont="1" applyFill="1" applyBorder="1" applyAlignment="1" applyProtection="1">
      <alignment horizontal="center" vertical="top" wrapText="1"/>
      <protection hidden="1"/>
    </xf>
    <xf numFmtId="49" fontId="7" fillId="0" borderId="17" xfId="0" applyNumberFormat="1" applyFont="1" applyFill="1" applyBorder="1" applyAlignment="1" applyProtection="1">
      <alignment horizontal="center" vertical="top" wrapText="1"/>
      <protection hidden="1"/>
    </xf>
    <xf numFmtId="1" fontId="7" fillId="0" borderId="10" xfId="0" applyNumberFormat="1" applyFont="1" applyFill="1" applyBorder="1" applyAlignment="1" applyProtection="1">
      <alignment horizontal="center" vertical="top" wrapText="1"/>
      <protection hidden="1"/>
    </xf>
    <xf numFmtId="169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8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14" xfId="0" applyNumberFormat="1" applyFont="1" applyFill="1" applyBorder="1" applyAlignment="1" applyProtection="1">
      <alignment horizontal="center" vertical="top" wrapText="1"/>
      <protection hidden="1"/>
    </xf>
    <xf numFmtId="0" fontId="8" fillId="0" borderId="13" xfId="0" applyNumberFormat="1" applyFont="1" applyFill="1" applyBorder="1" applyAlignment="1" applyProtection="1">
      <alignment horizontal="left" vertical="top"/>
      <protection hidden="1"/>
    </xf>
    <xf numFmtId="170" fontId="8" fillId="0" borderId="12" xfId="0" applyNumberFormat="1" applyFont="1" applyFill="1" applyBorder="1" applyAlignment="1" applyProtection="1">
      <alignment horizontal="left" vertical="top" wrapText="1"/>
      <protection hidden="1"/>
    </xf>
    <xf numFmtId="0" fontId="8" fillId="0" borderId="11" xfId="0" applyNumberFormat="1" applyFont="1" applyFill="1" applyBorder="1" applyAlignment="1" applyProtection="1">
      <alignment horizontal="left" vertical="top" wrapText="1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vertical="top" wrapText="1"/>
      <protection hidden="1"/>
    </xf>
    <xf numFmtId="171" fontId="7" fillId="0" borderId="10" xfId="0" applyNumberFormat="1" applyFont="1" applyFill="1" applyBorder="1" applyAlignment="1" applyProtection="1">
      <alignment vertical="top" wrapText="1"/>
      <protection hidden="1"/>
    </xf>
    <xf numFmtId="49" fontId="7" fillId="0" borderId="10" xfId="0" applyNumberFormat="1" applyFont="1" applyFill="1" applyBorder="1" applyAlignment="1" applyProtection="1">
      <alignment horizontal="center" vertical="top" wrapText="1"/>
      <protection hidden="1"/>
    </xf>
    <xf numFmtId="49" fontId="7" fillId="0" borderId="8" xfId="0" applyNumberFormat="1" applyFont="1" applyFill="1" applyBorder="1" applyAlignment="1" applyProtection="1">
      <alignment horizontal="center" vertical="top" wrapText="1"/>
      <protection hidden="1"/>
    </xf>
    <xf numFmtId="1" fontId="8" fillId="0" borderId="10" xfId="0" applyNumberFormat="1" applyFont="1" applyFill="1" applyBorder="1" applyAlignment="1" applyProtection="1">
      <alignment horizontal="center" vertical="top" wrapText="1"/>
      <protection hidden="1"/>
    </xf>
    <xf numFmtId="169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8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8" fillId="0" borderId="14" xfId="0" applyNumberFormat="1" applyFont="1" applyFill="1" applyBorder="1" applyAlignment="1" applyProtection="1">
      <alignment horizontal="center" vertical="top" wrapText="1"/>
      <protection hidden="1"/>
    </xf>
    <xf numFmtId="164" fontId="8" fillId="0" borderId="10" xfId="0" applyNumberFormat="1" applyFont="1" applyFill="1" applyBorder="1" applyAlignment="1" applyProtection="1">
      <alignment vertical="top" wrapText="1"/>
      <protection hidden="1"/>
    </xf>
    <xf numFmtId="171" fontId="8" fillId="0" borderId="10" xfId="0" applyNumberFormat="1" applyFont="1" applyFill="1" applyBorder="1" applyAlignment="1" applyProtection="1">
      <alignment vertical="top" wrapText="1"/>
      <protection hidden="1"/>
    </xf>
    <xf numFmtId="49" fontId="8" fillId="0" borderId="10" xfId="0" applyNumberFormat="1" applyFont="1" applyFill="1" applyBorder="1" applyAlignment="1" applyProtection="1">
      <alignment horizontal="center" vertical="top" wrapText="1"/>
      <protection hidden="1"/>
    </xf>
    <xf numFmtId="49" fontId="8" fillId="0" borderId="8" xfId="0" applyNumberFormat="1" applyFont="1" applyFill="1" applyBorder="1" applyAlignment="1" applyProtection="1">
      <alignment horizontal="center" vertical="top" wrapText="1"/>
      <protection hidden="1"/>
    </xf>
    <xf numFmtId="0" fontId="7" fillId="0" borderId="5" xfId="0" applyNumberFormat="1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Border="1" applyAlignment="1" applyProtection="1">
      <alignment vertical="top"/>
      <protection hidden="1"/>
    </xf>
    <xf numFmtId="0" fontId="7" fillId="0" borderId="6" xfId="0" applyNumberFormat="1" applyFont="1" applyFill="1" applyBorder="1" applyAlignment="1" applyProtection="1">
      <alignment vertical="top"/>
      <protection hidden="1"/>
    </xf>
    <xf numFmtId="0" fontId="7" fillId="0" borderId="2" xfId="0" applyNumberFormat="1" applyFont="1" applyFill="1" applyBorder="1" applyAlignment="1" applyProtection="1">
      <alignment vertical="top"/>
      <protection hidden="1"/>
    </xf>
    <xf numFmtId="166" fontId="7" fillId="0" borderId="5" xfId="0" applyNumberFormat="1" applyFont="1" applyFill="1" applyBorder="1" applyAlignment="1" applyProtection="1">
      <alignment vertical="top"/>
      <protection hidden="1"/>
    </xf>
    <xf numFmtId="166" fontId="7" fillId="0" borderId="4" xfId="0" applyNumberFormat="1" applyFont="1" applyFill="1" applyBorder="1" applyAlignment="1" applyProtection="1">
      <alignment horizontal="right" vertical="top"/>
      <protection hidden="1"/>
    </xf>
    <xf numFmtId="0" fontId="8" fillId="0" borderId="4" xfId="0" applyNumberFormat="1" applyFont="1" applyFill="1" applyBorder="1" applyAlignment="1" applyProtection="1">
      <alignment horizontal="right" vertical="top"/>
      <protection hidden="1"/>
    </xf>
    <xf numFmtId="0" fontId="8" fillId="0" borderId="3" xfId="0" applyNumberFormat="1" applyFont="1" applyFill="1" applyBorder="1" applyAlignment="1" applyProtection="1">
      <alignment vertical="top"/>
      <protection hidden="1"/>
    </xf>
    <xf numFmtId="171" fontId="8" fillId="0" borderId="3" xfId="0" applyNumberFormat="1" applyFont="1" applyFill="1" applyBorder="1" applyAlignment="1" applyProtection="1">
      <alignment vertical="top"/>
      <protection hidden="1"/>
    </xf>
    <xf numFmtId="49" fontId="8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12" xfId="0" applyNumberFormat="1" applyFont="1" applyFill="1" applyBorder="1" applyAlignment="1" applyProtection="1">
      <alignment vertical="top"/>
      <protection hidden="1"/>
    </xf>
    <xf numFmtId="0" fontId="2" fillId="0" borderId="12" xfId="0" applyFont="1" applyFill="1" applyBorder="1" applyAlignment="1" applyProtection="1">
      <alignment vertical="top"/>
      <protection hidden="1"/>
    </xf>
    <xf numFmtId="164" fontId="3" fillId="0" borderId="10" xfId="0" applyNumberFormat="1" applyFont="1" applyFill="1" applyBorder="1" applyAlignment="1" applyProtection="1">
      <alignment vertical="top"/>
      <protection hidden="1"/>
    </xf>
    <xf numFmtId="165" fontId="3" fillId="0" borderId="23" xfId="0" applyNumberFormat="1" applyFont="1" applyFill="1" applyBorder="1" applyAlignment="1" applyProtection="1">
      <alignment horizontal="right" vertical="top"/>
      <protection hidden="1"/>
    </xf>
    <xf numFmtId="165" fontId="3" fillId="0" borderId="24" xfId="0" applyNumberFormat="1" applyFont="1" applyFill="1" applyBorder="1" applyAlignment="1" applyProtection="1">
      <alignment horizontal="right" vertical="top"/>
      <protection hidden="1"/>
    </xf>
    <xf numFmtId="164" fontId="3" fillId="0" borderId="8" xfId="0" applyNumberFormat="1" applyFont="1" applyFill="1" applyBorder="1" applyAlignment="1" applyProtection="1">
      <alignment vertical="top"/>
      <protection hidden="1"/>
    </xf>
    <xf numFmtId="171" fontId="3" fillId="0" borderId="8" xfId="0" applyNumberFormat="1" applyFont="1" applyFill="1" applyBorder="1" applyAlignment="1" applyProtection="1">
      <alignment vertical="top"/>
      <protection hidden="1"/>
    </xf>
    <xf numFmtId="49" fontId="3" fillId="0" borderId="8" xfId="0" applyNumberFormat="1" applyFont="1" applyFill="1" applyBorder="1" applyAlignment="1" applyProtection="1">
      <alignment horizontal="center" vertical="top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left" vertical="top"/>
      <protection hidden="1"/>
    </xf>
    <xf numFmtId="0" fontId="3" fillId="0" borderId="22" xfId="0" applyNumberFormat="1" applyFont="1" applyFill="1" applyBorder="1" applyAlignment="1" applyProtection="1">
      <alignment horizontal="left" vertical="top"/>
      <protection hidden="1"/>
    </xf>
    <xf numFmtId="164" fontId="8" fillId="0" borderId="8" xfId="0" applyNumberFormat="1" applyFont="1" applyFill="1" applyBorder="1" applyAlignment="1" applyProtection="1">
      <alignment horizontal="right" vertical="top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7" fillId="0" borderId="7" xfId="0" applyNumberFormat="1" applyFont="1" applyFill="1" applyBorder="1" applyAlignment="1" applyProtection="1">
      <alignment horizontal="left" vertical="top" wrapText="1"/>
      <protection hidden="1"/>
    </xf>
    <xf numFmtId="164" fontId="7" fillId="0" borderId="8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horizontal="right" vertical="top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top" wrapText="1"/>
      <protection hidden="1"/>
    </xf>
    <xf numFmtId="164" fontId="7" fillId="0" borderId="17" xfId="0" applyNumberFormat="1" applyFont="1" applyFill="1" applyBorder="1" applyAlignment="1" applyProtection="1">
      <alignment horizontal="right" vertical="top"/>
      <protection hidden="1"/>
    </xf>
    <xf numFmtId="164" fontId="7" fillId="0" borderId="16" xfId="0" applyNumberFormat="1" applyFont="1" applyFill="1" applyBorder="1" applyAlignment="1" applyProtection="1">
      <alignment horizontal="right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4"/>
  <sheetViews>
    <sheetView showGridLines="0" tabSelected="1" workbookViewId="0">
      <selection activeCell="A4" sqref="A4:Z4"/>
    </sheetView>
  </sheetViews>
  <sheetFormatPr defaultColWidth="9.140625" defaultRowHeight="12.75" x14ac:dyDescent="0.2"/>
  <cols>
    <col min="1" max="1" width="1.85546875" style="3" customWidth="1"/>
    <col min="2" max="3" width="2.7109375" style="3" bestFit="1" customWidth="1"/>
    <col min="4" max="4" width="3.5703125" style="3" bestFit="1" customWidth="1"/>
    <col min="5" max="5" width="2.5703125" style="3" customWidth="1"/>
    <col min="6" max="6" width="4.140625" style="3" customWidth="1"/>
    <col min="7" max="7" width="3.5703125" style="3" customWidth="1"/>
    <col min="8" max="13" width="0" style="3" hidden="1" customWidth="1"/>
    <col min="14" max="14" width="48.5703125" style="3" customWidth="1"/>
    <col min="15" max="19" width="0" style="3" hidden="1" customWidth="1"/>
    <col min="20" max="20" width="13.7109375" style="3" customWidth="1"/>
    <col min="21" max="21" width="14" style="3" customWidth="1"/>
    <col min="22" max="22" width="14.140625" style="3" customWidth="1"/>
    <col min="23" max="23" width="12.85546875" style="3" customWidth="1"/>
    <col min="24" max="24" width="11.85546875" style="3" customWidth="1"/>
    <col min="25" max="25" width="39.5703125" style="3" customWidth="1"/>
    <col min="26" max="26" width="46.85546875" style="3" customWidth="1"/>
    <col min="27" max="243" width="9.140625" style="3" customWidth="1"/>
    <col min="244" max="16384" width="9.140625" style="3"/>
  </cols>
  <sheetData>
    <row r="1" spans="1:2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91" t="s">
        <v>178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</row>
    <row r="5" spans="1:26" ht="17.25" customHeight="1" x14ac:dyDescent="0.25">
      <c r="A5" s="90" t="s">
        <v>179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</row>
    <row r="6" spans="1:26" ht="12.75" customHeight="1" x14ac:dyDescent="0.2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</row>
    <row r="7" spans="1:26" ht="12.7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 t="s">
        <v>169</v>
      </c>
      <c r="Q7" s="4"/>
      <c r="R7" s="4"/>
      <c r="S7" s="2"/>
      <c r="T7" s="2"/>
      <c r="U7" s="2"/>
      <c r="V7" s="2"/>
      <c r="W7" s="2"/>
      <c r="X7" s="2"/>
      <c r="Y7" s="2"/>
      <c r="Z7" s="10"/>
    </row>
    <row r="8" spans="1:26" ht="61.5" customHeight="1" x14ac:dyDescent="0.2">
      <c r="A8" s="81" t="s">
        <v>171</v>
      </c>
      <c r="B8" s="81"/>
      <c r="C8" s="81"/>
      <c r="D8" s="81"/>
      <c r="E8" s="81"/>
      <c r="F8" s="81"/>
      <c r="G8" s="81"/>
      <c r="H8" s="23"/>
      <c r="I8" s="23"/>
      <c r="J8" s="23"/>
      <c r="K8" s="23"/>
      <c r="L8" s="23"/>
      <c r="M8" s="23"/>
      <c r="N8" s="24" t="s">
        <v>170</v>
      </c>
      <c r="O8" s="25" t="s">
        <v>168</v>
      </c>
      <c r="P8" s="26" t="s">
        <v>0</v>
      </c>
      <c r="Q8" s="25"/>
      <c r="R8" s="27"/>
      <c r="S8" s="27"/>
      <c r="T8" s="24" t="s">
        <v>173</v>
      </c>
      <c r="U8" s="24" t="s">
        <v>174</v>
      </c>
      <c r="V8" s="24" t="s">
        <v>175</v>
      </c>
      <c r="W8" s="24" t="s">
        <v>176</v>
      </c>
      <c r="X8" s="24" t="s">
        <v>177</v>
      </c>
      <c r="Y8" s="24" t="s">
        <v>180</v>
      </c>
      <c r="Z8" s="24" t="s">
        <v>181</v>
      </c>
    </row>
    <row r="9" spans="1:26" ht="18.75" customHeight="1" thickBot="1" x14ac:dyDescent="0.25">
      <c r="A9" s="93">
        <v>1</v>
      </c>
      <c r="B9" s="94"/>
      <c r="C9" s="94"/>
      <c r="D9" s="94"/>
      <c r="E9" s="94"/>
      <c r="F9" s="94"/>
      <c r="G9" s="94"/>
      <c r="H9" s="8"/>
      <c r="I9" s="8"/>
      <c r="J9" s="8"/>
      <c r="K9" s="8"/>
      <c r="L9" s="8"/>
      <c r="M9" s="8"/>
      <c r="N9" s="19">
        <v>2</v>
      </c>
      <c r="O9" s="20"/>
      <c r="P9" s="21"/>
      <c r="Q9" s="22"/>
      <c r="R9" s="9"/>
      <c r="S9" s="9"/>
      <c r="T9" s="6">
        <v>3</v>
      </c>
      <c r="U9" s="6">
        <v>4</v>
      </c>
      <c r="V9" s="6">
        <v>5</v>
      </c>
      <c r="W9" s="6">
        <v>6</v>
      </c>
      <c r="X9" s="6">
        <v>7</v>
      </c>
      <c r="Y9" s="6">
        <v>8</v>
      </c>
      <c r="Z9" s="18">
        <v>9</v>
      </c>
    </row>
    <row r="10" spans="1:26" ht="13.5" customHeight="1" x14ac:dyDescent="0.2">
      <c r="A10" s="28" t="s">
        <v>47</v>
      </c>
      <c r="B10" s="29" t="s">
        <v>16</v>
      </c>
      <c r="C10" s="29" t="s">
        <v>16</v>
      </c>
      <c r="D10" s="30" t="s">
        <v>15</v>
      </c>
      <c r="E10" s="29" t="s">
        <v>16</v>
      </c>
      <c r="F10" s="31" t="s">
        <v>2</v>
      </c>
      <c r="G10" s="32" t="s">
        <v>15</v>
      </c>
      <c r="H10" s="95" t="s">
        <v>51</v>
      </c>
      <c r="I10" s="95"/>
      <c r="J10" s="95"/>
      <c r="K10" s="95"/>
      <c r="L10" s="11" t="s">
        <v>10</v>
      </c>
      <c r="M10" s="33"/>
      <c r="N10" s="12" t="s">
        <v>167</v>
      </c>
      <c r="O10" s="34" t="s">
        <v>166</v>
      </c>
      <c r="P10" s="35"/>
      <c r="Q10" s="36">
        <v>185398789</v>
      </c>
      <c r="R10" s="96"/>
      <c r="S10" s="97"/>
      <c r="T10" s="37">
        <f>T11+T13+T18+T21+T25+T27+T30+T33+T40</f>
        <v>156209.02600000001</v>
      </c>
      <c r="U10" s="37">
        <f>U11+U13+U18+U21+U25+U27+U30+U33+U40</f>
        <v>185398.78899999999</v>
      </c>
      <c r="V10" s="37">
        <f>V11+V13+V18+V21+V25+V27+V30+V33+V40</f>
        <v>187647.81272000002</v>
      </c>
      <c r="W10" s="38">
        <f>V10/T10*100</f>
        <v>120.12610124078233</v>
      </c>
      <c r="X10" s="38">
        <f>V10/U10*100</f>
        <v>101.21307357622493</v>
      </c>
      <c r="Y10" s="39" t="s">
        <v>182</v>
      </c>
      <c r="Z10" s="40" t="s">
        <v>182</v>
      </c>
    </row>
    <row r="11" spans="1:26" ht="13.5" customHeight="1" x14ac:dyDescent="0.2">
      <c r="A11" s="41" t="s">
        <v>47</v>
      </c>
      <c r="B11" s="42" t="s">
        <v>45</v>
      </c>
      <c r="C11" s="42" t="s">
        <v>16</v>
      </c>
      <c r="D11" s="43" t="s">
        <v>15</v>
      </c>
      <c r="E11" s="42" t="s">
        <v>16</v>
      </c>
      <c r="F11" s="44" t="s">
        <v>2</v>
      </c>
      <c r="G11" s="45" t="s">
        <v>15</v>
      </c>
      <c r="H11" s="13"/>
      <c r="I11" s="87" t="s">
        <v>161</v>
      </c>
      <c r="J11" s="87"/>
      <c r="K11" s="87"/>
      <c r="L11" s="14" t="s">
        <v>10</v>
      </c>
      <c r="M11" s="46"/>
      <c r="N11" s="15" t="s">
        <v>165</v>
      </c>
      <c r="O11" s="47" t="s">
        <v>164</v>
      </c>
      <c r="P11" s="48"/>
      <c r="Q11" s="49">
        <v>108869000</v>
      </c>
      <c r="R11" s="88"/>
      <c r="S11" s="89"/>
      <c r="T11" s="50">
        <f t="shared" ref="T11" si="0">T12</f>
        <v>108869</v>
      </c>
      <c r="U11" s="50">
        <f>U12</f>
        <v>108869</v>
      </c>
      <c r="V11" s="50">
        <f>V12</f>
        <v>110640.12779</v>
      </c>
      <c r="W11" s="51">
        <f t="shared" ref="W11:W51" si="1">V11/T11*100</f>
        <v>101.62684307746007</v>
      </c>
      <c r="X11" s="51">
        <f t="shared" ref="X11:X51" si="2">V11/U11*100</f>
        <v>101.62684307746007</v>
      </c>
      <c r="Y11" s="52" t="s">
        <v>182</v>
      </c>
      <c r="Z11" s="53" t="s">
        <v>182</v>
      </c>
    </row>
    <row r="12" spans="1:26" ht="13.5" customHeight="1" x14ac:dyDescent="0.2">
      <c r="A12" s="54" t="s">
        <v>47</v>
      </c>
      <c r="B12" s="55" t="s">
        <v>45</v>
      </c>
      <c r="C12" s="55" t="s">
        <v>21</v>
      </c>
      <c r="D12" s="56" t="s">
        <v>15</v>
      </c>
      <c r="E12" s="55" t="s">
        <v>45</v>
      </c>
      <c r="F12" s="57" t="s">
        <v>2</v>
      </c>
      <c r="G12" s="58" t="s">
        <v>128</v>
      </c>
      <c r="H12" s="16"/>
      <c r="I12" s="13"/>
      <c r="J12" s="86" t="s">
        <v>160</v>
      </c>
      <c r="K12" s="86"/>
      <c r="L12" s="14" t="s">
        <v>10</v>
      </c>
      <c r="M12" s="46"/>
      <c r="N12" s="17" t="s">
        <v>163</v>
      </c>
      <c r="O12" s="47" t="s">
        <v>162</v>
      </c>
      <c r="P12" s="48"/>
      <c r="Q12" s="49">
        <v>108869000</v>
      </c>
      <c r="R12" s="84"/>
      <c r="S12" s="85"/>
      <c r="T12" s="59">
        <v>108869</v>
      </c>
      <c r="U12" s="59">
        <v>108869</v>
      </c>
      <c r="V12" s="59">
        <v>110640.12779</v>
      </c>
      <c r="W12" s="60">
        <f t="shared" si="1"/>
        <v>101.62684307746007</v>
      </c>
      <c r="X12" s="60">
        <f t="shared" si="2"/>
        <v>101.62684307746007</v>
      </c>
      <c r="Y12" s="61" t="s">
        <v>182</v>
      </c>
      <c r="Z12" s="62" t="s">
        <v>182</v>
      </c>
    </row>
    <row r="13" spans="1:26" ht="13.5" customHeight="1" x14ac:dyDescent="0.2">
      <c r="A13" s="41" t="s">
        <v>47</v>
      </c>
      <c r="B13" s="42" t="s">
        <v>3</v>
      </c>
      <c r="C13" s="42" t="s">
        <v>16</v>
      </c>
      <c r="D13" s="43" t="s">
        <v>15</v>
      </c>
      <c r="E13" s="42" t="s">
        <v>16</v>
      </c>
      <c r="F13" s="44" t="s">
        <v>2</v>
      </c>
      <c r="G13" s="45" t="s">
        <v>15</v>
      </c>
      <c r="H13" s="13"/>
      <c r="I13" s="87" t="s">
        <v>145</v>
      </c>
      <c r="J13" s="87"/>
      <c r="K13" s="87"/>
      <c r="L13" s="14" t="s">
        <v>10</v>
      </c>
      <c r="M13" s="46"/>
      <c r="N13" s="15" t="s">
        <v>159</v>
      </c>
      <c r="O13" s="47" t="s">
        <v>158</v>
      </c>
      <c r="P13" s="48"/>
      <c r="Q13" s="49">
        <v>2693410</v>
      </c>
      <c r="R13" s="88"/>
      <c r="S13" s="89"/>
      <c r="T13" s="50">
        <f t="shared" ref="T13" si="3">T14+T15+T16+T17</f>
        <v>4402</v>
      </c>
      <c r="U13" s="50">
        <f>U14+U15+U16+U17</f>
        <v>2693.41</v>
      </c>
      <c r="V13" s="50">
        <f>V14+V15+V16+V17</f>
        <v>2133.6208699999997</v>
      </c>
      <c r="W13" s="51">
        <f t="shared" si="1"/>
        <v>48.469351885506583</v>
      </c>
      <c r="X13" s="51">
        <f t="shared" si="2"/>
        <v>79.216341737797052</v>
      </c>
      <c r="Y13" s="52" t="s">
        <v>182</v>
      </c>
      <c r="Z13" s="53" t="s">
        <v>182</v>
      </c>
    </row>
    <row r="14" spans="1:26" ht="60" x14ac:dyDescent="0.2">
      <c r="A14" s="54" t="s">
        <v>47</v>
      </c>
      <c r="B14" s="55" t="s">
        <v>3</v>
      </c>
      <c r="C14" s="55" t="s">
        <v>45</v>
      </c>
      <c r="D14" s="56" t="s">
        <v>15</v>
      </c>
      <c r="E14" s="55" t="s">
        <v>45</v>
      </c>
      <c r="F14" s="57" t="s">
        <v>2</v>
      </c>
      <c r="G14" s="58" t="s">
        <v>128</v>
      </c>
      <c r="H14" s="16"/>
      <c r="I14" s="13"/>
      <c r="J14" s="86" t="s">
        <v>155</v>
      </c>
      <c r="K14" s="86"/>
      <c r="L14" s="14" t="s">
        <v>10</v>
      </c>
      <c r="M14" s="46"/>
      <c r="N14" s="17" t="s">
        <v>157</v>
      </c>
      <c r="O14" s="47" t="s">
        <v>156</v>
      </c>
      <c r="P14" s="48"/>
      <c r="Q14" s="49">
        <v>1418910</v>
      </c>
      <c r="R14" s="84"/>
      <c r="S14" s="85"/>
      <c r="T14" s="59">
        <v>2283</v>
      </c>
      <c r="U14" s="59">
        <v>1418.91</v>
      </c>
      <c r="V14" s="59">
        <v>1303.8731399999999</v>
      </c>
      <c r="W14" s="60">
        <f t="shared" si="1"/>
        <v>57.112270696452036</v>
      </c>
      <c r="X14" s="60">
        <f t="shared" si="2"/>
        <v>91.892589381990391</v>
      </c>
      <c r="Y14" s="61" t="s">
        <v>185</v>
      </c>
      <c r="Z14" s="62"/>
    </row>
    <row r="15" spans="1:26" ht="36" x14ac:dyDescent="0.2">
      <c r="A15" s="54" t="s">
        <v>47</v>
      </c>
      <c r="B15" s="55" t="s">
        <v>3</v>
      </c>
      <c r="C15" s="55" t="s">
        <v>21</v>
      </c>
      <c r="D15" s="56" t="s">
        <v>15</v>
      </c>
      <c r="E15" s="55" t="s">
        <v>21</v>
      </c>
      <c r="F15" s="57" t="s">
        <v>2</v>
      </c>
      <c r="G15" s="58" t="s">
        <v>128</v>
      </c>
      <c r="H15" s="16"/>
      <c r="I15" s="13"/>
      <c r="J15" s="86" t="s">
        <v>152</v>
      </c>
      <c r="K15" s="86"/>
      <c r="L15" s="14" t="s">
        <v>10</v>
      </c>
      <c r="M15" s="46"/>
      <c r="N15" s="17" t="s">
        <v>153</v>
      </c>
      <c r="O15" s="47" t="s">
        <v>154</v>
      </c>
      <c r="P15" s="48"/>
      <c r="Q15" s="49">
        <v>9500</v>
      </c>
      <c r="R15" s="84"/>
      <c r="S15" s="85"/>
      <c r="T15" s="59">
        <v>0</v>
      </c>
      <c r="U15" s="59">
        <v>9.5</v>
      </c>
      <c r="V15" s="59">
        <v>9.4966699999999999</v>
      </c>
      <c r="W15" s="60"/>
      <c r="X15" s="60">
        <f t="shared" si="2"/>
        <v>99.964947368421051</v>
      </c>
      <c r="Y15" s="61" t="s">
        <v>188</v>
      </c>
      <c r="Z15" s="62" t="s">
        <v>182</v>
      </c>
    </row>
    <row r="16" spans="1:26" ht="36" x14ac:dyDescent="0.2">
      <c r="A16" s="54" t="s">
        <v>47</v>
      </c>
      <c r="B16" s="55" t="s">
        <v>3</v>
      </c>
      <c r="C16" s="55" t="s">
        <v>135</v>
      </c>
      <c r="D16" s="56" t="s">
        <v>15</v>
      </c>
      <c r="E16" s="55" t="s">
        <v>45</v>
      </c>
      <c r="F16" s="57" t="s">
        <v>2</v>
      </c>
      <c r="G16" s="58" t="s">
        <v>128</v>
      </c>
      <c r="H16" s="16"/>
      <c r="I16" s="13"/>
      <c r="J16" s="86" t="s">
        <v>150</v>
      </c>
      <c r="K16" s="86"/>
      <c r="L16" s="14" t="s">
        <v>149</v>
      </c>
      <c r="M16" s="46"/>
      <c r="N16" s="17" t="s">
        <v>148</v>
      </c>
      <c r="O16" s="47" t="s">
        <v>151</v>
      </c>
      <c r="P16" s="48"/>
      <c r="Q16" s="49">
        <v>65000</v>
      </c>
      <c r="R16" s="84"/>
      <c r="S16" s="85"/>
      <c r="T16" s="59">
        <v>39</v>
      </c>
      <c r="U16" s="59">
        <v>65</v>
      </c>
      <c r="V16" s="59">
        <v>62.518900000000002</v>
      </c>
      <c r="W16" s="60">
        <f t="shared" si="1"/>
        <v>160.30487179487181</v>
      </c>
      <c r="X16" s="60">
        <f t="shared" si="2"/>
        <v>96.182923076923075</v>
      </c>
      <c r="Y16" s="61" t="s">
        <v>187</v>
      </c>
      <c r="Z16" s="62" t="s">
        <v>182</v>
      </c>
    </row>
    <row r="17" spans="1:26" ht="72" x14ac:dyDescent="0.2">
      <c r="A17" s="54" t="s">
        <v>47</v>
      </c>
      <c r="B17" s="55" t="s">
        <v>3</v>
      </c>
      <c r="C17" s="55" t="s">
        <v>142</v>
      </c>
      <c r="D17" s="56" t="s">
        <v>15</v>
      </c>
      <c r="E17" s="55" t="s">
        <v>21</v>
      </c>
      <c r="F17" s="57" t="s">
        <v>2</v>
      </c>
      <c r="G17" s="58" t="s">
        <v>128</v>
      </c>
      <c r="H17" s="16"/>
      <c r="I17" s="13"/>
      <c r="J17" s="86" t="s">
        <v>144</v>
      </c>
      <c r="K17" s="86"/>
      <c r="L17" s="14" t="s">
        <v>143</v>
      </c>
      <c r="M17" s="46"/>
      <c r="N17" s="17" t="s">
        <v>147</v>
      </c>
      <c r="O17" s="47" t="s">
        <v>146</v>
      </c>
      <c r="P17" s="48"/>
      <c r="Q17" s="49">
        <v>1200000</v>
      </c>
      <c r="R17" s="84"/>
      <c r="S17" s="85"/>
      <c r="T17" s="59">
        <v>2080</v>
      </c>
      <c r="U17" s="59">
        <v>1200</v>
      </c>
      <c r="V17" s="59">
        <v>757.73216000000002</v>
      </c>
      <c r="W17" s="60">
        <f t="shared" si="1"/>
        <v>36.42943076923077</v>
      </c>
      <c r="X17" s="60">
        <f t="shared" si="2"/>
        <v>63.144346666666671</v>
      </c>
      <c r="Y17" s="61" t="s">
        <v>184</v>
      </c>
      <c r="Z17" s="62" t="s">
        <v>186</v>
      </c>
    </row>
    <row r="18" spans="1:26" ht="13.5" customHeight="1" x14ac:dyDescent="0.2">
      <c r="A18" s="41" t="s">
        <v>47</v>
      </c>
      <c r="B18" s="42" t="s">
        <v>129</v>
      </c>
      <c r="C18" s="42" t="s">
        <v>16</v>
      </c>
      <c r="D18" s="43" t="s">
        <v>15</v>
      </c>
      <c r="E18" s="42" t="s">
        <v>16</v>
      </c>
      <c r="F18" s="44" t="s">
        <v>2</v>
      </c>
      <c r="G18" s="45" t="s">
        <v>15</v>
      </c>
      <c r="H18" s="13"/>
      <c r="I18" s="87" t="s">
        <v>132</v>
      </c>
      <c r="J18" s="87"/>
      <c r="K18" s="87"/>
      <c r="L18" s="14" t="s">
        <v>10</v>
      </c>
      <c r="M18" s="46"/>
      <c r="N18" s="15" t="s">
        <v>141</v>
      </c>
      <c r="O18" s="47" t="s">
        <v>140</v>
      </c>
      <c r="P18" s="48"/>
      <c r="Q18" s="49">
        <v>2405000</v>
      </c>
      <c r="R18" s="88"/>
      <c r="S18" s="89"/>
      <c r="T18" s="50">
        <f t="shared" ref="T18" si="4">T19+T20</f>
        <v>2300</v>
      </c>
      <c r="U18" s="50">
        <f>U19+U20</f>
        <v>2405</v>
      </c>
      <c r="V18" s="50">
        <f>V19+V20</f>
        <v>2516.1418100000001</v>
      </c>
      <c r="W18" s="51">
        <f t="shared" si="1"/>
        <v>109.39747</v>
      </c>
      <c r="X18" s="51">
        <f t="shared" si="2"/>
        <v>104.62128108108108</v>
      </c>
      <c r="Y18" s="52" t="s">
        <v>182</v>
      </c>
      <c r="Z18" s="53" t="s">
        <v>182</v>
      </c>
    </row>
    <row r="19" spans="1:26" ht="72" x14ac:dyDescent="0.2">
      <c r="A19" s="54" t="s">
        <v>47</v>
      </c>
      <c r="B19" s="55" t="s">
        <v>129</v>
      </c>
      <c r="C19" s="55" t="s">
        <v>135</v>
      </c>
      <c r="D19" s="56" t="s">
        <v>15</v>
      </c>
      <c r="E19" s="55" t="s">
        <v>45</v>
      </c>
      <c r="F19" s="57" t="s">
        <v>2</v>
      </c>
      <c r="G19" s="58" t="s">
        <v>128</v>
      </c>
      <c r="H19" s="16"/>
      <c r="I19" s="13"/>
      <c r="J19" s="86" t="s">
        <v>137</v>
      </c>
      <c r="K19" s="86"/>
      <c r="L19" s="14" t="s">
        <v>136</v>
      </c>
      <c r="M19" s="46"/>
      <c r="N19" s="17" t="s">
        <v>139</v>
      </c>
      <c r="O19" s="47" t="s">
        <v>138</v>
      </c>
      <c r="P19" s="48"/>
      <c r="Q19" s="49">
        <v>2400000</v>
      </c>
      <c r="R19" s="84"/>
      <c r="S19" s="85"/>
      <c r="T19" s="59">
        <v>2300</v>
      </c>
      <c r="U19" s="59">
        <v>2400</v>
      </c>
      <c r="V19" s="59">
        <v>2511.1418100000001</v>
      </c>
      <c r="W19" s="60">
        <f t="shared" si="1"/>
        <v>109.18007869565218</v>
      </c>
      <c r="X19" s="60">
        <f t="shared" si="2"/>
        <v>104.63090875</v>
      </c>
      <c r="Y19" s="61" t="s">
        <v>189</v>
      </c>
      <c r="Z19" s="62" t="s">
        <v>182</v>
      </c>
    </row>
    <row r="20" spans="1:26" ht="38.25" customHeight="1" x14ac:dyDescent="0.2">
      <c r="A20" s="54" t="s">
        <v>47</v>
      </c>
      <c r="B20" s="55" t="s">
        <v>129</v>
      </c>
      <c r="C20" s="55" t="s">
        <v>70</v>
      </c>
      <c r="D20" s="56" t="s">
        <v>15</v>
      </c>
      <c r="E20" s="55" t="s">
        <v>45</v>
      </c>
      <c r="F20" s="57" t="s">
        <v>2</v>
      </c>
      <c r="G20" s="58" t="s">
        <v>128</v>
      </c>
      <c r="H20" s="16"/>
      <c r="I20" s="13"/>
      <c r="J20" s="86" t="s">
        <v>131</v>
      </c>
      <c r="K20" s="86"/>
      <c r="L20" s="14" t="s">
        <v>130</v>
      </c>
      <c r="M20" s="46"/>
      <c r="N20" s="17" t="s">
        <v>134</v>
      </c>
      <c r="O20" s="47" t="s">
        <v>133</v>
      </c>
      <c r="P20" s="48"/>
      <c r="Q20" s="49">
        <v>5000</v>
      </c>
      <c r="R20" s="84"/>
      <c r="S20" s="85"/>
      <c r="T20" s="59">
        <v>0</v>
      </c>
      <c r="U20" s="59">
        <v>5</v>
      </c>
      <c r="V20" s="59">
        <v>5</v>
      </c>
      <c r="W20" s="60"/>
      <c r="X20" s="60">
        <f t="shared" si="2"/>
        <v>100</v>
      </c>
      <c r="Y20" s="61" t="s">
        <v>191</v>
      </c>
      <c r="Z20" s="62" t="s">
        <v>182</v>
      </c>
    </row>
    <row r="21" spans="1:26" ht="38.25" customHeight="1" x14ac:dyDescent="0.2">
      <c r="A21" s="41" t="s">
        <v>47</v>
      </c>
      <c r="B21" s="42" t="s">
        <v>56</v>
      </c>
      <c r="C21" s="42" t="s">
        <v>16</v>
      </c>
      <c r="D21" s="43" t="s">
        <v>15</v>
      </c>
      <c r="E21" s="42" t="s">
        <v>16</v>
      </c>
      <c r="F21" s="44" t="s">
        <v>2</v>
      </c>
      <c r="G21" s="45" t="s">
        <v>15</v>
      </c>
      <c r="H21" s="13"/>
      <c r="I21" s="87" t="s">
        <v>116</v>
      </c>
      <c r="J21" s="87"/>
      <c r="K21" s="87"/>
      <c r="L21" s="14" t="s">
        <v>10</v>
      </c>
      <c r="M21" s="46"/>
      <c r="N21" s="15" t="s">
        <v>127</v>
      </c>
      <c r="O21" s="47" t="s">
        <v>126</v>
      </c>
      <c r="P21" s="48"/>
      <c r="Q21" s="49">
        <v>18819500</v>
      </c>
      <c r="R21" s="88"/>
      <c r="S21" s="89"/>
      <c r="T21" s="50">
        <f t="shared" ref="T21:V21" si="5">SUM(T22:T24)</f>
        <v>18326.400000000001</v>
      </c>
      <c r="U21" s="50">
        <f t="shared" si="5"/>
        <v>18819.5</v>
      </c>
      <c r="V21" s="50">
        <f t="shared" si="5"/>
        <v>19886.30169</v>
      </c>
      <c r="W21" s="51">
        <f t="shared" si="1"/>
        <v>108.51177367077003</v>
      </c>
      <c r="X21" s="51">
        <f t="shared" si="2"/>
        <v>105.66859741225856</v>
      </c>
      <c r="Y21" s="52" t="s">
        <v>182</v>
      </c>
      <c r="Z21" s="53" t="s">
        <v>182</v>
      </c>
    </row>
    <row r="22" spans="1:26" ht="71.25" customHeight="1" x14ac:dyDescent="0.2">
      <c r="A22" s="54" t="s">
        <v>47</v>
      </c>
      <c r="B22" s="55" t="s">
        <v>56</v>
      </c>
      <c r="C22" s="55" t="s">
        <v>3</v>
      </c>
      <c r="D22" s="56" t="s">
        <v>15</v>
      </c>
      <c r="E22" s="55" t="s">
        <v>16</v>
      </c>
      <c r="F22" s="57" t="s">
        <v>2</v>
      </c>
      <c r="G22" s="58" t="s">
        <v>28</v>
      </c>
      <c r="H22" s="16"/>
      <c r="I22" s="13"/>
      <c r="J22" s="86" t="s">
        <v>123</v>
      </c>
      <c r="K22" s="86"/>
      <c r="L22" s="14" t="s">
        <v>10</v>
      </c>
      <c r="M22" s="46"/>
      <c r="N22" s="17" t="s">
        <v>125</v>
      </c>
      <c r="O22" s="47" t="s">
        <v>124</v>
      </c>
      <c r="P22" s="48"/>
      <c r="Q22" s="49">
        <v>16568000</v>
      </c>
      <c r="R22" s="84"/>
      <c r="S22" s="85"/>
      <c r="T22" s="59">
        <v>16109.1</v>
      </c>
      <c r="U22" s="59">
        <v>16568.2</v>
      </c>
      <c r="V22" s="59">
        <v>17500.925770000002</v>
      </c>
      <c r="W22" s="60">
        <f t="shared" si="1"/>
        <v>108.63999708239443</v>
      </c>
      <c r="X22" s="60">
        <f t="shared" si="2"/>
        <v>105.62961438176748</v>
      </c>
      <c r="Y22" s="61"/>
      <c r="Z22" s="62"/>
    </row>
    <row r="23" spans="1:26" ht="24.75" customHeight="1" x14ac:dyDescent="0.2">
      <c r="A23" s="54" t="s">
        <v>47</v>
      </c>
      <c r="B23" s="55" t="s">
        <v>56</v>
      </c>
      <c r="C23" s="55" t="s">
        <v>70</v>
      </c>
      <c r="D23" s="56" t="s">
        <v>15</v>
      </c>
      <c r="E23" s="55" t="s">
        <v>16</v>
      </c>
      <c r="F23" s="57" t="s">
        <v>2</v>
      </c>
      <c r="G23" s="58" t="s">
        <v>28</v>
      </c>
      <c r="H23" s="16"/>
      <c r="I23" s="13"/>
      <c r="J23" s="86" t="s">
        <v>120</v>
      </c>
      <c r="K23" s="86"/>
      <c r="L23" s="14" t="s">
        <v>119</v>
      </c>
      <c r="M23" s="46"/>
      <c r="N23" s="17" t="s">
        <v>122</v>
      </c>
      <c r="O23" s="47" t="s">
        <v>121</v>
      </c>
      <c r="P23" s="48"/>
      <c r="Q23" s="49">
        <v>60000</v>
      </c>
      <c r="R23" s="84"/>
      <c r="S23" s="85"/>
      <c r="T23" s="59">
        <v>26</v>
      </c>
      <c r="U23" s="59">
        <v>60</v>
      </c>
      <c r="V23" s="59">
        <v>60</v>
      </c>
      <c r="W23" s="60">
        <f t="shared" si="1"/>
        <v>230.76923076923075</v>
      </c>
      <c r="X23" s="60">
        <f t="shared" si="2"/>
        <v>100</v>
      </c>
      <c r="Y23" s="61" t="s">
        <v>184</v>
      </c>
      <c r="Z23" s="62" t="s">
        <v>182</v>
      </c>
    </row>
    <row r="24" spans="1:26" ht="63.75" customHeight="1" x14ac:dyDescent="0.2">
      <c r="A24" s="54" t="s">
        <v>47</v>
      </c>
      <c r="B24" s="55" t="s">
        <v>56</v>
      </c>
      <c r="C24" s="55" t="s">
        <v>113</v>
      </c>
      <c r="D24" s="56" t="s">
        <v>15</v>
      </c>
      <c r="E24" s="55" t="s">
        <v>16</v>
      </c>
      <c r="F24" s="57" t="s">
        <v>2</v>
      </c>
      <c r="G24" s="58" t="s">
        <v>28</v>
      </c>
      <c r="H24" s="16"/>
      <c r="I24" s="13"/>
      <c r="J24" s="86" t="s">
        <v>115</v>
      </c>
      <c r="K24" s="86"/>
      <c r="L24" s="14" t="s">
        <v>114</v>
      </c>
      <c r="M24" s="46"/>
      <c r="N24" s="17" t="s">
        <v>118</v>
      </c>
      <c r="O24" s="47" t="s">
        <v>117</v>
      </c>
      <c r="P24" s="48"/>
      <c r="Q24" s="49">
        <v>2191300</v>
      </c>
      <c r="R24" s="84"/>
      <c r="S24" s="85"/>
      <c r="T24" s="59">
        <v>2191.3000000000002</v>
      </c>
      <c r="U24" s="59">
        <v>2191.3000000000002</v>
      </c>
      <c r="V24" s="59">
        <v>2325.37592</v>
      </c>
      <c r="W24" s="60">
        <f t="shared" si="1"/>
        <v>106.11855610824622</v>
      </c>
      <c r="X24" s="60">
        <f t="shared" si="2"/>
        <v>106.11855610824622</v>
      </c>
      <c r="Y24" s="61" t="s">
        <v>192</v>
      </c>
      <c r="Z24" s="62" t="s">
        <v>192</v>
      </c>
    </row>
    <row r="25" spans="1:26" ht="13.5" customHeight="1" x14ac:dyDescent="0.2">
      <c r="A25" s="41" t="s">
        <v>47</v>
      </c>
      <c r="B25" s="42" t="s">
        <v>106</v>
      </c>
      <c r="C25" s="42" t="s">
        <v>16</v>
      </c>
      <c r="D25" s="43" t="s">
        <v>15</v>
      </c>
      <c r="E25" s="42" t="s">
        <v>16</v>
      </c>
      <c r="F25" s="44" t="s">
        <v>2</v>
      </c>
      <c r="G25" s="45" t="s">
        <v>15</v>
      </c>
      <c r="H25" s="13"/>
      <c r="I25" s="87" t="s">
        <v>108</v>
      </c>
      <c r="J25" s="87"/>
      <c r="K25" s="87"/>
      <c r="L25" s="14" t="s">
        <v>10</v>
      </c>
      <c r="M25" s="46"/>
      <c r="N25" s="15" t="s">
        <v>112</v>
      </c>
      <c r="O25" s="47" t="s">
        <v>111</v>
      </c>
      <c r="P25" s="48"/>
      <c r="Q25" s="49">
        <v>392000</v>
      </c>
      <c r="R25" s="88"/>
      <c r="S25" s="89"/>
      <c r="T25" s="50">
        <f t="shared" ref="T25" si="6">T26</f>
        <v>622.5</v>
      </c>
      <c r="U25" s="50">
        <f>U26</f>
        <v>392</v>
      </c>
      <c r="V25" s="50">
        <f>V26</f>
        <v>377.40868999999998</v>
      </c>
      <c r="W25" s="51">
        <f t="shared" si="1"/>
        <v>60.627902008032123</v>
      </c>
      <c r="X25" s="51">
        <f t="shared" si="2"/>
        <v>96.277727040816316</v>
      </c>
      <c r="Y25" s="52" t="s">
        <v>182</v>
      </c>
      <c r="Z25" s="53" t="s">
        <v>182</v>
      </c>
    </row>
    <row r="26" spans="1:26" ht="28.5" customHeight="1" x14ac:dyDescent="0.2">
      <c r="A26" s="54" t="s">
        <v>47</v>
      </c>
      <c r="B26" s="55" t="s">
        <v>106</v>
      </c>
      <c r="C26" s="55" t="s">
        <v>45</v>
      </c>
      <c r="D26" s="56" t="s">
        <v>15</v>
      </c>
      <c r="E26" s="55" t="s">
        <v>45</v>
      </c>
      <c r="F26" s="57" t="s">
        <v>2</v>
      </c>
      <c r="G26" s="58" t="s">
        <v>28</v>
      </c>
      <c r="H26" s="16"/>
      <c r="I26" s="13"/>
      <c r="J26" s="86" t="s">
        <v>107</v>
      </c>
      <c r="K26" s="86"/>
      <c r="L26" s="14" t="s">
        <v>10</v>
      </c>
      <c r="M26" s="46"/>
      <c r="N26" s="17" t="s">
        <v>110</v>
      </c>
      <c r="O26" s="47" t="s">
        <v>109</v>
      </c>
      <c r="P26" s="48"/>
      <c r="Q26" s="49">
        <v>392000</v>
      </c>
      <c r="R26" s="84"/>
      <c r="S26" s="85"/>
      <c r="T26" s="59">
        <v>622.5</v>
      </c>
      <c r="U26" s="59">
        <v>392</v>
      </c>
      <c r="V26" s="59">
        <v>377.40868999999998</v>
      </c>
      <c r="W26" s="60">
        <f t="shared" si="1"/>
        <v>60.627902008032123</v>
      </c>
      <c r="X26" s="60">
        <f t="shared" si="2"/>
        <v>96.277727040816316</v>
      </c>
      <c r="Y26" s="61" t="s">
        <v>184</v>
      </c>
      <c r="Z26" s="62" t="s">
        <v>182</v>
      </c>
    </row>
    <row r="27" spans="1:26" ht="27.75" customHeight="1" x14ac:dyDescent="0.2">
      <c r="A27" s="41" t="s">
        <v>47</v>
      </c>
      <c r="B27" s="42" t="s">
        <v>87</v>
      </c>
      <c r="C27" s="42" t="s">
        <v>16</v>
      </c>
      <c r="D27" s="43" t="s">
        <v>15</v>
      </c>
      <c r="E27" s="42" t="s">
        <v>16</v>
      </c>
      <c r="F27" s="44" t="s">
        <v>2</v>
      </c>
      <c r="G27" s="45" t="s">
        <v>15</v>
      </c>
      <c r="H27" s="13"/>
      <c r="I27" s="87" t="s">
        <v>97</v>
      </c>
      <c r="J27" s="87"/>
      <c r="K27" s="87"/>
      <c r="L27" s="14" t="s">
        <v>10</v>
      </c>
      <c r="M27" s="46"/>
      <c r="N27" s="15" t="s">
        <v>105</v>
      </c>
      <c r="O27" s="47" t="s">
        <v>104</v>
      </c>
      <c r="P27" s="48"/>
      <c r="Q27" s="49">
        <v>13512329</v>
      </c>
      <c r="R27" s="88"/>
      <c r="S27" s="89"/>
      <c r="T27" s="50">
        <f t="shared" ref="T27" si="7">T28+T29</f>
        <v>14171.526</v>
      </c>
      <c r="U27" s="50">
        <f>U28+U29</f>
        <v>13512.329</v>
      </c>
      <c r="V27" s="50">
        <f>V28+V29</f>
        <v>12299.992829999999</v>
      </c>
      <c r="W27" s="51">
        <f t="shared" si="1"/>
        <v>86.793707537212299</v>
      </c>
      <c r="X27" s="51">
        <f t="shared" si="2"/>
        <v>91.027925903817163</v>
      </c>
      <c r="Y27" s="52" t="s">
        <v>182</v>
      </c>
      <c r="Z27" s="53" t="s">
        <v>182</v>
      </c>
    </row>
    <row r="28" spans="1:26" ht="26.25" customHeight="1" x14ac:dyDescent="0.2">
      <c r="A28" s="54" t="s">
        <v>47</v>
      </c>
      <c r="B28" s="55" t="s">
        <v>87</v>
      </c>
      <c r="C28" s="55" t="s">
        <v>45</v>
      </c>
      <c r="D28" s="56" t="s">
        <v>15</v>
      </c>
      <c r="E28" s="55" t="s">
        <v>16</v>
      </c>
      <c r="F28" s="57" t="s">
        <v>2</v>
      </c>
      <c r="G28" s="58" t="s">
        <v>95</v>
      </c>
      <c r="H28" s="16"/>
      <c r="I28" s="13"/>
      <c r="J28" s="86" t="s">
        <v>101</v>
      </c>
      <c r="K28" s="86"/>
      <c r="L28" s="14" t="s">
        <v>100</v>
      </c>
      <c r="M28" s="46"/>
      <c r="N28" s="17" t="s">
        <v>103</v>
      </c>
      <c r="O28" s="47" t="s">
        <v>102</v>
      </c>
      <c r="P28" s="48"/>
      <c r="Q28" s="49">
        <v>13375876</v>
      </c>
      <c r="R28" s="84"/>
      <c r="S28" s="85"/>
      <c r="T28" s="59">
        <v>14040.526</v>
      </c>
      <c r="U28" s="59">
        <v>13375.876</v>
      </c>
      <c r="V28" s="59">
        <v>12141.23914</v>
      </c>
      <c r="W28" s="60">
        <f t="shared" si="1"/>
        <v>86.472822599381246</v>
      </c>
      <c r="X28" s="60">
        <f t="shared" si="2"/>
        <v>90.769674748779067</v>
      </c>
      <c r="Y28" s="61" t="s">
        <v>184</v>
      </c>
      <c r="Z28" s="62" t="s">
        <v>193</v>
      </c>
    </row>
    <row r="29" spans="1:26" ht="13.5" customHeight="1" x14ac:dyDescent="0.2">
      <c r="A29" s="54" t="s">
        <v>47</v>
      </c>
      <c r="B29" s="55" t="s">
        <v>87</v>
      </c>
      <c r="C29" s="55" t="s">
        <v>21</v>
      </c>
      <c r="D29" s="56" t="s">
        <v>15</v>
      </c>
      <c r="E29" s="55" t="s">
        <v>16</v>
      </c>
      <c r="F29" s="57" t="s">
        <v>2</v>
      </c>
      <c r="G29" s="58" t="s">
        <v>95</v>
      </c>
      <c r="H29" s="16"/>
      <c r="I29" s="13"/>
      <c r="J29" s="86" t="s">
        <v>96</v>
      </c>
      <c r="K29" s="86"/>
      <c r="L29" s="14" t="s">
        <v>10</v>
      </c>
      <c r="M29" s="46"/>
      <c r="N29" s="17" t="s">
        <v>99</v>
      </c>
      <c r="O29" s="47" t="s">
        <v>98</v>
      </c>
      <c r="P29" s="48"/>
      <c r="Q29" s="49">
        <v>136453</v>
      </c>
      <c r="R29" s="84"/>
      <c r="S29" s="85"/>
      <c r="T29" s="59">
        <v>131</v>
      </c>
      <c r="U29" s="59">
        <v>136.453</v>
      </c>
      <c r="V29" s="59">
        <v>158.75369000000001</v>
      </c>
      <c r="W29" s="60">
        <f t="shared" si="1"/>
        <v>121.18602290076336</v>
      </c>
      <c r="X29" s="60">
        <f t="shared" si="2"/>
        <v>116.34312913603952</v>
      </c>
      <c r="Y29" s="61"/>
      <c r="Z29" s="62"/>
    </row>
    <row r="30" spans="1:26" ht="25.5" customHeight="1" x14ac:dyDescent="0.2">
      <c r="A30" s="41" t="s">
        <v>47</v>
      </c>
      <c r="B30" s="42" t="s">
        <v>84</v>
      </c>
      <c r="C30" s="42" t="s">
        <v>16</v>
      </c>
      <c r="D30" s="43" t="s">
        <v>15</v>
      </c>
      <c r="E30" s="42" t="s">
        <v>16</v>
      </c>
      <c r="F30" s="44" t="s">
        <v>2</v>
      </c>
      <c r="G30" s="45" t="s">
        <v>15</v>
      </c>
      <c r="H30" s="13"/>
      <c r="I30" s="87" t="s">
        <v>86</v>
      </c>
      <c r="J30" s="87"/>
      <c r="K30" s="87"/>
      <c r="L30" s="14" t="s">
        <v>10</v>
      </c>
      <c r="M30" s="46"/>
      <c r="N30" s="15" t="s">
        <v>94</v>
      </c>
      <c r="O30" s="47" t="s">
        <v>93</v>
      </c>
      <c r="P30" s="48"/>
      <c r="Q30" s="49">
        <v>34032000</v>
      </c>
      <c r="R30" s="88"/>
      <c r="S30" s="89"/>
      <c r="T30" s="50">
        <f t="shared" ref="T30" si="8">T31+T32</f>
        <v>6480</v>
      </c>
      <c r="U30" s="50">
        <f>U31+U32</f>
        <v>34032</v>
      </c>
      <c r="V30" s="50">
        <f>V31+V32</f>
        <v>35137.150099999999</v>
      </c>
      <c r="W30" s="51">
        <f t="shared" si="1"/>
        <v>542.23997067901234</v>
      </c>
      <c r="X30" s="51">
        <f t="shared" si="2"/>
        <v>103.24738510813351</v>
      </c>
      <c r="Y30" s="52" t="s">
        <v>182</v>
      </c>
      <c r="Z30" s="53" t="s">
        <v>182</v>
      </c>
    </row>
    <row r="31" spans="1:26" ht="63.75" customHeight="1" x14ac:dyDescent="0.2">
      <c r="A31" s="54" t="s">
        <v>47</v>
      </c>
      <c r="B31" s="55" t="s">
        <v>84</v>
      </c>
      <c r="C31" s="55" t="s">
        <v>21</v>
      </c>
      <c r="D31" s="56" t="s">
        <v>15</v>
      </c>
      <c r="E31" s="55" t="s">
        <v>16</v>
      </c>
      <c r="F31" s="57" t="s">
        <v>2</v>
      </c>
      <c r="G31" s="58" t="s">
        <v>15</v>
      </c>
      <c r="H31" s="16"/>
      <c r="I31" s="13"/>
      <c r="J31" s="86" t="s">
        <v>90</v>
      </c>
      <c r="K31" s="86"/>
      <c r="L31" s="14" t="s">
        <v>10</v>
      </c>
      <c r="M31" s="46"/>
      <c r="N31" s="17" t="s">
        <v>92</v>
      </c>
      <c r="O31" s="47" t="s">
        <v>91</v>
      </c>
      <c r="P31" s="48"/>
      <c r="Q31" s="49">
        <v>3970000</v>
      </c>
      <c r="R31" s="84"/>
      <c r="S31" s="85"/>
      <c r="T31" s="59">
        <v>500</v>
      </c>
      <c r="U31" s="59">
        <v>3970</v>
      </c>
      <c r="V31" s="59">
        <v>3964.9906000000001</v>
      </c>
      <c r="W31" s="60">
        <f t="shared" si="1"/>
        <v>792.99811999999997</v>
      </c>
      <c r="X31" s="60">
        <f t="shared" si="2"/>
        <v>99.8738186397985</v>
      </c>
      <c r="Y31" s="61" t="s">
        <v>199</v>
      </c>
      <c r="Z31" s="62" t="s">
        <v>182</v>
      </c>
    </row>
    <row r="32" spans="1:26" ht="48" x14ac:dyDescent="0.2">
      <c r="A32" s="54" t="s">
        <v>47</v>
      </c>
      <c r="B32" s="55" t="s">
        <v>84</v>
      </c>
      <c r="C32" s="55" t="s">
        <v>83</v>
      </c>
      <c r="D32" s="56" t="s">
        <v>15</v>
      </c>
      <c r="E32" s="55" t="s">
        <v>16</v>
      </c>
      <c r="F32" s="57" t="s">
        <v>2</v>
      </c>
      <c r="G32" s="58" t="s">
        <v>82</v>
      </c>
      <c r="H32" s="16"/>
      <c r="I32" s="13"/>
      <c r="J32" s="86" t="s">
        <v>85</v>
      </c>
      <c r="K32" s="86"/>
      <c r="L32" s="14" t="s">
        <v>10</v>
      </c>
      <c r="M32" s="46"/>
      <c r="N32" s="17" t="s">
        <v>89</v>
      </c>
      <c r="O32" s="47" t="s">
        <v>88</v>
      </c>
      <c r="P32" s="48"/>
      <c r="Q32" s="49">
        <v>30062000</v>
      </c>
      <c r="R32" s="84"/>
      <c r="S32" s="85"/>
      <c r="T32" s="59">
        <v>5980</v>
      </c>
      <c r="U32" s="59">
        <v>30062</v>
      </c>
      <c r="V32" s="59">
        <v>31172.159500000002</v>
      </c>
      <c r="W32" s="60">
        <f t="shared" si="1"/>
        <v>521.27357023411378</v>
      </c>
      <c r="X32" s="60">
        <f t="shared" si="2"/>
        <v>103.69289967400705</v>
      </c>
      <c r="Y32" s="61" t="s">
        <v>200</v>
      </c>
      <c r="Z32" s="62" t="s">
        <v>182</v>
      </c>
    </row>
    <row r="33" spans="1:26" ht="18.75" customHeight="1" x14ac:dyDescent="0.2">
      <c r="A33" s="41" t="s">
        <v>47</v>
      </c>
      <c r="B33" s="42" t="s">
        <v>57</v>
      </c>
      <c r="C33" s="42" t="s">
        <v>16</v>
      </c>
      <c r="D33" s="43" t="s">
        <v>15</v>
      </c>
      <c r="E33" s="42" t="s">
        <v>16</v>
      </c>
      <c r="F33" s="44" t="s">
        <v>2</v>
      </c>
      <c r="G33" s="45" t="s">
        <v>15</v>
      </c>
      <c r="H33" s="13"/>
      <c r="I33" s="87" t="s">
        <v>60</v>
      </c>
      <c r="J33" s="87"/>
      <c r="K33" s="87"/>
      <c r="L33" s="14" t="s">
        <v>10</v>
      </c>
      <c r="M33" s="46"/>
      <c r="N33" s="15" t="s">
        <v>81</v>
      </c>
      <c r="O33" s="47" t="s">
        <v>80</v>
      </c>
      <c r="P33" s="48"/>
      <c r="Q33" s="49">
        <v>4675550</v>
      </c>
      <c r="R33" s="88"/>
      <c r="S33" s="89"/>
      <c r="T33" s="50">
        <f t="shared" ref="T33" si="9">SUM(T34:T39)</f>
        <v>1037.5999999999999</v>
      </c>
      <c r="U33" s="50">
        <f>SUM(U34:U39)</f>
        <v>4675.55</v>
      </c>
      <c r="V33" s="50">
        <f>SUM(V34:V39)</f>
        <v>4684.2269400000005</v>
      </c>
      <c r="W33" s="51">
        <f t="shared" si="1"/>
        <v>451.4482401696223</v>
      </c>
      <c r="X33" s="51">
        <f t="shared" si="2"/>
        <v>100.18558116157459</v>
      </c>
      <c r="Y33" s="61" t="s">
        <v>198</v>
      </c>
      <c r="Z33" s="53" t="s">
        <v>182</v>
      </c>
    </row>
    <row r="34" spans="1:26" ht="24.75" hidden="1" customHeight="1" x14ac:dyDescent="0.2">
      <c r="A34" s="54" t="s">
        <v>47</v>
      </c>
      <c r="B34" s="55" t="s">
        <v>57</v>
      </c>
      <c r="C34" s="55" t="s">
        <v>45</v>
      </c>
      <c r="D34" s="56" t="s">
        <v>15</v>
      </c>
      <c r="E34" s="55" t="s">
        <v>45</v>
      </c>
      <c r="F34" s="57" t="s">
        <v>2</v>
      </c>
      <c r="G34" s="58" t="s">
        <v>55</v>
      </c>
      <c r="H34" s="16"/>
      <c r="I34" s="13"/>
      <c r="J34" s="86" t="s">
        <v>77</v>
      </c>
      <c r="K34" s="86"/>
      <c r="L34" s="14" t="s">
        <v>10</v>
      </c>
      <c r="M34" s="46"/>
      <c r="N34" s="17" t="s">
        <v>79</v>
      </c>
      <c r="O34" s="47" t="s">
        <v>78</v>
      </c>
      <c r="P34" s="48"/>
      <c r="Q34" s="49">
        <v>550550</v>
      </c>
      <c r="R34" s="84"/>
      <c r="S34" s="85"/>
      <c r="T34" s="59">
        <v>921.1</v>
      </c>
      <c r="U34" s="59">
        <v>550.54999999999995</v>
      </c>
      <c r="V34" s="59">
        <v>564.30573000000004</v>
      </c>
      <c r="W34" s="60">
        <f t="shared" si="1"/>
        <v>61.264328520247538</v>
      </c>
      <c r="X34" s="60">
        <f t="shared" si="2"/>
        <v>102.49854327490692</v>
      </c>
      <c r="Y34" s="61"/>
      <c r="Z34" s="62"/>
    </row>
    <row r="35" spans="1:26" ht="27.75" hidden="1" customHeight="1" x14ac:dyDescent="0.2">
      <c r="A35" s="54" t="s">
        <v>47</v>
      </c>
      <c r="B35" s="55" t="s">
        <v>57</v>
      </c>
      <c r="C35" s="55" t="s">
        <v>21</v>
      </c>
      <c r="D35" s="56" t="s">
        <v>15</v>
      </c>
      <c r="E35" s="55" t="s">
        <v>21</v>
      </c>
      <c r="F35" s="57" t="s">
        <v>2</v>
      </c>
      <c r="G35" s="58" t="s">
        <v>55</v>
      </c>
      <c r="H35" s="16"/>
      <c r="I35" s="13"/>
      <c r="J35" s="86" t="s">
        <v>74</v>
      </c>
      <c r="K35" s="86"/>
      <c r="L35" s="14" t="s">
        <v>10</v>
      </c>
      <c r="M35" s="46"/>
      <c r="N35" s="17" t="s">
        <v>76</v>
      </c>
      <c r="O35" s="47" t="s">
        <v>75</v>
      </c>
      <c r="P35" s="48"/>
      <c r="Q35" s="49">
        <v>33000</v>
      </c>
      <c r="R35" s="84"/>
      <c r="S35" s="85"/>
      <c r="T35" s="59">
        <v>10</v>
      </c>
      <c r="U35" s="59">
        <v>33</v>
      </c>
      <c r="V35" s="59">
        <v>37.851689999999998</v>
      </c>
      <c r="W35" s="60">
        <f t="shared" si="1"/>
        <v>378.51689999999996</v>
      </c>
      <c r="X35" s="60">
        <f t="shared" si="2"/>
        <v>114.7020909090909</v>
      </c>
      <c r="Y35" s="61"/>
      <c r="Z35" s="62"/>
    </row>
    <row r="36" spans="1:26" ht="84.75" hidden="1" customHeight="1" x14ac:dyDescent="0.2">
      <c r="A36" s="54" t="s">
        <v>47</v>
      </c>
      <c r="B36" s="55" t="s">
        <v>57</v>
      </c>
      <c r="C36" s="55" t="s">
        <v>70</v>
      </c>
      <c r="D36" s="56" t="s">
        <v>15</v>
      </c>
      <c r="E36" s="55" t="s">
        <v>16</v>
      </c>
      <c r="F36" s="57" t="s">
        <v>2</v>
      </c>
      <c r="G36" s="58" t="s">
        <v>55</v>
      </c>
      <c r="H36" s="16"/>
      <c r="I36" s="13"/>
      <c r="J36" s="86" t="s">
        <v>71</v>
      </c>
      <c r="K36" s="86"/>
      <c r="L36" s="14" t="s">
        <v>10</v>
      </c>
      <c r="M36" s="46"/>
      <c r="N36" s="17" t="s">
        <v>73</v>
      </c>
      <c r="O36" s="47" t="s">
        <v>72</v>
      </c>
      <c r="P36" s="48"/>
      <c r="Q36" s="49">
        <v>461000</v>
      </c>
      <c r="R36" s="84"/>
      <c r="S36" s="85"/>
      <c r="T36" s="59">
        <v>63.5</v>
      </c>
      <c r="U36" s="59">
        <v>461</v>
      </c>
      <c r="V36" s="59">
        <v>463.59573</v>
      </c>
      <c r="W36" s="60">
        <f t="shared" si="1"/>
        <v>730.0720157480315</v>
      </c>
      <c r="X36" s="60">
        <f t="shared" si="2"/>
        <v>100.56306507592193</v>
      </c>
      <c r="Y36" s="61"/>
      <c r="Z36" s="62"/>
    </row>
    <row r="37" spans="1:26" ht="16.5" hidden="1" customHeight="1" x14ac:dyDescent="0.2">
      <c r="A37" s="54" t="s">
        <v>47</v>
      </c>
      <c r="B37" s="55" t="s">
        <v>57</v>
      </c>
      <c r="C37" s="55" t="s">
        <v>37</v>
      </c>
      <c r="D37" s="56" t="s">
        <v>15</v>
      </c>
      <c r="E37" s="55" t="s">
        <v>16</v>
      </c>
      <c r="F37" s="57" t="s">
        <v>2</v>
      </c>
      <c r="G37" s="58" t="s">
        <v>55</v>
      </c>
      <c r="H37" s="16"/>
      <c r="I37" s="13"/>
      <c r="J37" s="86" t="s">
        <v>67</v>
      </c>
      <c r="K37" s="86"/>
      <c r="L37" s="14" t="s">
        <v>66</v>
      </c>
      <c r="M37" s="46"/>
      <c r="N37" s="17" t="s">
        <v>69</v>
      </c>
      <c r="O37" s="47" t="s">
        <v>68</v>
      </c>
      <c r="P37" s="48"/>
      <c r="Q37" s="49">
        <v>65000</v>
      </c>
      <c r="R37" s="84"/>
      <c r="S37" s="85"/>
      <c r="T37" s="59">
        <v>43</v>
      </c>
      <c r="U37" s="59">
        <v>65</v>
      </c>
      <c r="V37" s="59">
        <v>78.812100000000001</v>
      </c>
      <c r="W37" s="60">
        <f t="shared" si="1"/>
        <v>183.28395348837211</v>
      </c>
      <c r="X37" s="60">
        <f t="shared" si="2"/>
        <v>121.24938461538461</v>
      </c>
      <c r="Y37" s="61"/>
      <c r="Z37" s="62"/>
    </row>
    <row r="38" spans="1:26" ht="24" hidden="1" customHeight="1" x14ac:dyDescent="0.2">
      <c r="A38" s="54" t="s">
        <v>47</v>
      </c>
      <c r="B38" s="55" t="s">
        <v>57</v>
      </c>
      <c r="C38" s="55" t="s">
        <v>37</v>
      </c>
      <c r="D38" s="56" t="s">
        <v>15</v>
      </c>
      <c r="E38" s="55" t="s">
        <v>45</v>
      </c>
      <c r="F38" s="57" t="s">
        <v>2</v>
      </c>
      <c r="G38" s="58" t="s">
        <v>55</v>
      </c>
      <c r="H38" s="16"/>
      <c r="I38" s="13"/>
      <c r="J38" s="86" t="s">
        <v>63</v>
      </c>
      <c r="K38" s="86"/>
      <c r="L38" s="14" t="s">
        <v>10</v>
      </c>
      <c r="M38" s="46"/>
      <c r="N38" s="17" t="s">
        <v>65</v>
      </c>
      <c r="O38" s="47" t="s">
        <v>64</v>
      </c>
      <c r="P38" s="48"/>
      <c r="Q38" s="49">
        <v>66000</v>
      </c>
      <c r="R38" s="84"/>
      <c r="S38" s="85"/>
      <c r="T38" s="59">
        <v>0</v>
      </c>
      <c r="U38" s="59">
        <v>66</v>
      </c>
      <c r="V38" s="59">
        <v>86.259950000000003</v>
      </c>
      <c r="W38" s="60" t="e">
        <f t="shared" si="1"/>
        <v>#DIV/0!</v>
      </c>
      <c r="X38" s="60">
        <f t="shared" si="2"/>
        <v>130.69689393939393</v>
      </c>
      <c r="Y38" s="61"/>
      <c r="Z38" s="62"/>
    </row>
    <row r="39" spans="1:26" ht="13.5" hidden="1" customHeight="1" x14ac:dyDescent="0.2">
      <c r="A39" s="54" t="s">
        <v>47</v>
      </c>
      <c r="B39" s="55" t="s">
        <v>57</v>
      </c>
      <c r="C39" s="55" t="s">
        <v>56</v>
      </c>
      <c r="D39" s="56" t="s">
        <v>15</v>
      </c>
      <c r="E39" s="55" t="s">
        <v>45</v>
      </c>
      <c r="F39" s="57" t="s">
        <v>2</v>
      </c>
      <c r="G39" s="58" t="s">
        <v>55</v>
      </c>
      <c r="H39" s="16"/>
      <c r="I39" s="13"/>
      <c r="J39" s="86" t="s">
        <v>59</v>
      </c>
      <c r="K39" s="86"/>
      <c r="L39" s="14" t="s">
        <v>58</v>
      </c>
      <c r="M39" s="46"/>
      <c r="N39" s="17" t="s">
        <v>62</v>
      </c>
      <c r="O39" s="47" t="s">
        <v>61</v>
      </c>
      <c r="P39" s="48"/>
      <c r="Q39" s="49">
        <v>3500000</v>
      </c>
      <c r="R39" s="84"/>
      <c r="S39" s="85"/>
      <c r="T39" s="59">
        <v>0</v>
      </c>
      <c r="U39" s="59">
        <v>3500</v>
      </c>
      <c r="V39" s="59">
        <v>3453.4017399999998</v>
      </c>
      <c r="W39" s="60" t="e">
        <f t="shared" si="1"/>
        <v>#DIV/0!</v>
      </c>
      <c r="X39" s="60">
        <f t="shared" si="2"/>
        <v>98.668621142857134</v>
      </c>
      <c r="Y39" s="61"/>
      <c r="Z39" s="62"/>
    </row>
    <row r="40" spans="1:26" ht="13.5" customHeight="1" x14ac:dyDescent="0.2">
      <c r="A40" s="41" t="s">
        <v>47</v>
      </c>
      <c r="B40" s="42" t="s">
        <v>46</v>
      </c>
      <c r="C40" s="42" t="s">
        <v>16</v>
      </c>
      <c r="D40" s="43" t="s">
        <v>15</v>
      </c>
      <c r="E40" s="42" t="s">
        <v>16</v>
      </c>
      <c r="F40" s="44" t="s">
        <v>2</v>
      </c>
      <c r="G40" s="45" t="s">
        <v>15</v>
      </c>
      <c r="H40" s="13"/>
      <c r="I40" s="87" t="s">
        <v>50</v>
      </c>
      <c r="J40" s="87"/>
      <c r="K40" s="87"/>
      <c r="L40" s="14" t="s">
        <v>48</v>
      </c>
      <c r="M40" s="46"/>
      <c r="N40" s="15" t="s">
        <v>54</v>
      </c>
      <c r="O40" s="47" t="s">
        <v>53</v>
      </c>
      <c r="P40" s="48"/>
      <c r="Q40" s="49">
        <v>0</v>
      </c>
      <c r="R40" s="88"/>
      <c r="S40" s="89"/>
      <c r="T40" s="50">
        <f t="shared" ref="T40" si="10">T41</f>
        <v>0</v>
      </c>
      <c r="U40" s="50">
        <f>U41</f>
        <v>0</v>
      </c>
      <c r="V40" s="50">
        <f>V41</f>
        <v>-27.158000000000001</v>
      </c>
      <c r="W40" s="51"/>
      <c r="X40" s="51"/>
      <c r="Y40" s="52" t="s">
        <v>182</v>
      </c>
      <c r="Z40" s="53" t="s">
        <v>182</v>
      </c>
    </row>
    <row r="41" spans="1:26" ht="13.5" customHeight="1" x14ac:dyDescent="0.2">
      <c r="A41" s="54" t="s">
        <v>47</v>
      </c>
      <c r="B41" s="55" t="s">
        <v>46</v>
      </c>
      <c r="C41" s="55" t="s">
        <v>45</v>
      </c>
      <c r="D41" s="56" t="s">
        <v>44</v>
      </c>
      <c r="E41" s="55" t="s">
        <v>3</v>
      </c>
      <c r="F41" s="57" t="s">
        <v>2</v>
      </c>
      <c r="G41" s="58" t="s">
        <v>15</v>
      </c>
      <c r="H41" s="16"/>
      <c r="I41" s="13"/>
      <c r="J41" s="86" t="s">
        <v>49</v>
      </c>
      <c r="K41" s="86"/>
      <c r="L41" s="14" t="s">
        <v>48</v>
      </c>
      <c r="M41" s="46"/>
      <c r="N41" s="17" t="s">
        <v>172</v>
      </c>
      <c r="O41" s="47" t="s">
        <v>52</v>
      </c>
      <c r="P41" s="48"/>
      <c r="Q41" s="49">
        <v>0</v>
      </c>
      <c r="R41" s="84"/>
      <c r="S41" s="85"/>
      <c r="T41" s="59">
        <v>0</v>
      </c>
      <c r="U41" s="59">
        <v>0</v>
      </c>
      <c r="V41" s="59">
        <v>-27.158000000000001</v>
      </c>
      <c r="W41" s="60"/>
      <c r="X41" s="60"/>
      <c r="Y41" s="61" t="s">
        <v>197</v>
      </c>
      <c r="Z41" s="62" t="s">
        <v>197</v>
      </c>
    </row>
    <row r="42" spans="1:26" ht="13.5" customHeight="1" x14ac:dyDescent="0.2">
      <c r="A42" s="41" t="s">
        <v>7</v>
      </c>
      <c r="B42" s="42" t="s">
        <v>16</v>
      </c>
      <c r="C42" s="42" t="s">
        <v>16</v>
      </c>
      <c r="D42" s="43" t="s">
        <v>15</v>
      </c>
      <c r="E42" s="42" t="s">
        <v>16</v>
      </c>
      <c r="F42" s="44" t="s">
        <v>2</v>
      </c>
      <c r="G42" s="45" t="s">
        <v>15</v>
      </c>
      <c r="H42" s="87" t="s">
        <v>14</v>
      </c>
      <c r="I42" s="87"/>
      <c r="J42" s="87"/>
      <c r="K42" s="87"/>
      <c r="L42" s="14" t="s">
        <v>10</v>
      </c>
      <c r="M42" s="46"/>
      <c r="N42" s="15" t="s">
        <v>43</v>
      </c>
      <c r="O42" s="47" t="s">
        <v>42</v>
      </c>
      <c r="P42" s="48"/>
      <c r="Q42" s="49">
        <v>520153839.97000003</v>
      </c>
      <c r="R42" s="88"/>
      <c r="S42" s="89"/>
      <c r="T42" s="50">
        <f t="shared" ref="T42" si="11">T43+T48</f>
        <v>272476.2</v>
      </c>
      <c r="U42" s="50">
        <f>U43+U48</f>
        <v>520153.83997000003</v>
      </c>
      <c r="V42" s="50">
        <f>V43+V48</f>
        <v>502325.62653000001</v>
      </c>
      <c r="W42" s="51">
        <f t="shared" si="1"/>
        <v>184.35578099298212</v>
      </c>
      <c r="X42" s="51">
        <f t="shared" si="2"/>
        <v>96.572511424499282</v>
      </c>
      <c r="Y42" s="52" t="s">
        <v>182</v>
      </c>
      <c r="Z42" s="53" t="s">
        <v>182</v>
      </c>
    </row>
    <row r="43" spans="1:26" ht="24.75" customHeight="1" x14ac:dyDescent="0.2">
      <c r="A43" s="41" t="s">
        <v>7</v>
      </c>
      <c r="B43" s="42" t="s">
        <v>21</v>
      </c>
      <c r="C43" s="42" t="s">
        <v>16</v>
      </c>
      <c r="D43" s="43" t="s">
        <v>15</v>
      </c>
      <c r="E43" s="42" t="s">
        <v>16</v>
      </c>
      <c r="F43" s="44" t="s">
        <v>2</v>
      </c>
      <c r="G43" s="45" t="s">
        <v>15</v>
      </c>
      <c r="H43" s="13"/>
      <c r="I43" s="87" t="s">
        <v>23</v>
      </c>
      <c r="J43" s="87"/>
      <c r="K43" s="87"/>
      <c r="L43" s="14" t="s">
        <v>10</v>
      </c>
      <c r="M43" s="46"/>
      <c r="N43" s="15" t="s">
        <v>41</v>
      </c>
      <c r="O43" s="47" t="s">
        <v>40</v>
      </c>
      <c r="P43" s="48"/>
      <c r="Q43" s="49">
        <v>520156156.11000001</v>
      </c>
      <c r="R43" s="88"/>
      <c r="S43" s="89"/>
      <c r="T43" s="50">
        <f t="shared" ref="T43" si="12">SUM(T44:T47)</f>
        <v>272476.2</v>
      </c>
      <c r="U43" s="50">
        <f>SUM(U44:U47)</f>
        <v>520156.15611000004</v>
      </c>
      <c r="V43" s="50">
        <f>SUM(V44:V47)</f>
        <v>502333.33846</v>
      </c>
      <c r="W43" s="51">
        <f t="shared" si="1"/>
        <v>184.35861130623519</v>
      </c>
      <c r="X43" s="51">
        <f t="shared" si="2"/>
        <v>96.573564026755278</v>
      </c>
      <c r="Y43" s="52" t="s">
        <v>182</v>
      </c>
      <c r="Z43" s="53" t="s">
        <v>182</v>
      </c>
    </row>
    <row r="44" spans="1:26" ht="21.75" customHeight="1" x14ac:dyDescent="0.2">
      <c r="A44" s="54" t="s">
        <v>7</v>
      </c>
      <c r="B44" s="55" t="s">
        <v>21</v>
      </c>
      <c r="C44" s="55" t="s">
        <v>37</v>
      </c>
      <c r="D44" s="56" t="s">
        <v>15</v>
      </c>
      <c r="E44" s="55" t="s">
        <v>16</v>
      </c>
      <c r="F44" s="57" t="s">
        <v>2</v>
      </c>
      <c r="G44" s="58" t="s">
        <v>1</v>
      </c>
      <c r="H44" s="16"/>
      <c r="I44" s="13"/>
      <c r="J44" s="86" t="s">
        <v>36</v>
      </c>
      <c r="K44" s="86"/>
      <c r="L44" s="14" t="s">
        <v>10</v>
      </c>
      <c r="M44" s="46"/>
      <c r="N44" s="17" t="s">
        <v>39</v>
      </c>
      <c r="O44" s="47" t="s">
        <v>38</v>
      </c>
      <c r="P44" s="48"/>
      <c r="Q44" s="49">
        <v>36502400</v>
      </c>
      <c r="R44" s="84"/>
      <c r="S44" s="85"/>
      <c r="T44" s="59">
        <v>36130</v>
      </c>
      <c r="U44" s="59">
        <v>36502.400000000001</v>
      </c>
      <c r="V44" s="59">
        <v>36502.400000000001</v>
      </c>
      <c r="W44" s="60">
        <f t="shared" si="1"/>
        <v>101.03072239136452</v>
      </c>
      <c r="X44" s="60">
        <f t="shared" si="2"/>
        <v>100</v>
      </c>
      <c r="Y44" s="61" t="s">
        <v>182</v>
      </c>
      <c r="Z44" s="62" t="s">
        <v>182</v>
      </c>
    </row>
    <row r="45" spans="1:26" ht="84" x14ac:dyDescent="0.2">
      <c r="A45" s="54" t="s">
        <v>7</v>
      </c>
      <c r="B45" s="55" t="s">
        <v>21</v>
      </c>
      <c r="C45" s="55" t="s">
        <v>33</v>
      </c>
      <c r="D45" s="56" t="s">
        <v>15</v>
      </c>
      <c r="E45" s="55" t="s">
        <v>16</v>
      </c>
      <c r="F45" s="57" t="s">
        <v>2</v>
      </c>
      <c r="G45" s="58" t="s">
        <v>1</v>
      </c>
      <c r="H45" s="16"/>
      <c r="I45" s="13"/>
      <c r="J45" s="86" t="s">
        <v>32</v>
      </c>
      <c r="K45" s="86"/>
      <c r="L45" s="14" t="s">
        <v>10</v>
      </c>
      <c r="M45" s="46"/>
      <c r="N45" s="17" t="s">
        <v>35</v>
      </c>
      <c r="O45" s="47" t="s">
        <v>34</v>
      </c>
      <c r="P45" s="48"/>
      <c r="Q45" s="49">
        <v>244936667.11000001</v>
      </c>
      <c r="R45" s="84"/>
      <c r="S45" s="85"/>
      <c r="T45" s="59">
        <v>29889.1</v>
      </c>
      <c r="U45" s="59">
        <v>244936.66711000001</v>
      </c>
      <c r="V45" s="59">
        <v>227421.4086</v>
      </c>
      <c r="W45" s="60">
        <f t="shared" si="1"/>
        <v>760.88409687812612</v>
      </c>
      <c r="X45" s="60">
        <f t="shared" si="2"/>
        <v>92.849066366150083</v>
      </c>
      <c r="Y45" s="61" t="s">
        <v>194</v>
      </c>
      <c r="Z45" s="62" t="s">
        <v>190</v>
      </c>
    </row>
    <row r="46" spans="1:26" ht="36" x14ac:dyDescent="0.2">
      <c r="A46" s="54" t="s">
        <v>7</v>
      </c>
      <c r="B46" s="55" t="s">
        <v>21</v>
      </c>
      <c r="C46" s="55" t="s">
        <v>29</v>
      </c>
      <c r="D46" s="56" t="s">
        <v>15</v>
      </c>
      <c r="E46" s="55" t="s">
        <v>16</v>
      </c>
      <c r="F46" s="57" t="s">
        <v>2</v>
      </c>
      <c r="G46" s="58" t="s">
        <v>1</v>
      </c>
      <c r="H46" s="16"/>
      <c r="I46" s="13"/>
      <c r="J46" s="86" t="s">
        <v>27</v>
      </c>
      <c r="K46" s="86"/>
      <c r="L46" s="14" t="s">
        <v>10</v>
      </c>
      <c r="M46" s="46"/>
      <c r="N46" s="17" t="s">
        <v>31</v>
      </c>
      <c r="O46" s="47" t="s">
        <v>30</v>
      </c>
      <c r="P46" s="48"/>
      <c r="Q46" s="49">
        <v>208967600</v>
      </c>
      <c r="R46" s="84"/>
      <c r="S46" s="85"/>
      <c r="T46" s="59">
        <v>198577.1</v>
      </c>
      <c r="U46" s="59">
        <v>208967.6</v>
      </c>
      <c r="V46" s="59">
        <v>208660.04086000001</v>
      </c>
      <c r="W46" s="60">
        <f t="shared" si="1"/>
        <v>105.07759497948153</v>
      </c>
      <c r="X46" s="60">
        <f t="shared" si="2"/>
        <v>99.8528197002789</v>
      </c>
      <c r="Y46" s="61" t="s">
        <v>196</v>
      </c>
      <c r="Z46" s="62" t="s">
        <v>182</v>
      </c>
    </row>
    <row r="47" spans="1:26" ht="36" x14ac:dyDescent="0.2">
      <c r="A47" s="54" t="s">
        <v>7</v>
      </c>
      <c r="B47" s="55" t="s">
        <v>21</v>
      </c>
      <c r="C47" s="55" t="s">
        <v>24</v>
      </c>
      <c r="D47" s="56" t="s">
        <v>15</v>
      </c>
      <c r="E47" s="55" t="s">
        <v>16</v>
      </c>
      <c r="F47" s="57" t="s">
        <v>2</v>
      </c>
      <c r="G47" s="58" t="s">
        <v>1</v>
      </c>
      <c r="H47" s="16"/>
      <c r="I47" s="13"/>
      <c r="J47" s="86" t="s">
        <v>22</v>
      </c>
      <c r="K47" s="86"/>
      <c r="L47" s="14" t="s">
        <v>10</v>
      </c>
      <c r="M47" s="46"/>
      <c r="N47" s="17" t="s">
        <v>26</v>
      </c>
      <c r="O47" s="47" t="s">
        <v>25</v>
      </c>
      <c r="P47" s="48"/>
      <c r="Q47" s="49">
        <v>29749489</v>
      </c>
      <c r="R47" s="84"/>
      <c r="S47" s="85"/>
      <c r="T47" s="59">
        <v>7880</v>
      </c>
      <c r="U47" s="59">
        <v>29749.489000000001</v>
      </c>
      <c r="V47" s="59">
        <v>29749.489000000001</v>
      </c>
      <c r="W47" s="60">
        <f t="shared" si="1"/>
        <v>377.53158629441629</v>
      </c>
      <c r="X47" s="60">
        <f t="shared" si="2"/>
        <v>100</v>
      </c>
      <c r="Y47" s="61" t="s">
        <v>195</v>
      </c>
      <c r="Z47" s="62" t="s">
        <v>182</v>
      </c>
    </row>
    <row r="48" spans="1:26" ht="36" customHeight="1" x14ac:dyDescent="0.2">
      <c r="A48" s="41" t="s">
        <v>7</v>
      </c>
      <c r="B48" s="42" t="s">
        <v>6</v>
      </c>
      <c r="C48" s="42" t="s">
        <v>16</v>
      </c>
      <c r="D48" s="43" t="s">
        <v>15</v>
      </c>
      <c r="E48" s="42" t="s">
        <v>16</v>
      </c>
      <c r="F48" s="44" t="s">
        <v>2</v>
      </c>
      <c r="G48" s="45" t="s">
        <v>15</v>
      </c>
      <c r="H48" s="13"/>
      <c r="I48" s="87" t="s">
        <v>13</v>
      </c>
      <c r="J48" s="87"/>
      <c r="K48" s="87"/>
      <c r="L48" s="14" t="s">
        <v>11</v>
      </c>
      <c r="M48" s="46"/>
      <c r="N48" s="15" t="s">
        <v>20</v>
      </c>
      <c r="O48" s="47" t="s">
        <v>19</v>
      </c>
      <c r="P48" s="48"/>
      <c r="Q48" s="49">
        <v>-2316.14</v>
      </c>
      <c r="R48" s="88"/>
      <c r="S48" s="89"/>
      <c r="T48" s="50">
        <f t="shared" ref="T48" si="13">T49</f>
        <v>0</v>
      </c>
      <c r="U48" s="50">
        <f>U49</f>
        <v>-2.3161399999999999</v>
      </c>
      <c r="V48" s="50">
        <f>V49</f>
        <v>-7.7119299999999997</v>
      </c>
      <c r="W48" s="51"/>
      <c r="X48" s="51">
        <f t="shared" si="2"/>
        <v>332.96476033400404</v>
      </c>
      <c r="Y48" s="52" t="s">
        <v>182</v>
      </c>
      <c r="Z48" s="53" t="s">
        <v>182</v>
      </c>
    </row>
    <row r="49" spans="1:26" ht="35.25" customHeight="1" thickBot="1" x14ac:dyDescent="0.25">
      <c r="A49" s="54" t="s">
        <v>7</v>
      </c>
      <c r="B49" s="55" t="s">
        <v>6</v>
      </c>
      <c r="C49" s="55" t="s">
        <v>16</v>
      </c>
      <c r="D49" s="56" t="s">
        <v>15</v>
      </c>
      <c r="E49" s="55" t="s">
        <v>3</v>
      </c>
      <c r="F49" s="57" t="s">
        <v>2</v>
      </c>
      <c r="G49" s="58" t="s">
        <v>1</v>
      </c>
      <c r="H49" s="16"/>
      <c r="I49" s="13"/>
      <c r="J49" s="86" t="s">
        <v>12</v>
      </c>
      <c r="K49" s="86"/>
      <c r="L49" s="14" t="s">
        <v>11</v>
      </c>
      <c r="M49" s="46"/>
      <c r="N49" s="17" t="s">
        <v>18</v>
      </c>
      <c r="O49" s="47" t="s">
        <v>17</v>
      </c>
      <c r="P49" s="48"/>
      <c r="Q49" s="49">
        <v>-2316.14</v>
      </c>
      <c r="R49" s="84"/>
      <c r="S49" s="85"/>
      <c r="T49" s="59">
        <v>0</v>
      </c>
      <c r="U49" s="59">
        <v>-2.3161399999999999</v>
      </c>
      <c r="V49" s="59">
        <v>-7.7119299999999997</v>
      </c>
      <c r="W49" s="60"/>
      <c r="X49" s="60">
        <f t="shared" si="2"/>
        <v>332.96476033400404</v>
      </c>
      <c r="Y49" s="61"/>
      <c r="Z49" s="62"/>
    </row>
    <row r="50" spans="1:26" ht="0.75" customHeight="1" thickBot="1" x14ac:dyDescent="0.25">
      <c r="A50" s="63" t="s">
        <v>7</v>
      </c>
      <c r="B50" s="64" t="s">
        <v>6</v>
      </c>
      <c r="C50" s="64" t="s">
        <v>5</v>
      </c>
      <c r="D50" s="64" t="s">
        <v>4</v>
      </c>
      <c r="E50" s="64" t="s">
        <v>3</v>
      </c>
      <c r="F50" s="64" t="s">
        <v>2</v>
      </c>
      <c r="G50" s="64" t="s">
        <v>1</v>
      </c>
      <c r="H50" s="65"/>
      <c r="I50" s="65"/>
      <c r="J50" s="65"/>
      <c r="K50" s="65"/>
      <c r="L50" s="65" t="s">
        <v>10</v>
      </c>
      <c r="M50" s="65"/>
      <c r="N50" s="66" t="s">
        <v>9</v>
      </c>
      <c r="O50" s="64" t="s">
        <v>8</v>
      </c>
      <c r="P50" s="64"/>
      <c r="Q50" s="67">
        <v>705552628.97000003</v>
      </c>
      <c r="R50" s="68"/>
      <c r="S50" s="69"/>
      <c r="T50" s="70">
        <v>705552628.97000003</v>
      </c>
      <c r="U50" s="70">
        <v>705552628.97000003</v>
      </c>
      <c r="V50" s="70">
        <v>705552628.97000003</v>
      </c>
      <c r="W50" s="71">
        <f t="shared" si="1"/>
        <v>100</v>
      </c>
      <c r="X50" s="71">
        <f t="shared" si="2"/>
        <v>100</v>
      </c>
      <c r="Y50" s="72"/>
      <c r="Z50" s="72"/>
    </row>
    <row r="51" spans="1:26" ht="12.75" customHeight="1" x14ac:dyDescent="0.2">
      <c r="A51" s="82" t="s">
        <v>183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73"/>
      <c r="P51" s="74"/>
      <c r="Q51" s="75">
        <v>705552628.97000003</v>
      </c>
      <c r="R51" s="76">
        <v>0</v>
      </c>
      <c r="S51" s="77">
        <v>0</v>
      </c>
      <c r="T51" s="78">
        <f>T42+T10</f>
        <v>428685.22600000002</v>
      </c>
      <c r="U51" s="78">
        <f>U42+U10</f>
        <v>705552.62896999996</v>
      </c>
      <c r="V51" s="78">
        <f>V42+V10</f>
        <v>689973.43925000005</v>
      </c>
      <c r="W51" s="79">
        <f t="shared" si="1"/>
        <v>160.95106558442487</v>
      </c>
      <c r="X51" s="79">
        <f t="shared" si="2"/>
        <v>97.791916707511504</v>
      </c>
      <c r="Y51" s="80" t="s">
        <v>182</v>
      </c>
      <c r="Z51" s="80" t="s">
        <v>182</v>
      </c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7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.1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</sheetData>
  <mergeCells count="86">
    <mergeCell ref="R42:S42"/>
    <mergeCell ref="I11:K11"/>
    <mergeCell ref="R11:S11"/>
    <mergeCell ref="A9:G9"/>
    <mergeCell ref="J12:K12"/>
    <mergeCell ref="R12:S12"/>
    <mergeCell ref="H10:K10"/>
    <mergeCell ref="R10:S10"/>
    <mergeCell ref="J22:K22"/>
    <mergeCell ref="R22:S22"/>
    <mergeCell ref="I13:K13"/>
    <mergeCell ref="R13:S13"/>
    <mergeCell ref="I18:K18"/>
    <mergeCell ref="J26:K26"/>
    <mergeCell ref="R26:S26"/>
    <mergeCell ref="A5:Z5"/>
    <mergeCell ref="A4:Z4"/>
    <mergeCell ref="A6:Z6"/>
    <mergeCell ref="I21:K21"/>
    <mergeCell ref="R21:S21"/>
    <mergeCell ref="I25:K25"/>
    <mergeCell ref="R25:S25"/>
    <mergeCell ref="J23:K23"/>
    <mergeCell ref="R23:S23"/>
    <mergeCell ref="J24:K24"/>
    <mergeCell ref="R24:S24"/>
    <mergeCell ref="J14:K14"/>
    <mergeCell ref="R14:S14"/>
    <mergeCell ref="J15:K15"/>
    <mergeCell ref="R15:S15"/>
    <mergeCell ref="J16:K16"/>
    <mergeCell ref="R16:S16"/>
    <mergeCell ref="J34:K34"/>
    <mergeCell ref="R34:S34"/>
    <mergeCell ref="J35:K35"/>
    <mergeCell ref="I27:K27"/>
    <mergeCell ref="R27:S27"/>
    <mergeCell ref="I30:K30"/>
    <mergeCell ref="R30:S30"/>
    <mergeCell ref="J28:K28"/>
    <mergeCell ref="R28:S28"/>
    <mergeCell ref="J31:K31"/>
    <mergeCell ref="R31:S31"/>
    <mergeCell ref="J32:K32"/>
    <mergeCell ref="R32:S32"/>
    <mergeCell ref="J29:K29"/>
    <mergeCell ref="R29:S29"/>
    <mergeCell ref="J45:K45"/>
    <mergeCell ref="R45:S45"/>
    <mergeCell ref="J46:K46"/>
    <mergeCell ref="I33:K33"/>
    <mergeCell ref="R33:S33"/>
    <mergeCell ref="I40:K40"/>
    <mergeCell ref="R40:S40"/>
    <mergeCell ref="R35:S35"/>
    <mergeCell ref="J36:K36"/>
    <mergeCell ref="R36:S36"/>
    <mergeCell ref="J37:K37"/>
    <mergeCell ref="R37:S37"/>
    <mergeCell ref="J38:K38"/>
    <mergeCell ref="R38:S38"/>
    <mergeCell ref="J39:K39"/>
    <mergeCell ref="R39:S39"/>
    <mergeCell ref="J17:K17"/>
    <mergeCell ref="R17:S17"/>
    <mergeCell ref="J19:K19"/>
    <mergeCell ref="R19:S19"/>
    <mergeCell ref="J20:K20"/>
    <mergeCell ref="R20:S20"/>
    <mergeCell ref="R18:S18"/>
    <mergeCell ref="A8:G8"/>
    <mergeCell ref="A51:N51"/>
    <mergeCell ref="R46:S46"/>
    <mergeCell ref="J47:K47"/>
    <mergeCell ref="R47:S47"/>
    <mergeCell ref="J49:K49"/>
    <mergeCell ref="R49:S49"/>
    <mergeCell ref="I48:K48"/>
    <mergeCell ref="R48:S48"/>
    <mergeCell ref="J41:K41"/>
    <mergeCell ref="R41:S41"/>
    <mergeCell ref="J44:K44"/>
    <mergeCell ref="R44:S44"/>
    <mergeCell ref="I43:K43"/>
    <mergeCell ref="R43:S43"/>
    <mergeCell ref="H42:K4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Доходы_2</vt:lpstr>
      <vt:lpstr>Доходы_2!Заголовки_для_печати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2024-03-28T06:23:08Z</cp:lastPrinted>
  <dcterms:created xsi:type="dcterms:W3CDTF">2024-03-27T09:15:37Z</dcterms:created>
  <dcterms:modified xsi:type="dcterms:W3CDTF">2024-04-12T09:51:51Z</dcterms:modified>
</cp:coreProperties>
</file>