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МБТ из РК 2021" sheetId="1" r:id="rId1"/>
  </sheets>
  <definedNames>
    <definedName name="Excel_BuiltIn_Print_Area" localSheetId="0">'МБТ из РК 2021'!$A$1:$C$63</definedName>
    <definedName name="_xlnm.Print_Titles" localSheetId="0">'МБТ из РК 2021'!$10:$12</definedName>
  </definedNames>
  <calcPr calcId="145621" fullCalcOnLoad="1" iterate="1"/>
</workbook>
</file>

<file path=xl/calcChain.xml><?xml version="1.0" encoding="utf-8"?>
<calcChain xmlns="http://schemas.openxmlformats.org/spreadsheetml/2006/main">
  <c r="D104" i="1" l="1"/>
  <c r="E115" i="1"/>
  <c r="F115" i="1"/>
  <c r="D60" i="1"/>
  <c r="D21" i="1"/>
  <c r="E21" i="1" s="1"/>
  <c r="C104" i="1"/>
  <c r="E103" i="1"/>
  <c r="F103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0" i="1"/>
  <c r="E20" i="1"/>
  <c r="F18" i="1"/>
  <c r="E18" i="1"/>
  <c r="F17" i="1"/>
  <c r="E17" i="1"/>
  <c r="D15" i="1"/>
  <c r="F16" i="1"/>
  <c r="E16" i="1"/>
  <c r="C19" i="1"/>
  <c r="C15" i="1"/>
  <c r="C79" i="1"/>
  <c r="C60" i="1" s="1"/>
  <c r="C21" i="1"/>
  <c r="F79" i="1" l="1"/>
  <c r="F21" i="1"/>
  <c r="F15" i="1"/>
  <c r="F104" i="1"/>
  <c r="F60" i="1"/>
  <c r="D19" i="1"/>
  <c r="E19" i="1" s="1"/>
  <c r="E104" i="1"/>
  <c r="E60" i="1"/>
  <c r="C13" i="1"/>
  <c r="E15" i="1"/>
  <c r="D13" i="1" l="1"/>
  <c r="F13" i="1" s="1"/>
  <c r="F19" i="1"/>
  <c r="E13" i="1" l="1"/>
</calcChain>
</file>

<file path=xl/sharedStrings.xml><?xml version="1.0" encoding="utf-8"?>
<sst xmlns="http://schemas.openxmlformats.org/spreadsheetml/2006/main" count="187" uniqueCount="160">
  <si>
    <t>к пояснительной записке</t>
  </si>
  <si>
    <t>№ п/п</t>
  </si>
  <si>
    <t>Наименование межбюджетных трансфертов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</si>
  <si>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</si>
  <si>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</si>
  <si>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</si>
  <si>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</si>
  <si>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</si>
  <si>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1.2.</t>
  </si>
  <si>
    <t>Дотация на поддержку мер по обеспечению сбалансированности бюджетов муниципальных образований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</si>
  <si>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</si>
  <si>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</si>
  <si>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</si>
  <si>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</si>
  <si>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</si>
  <si>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2.2.1.</t>
  </si>
  <si>
    <t>2.2.2.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</si>
  <si>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</si>
  <si>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</si>
  <si>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</si>
  <si>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</si>
  <si>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</si>
  <si>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</si>
  <si>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</si>
  <si>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</si>
  <si>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</si>
  <si>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</si>
  <si>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</si>
  <si>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</si>
  <si>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</si>
  <si>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2.8.</t>
  </si>
  <si>
    <t>Субвенции 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</si>
  <si>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2.9.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</si>
  <si>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</si>
  <si>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2.18.  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</si>
  <si>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3. Субсидии, всего:</t>
  </si>
  <si>
    <t>3.1. Субсидии на социальную поддержку специалистов муниципальных учреждений, работающих и проживающих за пределами городов</t>
  </si>
  <si>
    <t>3.2. Субсидии на выравнивание бюджетной обеспеченности  муниципальных образований по реализации ими расходных обязательств</t>
  </si>
  <si>
    <t>3.3. Субсидии на проведение мероприятия бюджетной  целевой программы «Адресная социальная помощь»</t>
  </si>
  <si>
    <t>3.4. Субсидии на улучшение питания обучающихся 1-5 классов общеобразовательных учреждений в Республике Карелия</t>
  </si>
  <si>
    <t>3.5. Субсидии на осуществление первоочередных мероприятий по выполнению наказов избирателей, поступивших в период избирательных кампаний</t>
  </si>
  <si>
    <t>3.6. Субсидии на осуществление расходов, связанных с предоставлением отдельным категориям граждан скидки по проезду в пригородном сообщении автомобильном транспортом</t>
  </si>
  <si>
    <t>3.7. Субсидии на обеспечение противопожарной безопасности в муниципальных образовательных учреждениях</t>
  </si>
  <si>
    <t>3.8. Субсидии на государственную поддержку внедрения комплексных мер модернизации образования</t>
  </si>
  <si>
    <t>3.9. Субсидии  на обеспечение противопожарной безопасности  в муниципальных учреждениях здравоохранения и социального обслуживания</t>
  </si>
  <si>
    <t>3.10. Субсидии на закупку автотранспортных средств и коммунальной техники</t>
  </si>
  <si>
    <t>3.11.Субсидии на проведение мероприятий по подготовке к празднованию 65-ой годовщины Победы в Великой Отечественной войне</t>
  </si>
  <si>
    <t>3.12. Субсидии на проведение мероприятий бюджетной  целевой программы «Развитие сферы культуры  в Республике Карелия на период до 2012 года»</t>
  </si>
  <si>
    <t>3.13. Субсидии бюджетам на комплектование книжных фондов библиотек муниципальных образований</t>
  </si>
  <si>
    <t>3.14. Субсидии на проведение мероприятий по подготовке и празднованию 65–ой годовщины Победы в Великой Отечественной войны, связанных с ремонтом жилья участников и инвалидов, вдов погибших (умерших) участников и инвалидов Великой отечественной войны.</t>
  </si>
  <si>
    <t>4.0. Иные межбюджетные трансферты</t>
  </si>
  <si>
    <t>4.1.Средства, передаваемые для компенсации дополнительных расходов, возникших в результате решений принятых органами власти другого уровня</t>
  </si>
  <si>
    <t>4.2.Прочие межбюджетные трансферты, передаваемые бюджетам на реализацию дополнительных мероприятий, направленных на снижение напряженности на рынке труда субъектов Российской Федерации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</si>
  <si>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</si>
  <si>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</si>
  <si>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</si>
  <si>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</si>
  <si>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</si>
  <si>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>3.2.</t>
  </si>
  <si>
    <t>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</t>
  </si>
  <si>
    <t>3.3.</t>
  </si>
  <si>
    <t>на реализацию мероприятий государственной программы Республики Карелия «Развитие образования» (в целях компенсации малообеспеченным гражданам, имеющим детей, обладающих правом на получение дошкольного образования, и не получившим направление в дошкольные образовательные организации;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стандартами);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</si>
  <si>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3.4.</t>
  </si>
  <si>
    <t>на реализацию мероприятий государственной программы Республики Карелия «Развитие образования» (в целях частичной компенсации расходов на повышение оплаты труда работников бюджетной сферы)</t>
  </si>
  <si>
    <t>3.5.</t>
  </si>
  <si>
    <t>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</t>
  </si>
  <si>
    <t>3.6.</t>
  </si>
  <si>
    <t>3.8.</t>
  </si>
  <si>
    <t>на реализацию мероприятий по поддержке обустройства мест массового отдыха населения (городских парков)</t>
  </si>
  <si>
    <t>3.9.</t>
  </si>
  <si>
    <t>на реализацию мероприятий по формированию современной городской среды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</si>
  <si>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в целях реализации мероприятий по сносу аварийных многоквартирных домов</t>
  </si>
  <si>
    <t xml:space="preserve"> на реализацию мероприятий по обеспечению жильем молодых семей</t>
  </si>
  <si>
    <t>3.10.</t>
  </si>
  <si>
    <t>на реализацию мероприятий по поддержке отрасли культуры</t>
  </si>
  <si>
    <t>3.11.</t>
  </si>
  <si>
    <t>на сбалансированность бюджетов муниципальных образований</t>
  </si>
  <si>
    <t>на поддержку местных инициатив граждан проживающих в муниципальных образованиях</t>
  </si>
  <si>
    <t>3.13.</t>
  </si>
  <si>
    <t>на реализацию дополнительных мероприятий по поддержке малого и среднего предпринимательства</t>
  </si>
  <si>
    <t>3.14.</t>
  </si>
  <si>
    <t>на реализацию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</si>
  <si>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3.7.</t>
  </si>
  <si>
    <t>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</si>
  <si>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4.</t>
  </si>
  <si>
    <t>Иные межбюджетные трансферты, всего</t>
  </si>
  <si>
    <t>4.1.</t>
  </si>
  <si>
    <t>на транспортное обеспечение деятельности участковых избирательных комиссий</t>
  </si>
  <si>
    <t>4.2.</t>
  </si>
  <si>
    <t>на финансирование работ по капитальному ремонту кровли жилого дома, расположенного по адресу: Лахденпохский район, пос. Элисенваара, ул. Гагарина, д. 12</t>
  </si>
  <si>
    <t>4.3.</t>
  </si>
  <si>
    <t>на мероприятия по активной политике занятости населения и социальной поддержке безработных граждан (содействие трудоустройству незанятых инвалидов на оборудованные (оснащенные) для них рабочие места)</t>
  </si>
  <si>
    <t>4.4.</t>
  </si>
  <si>
    <t>на мероприятия по приведению объектов по переселению граждан из аварийного жилищного фонда в соответствие со строительными нормами и правилами</t>
  </si>
  <si>
    <t>4.5.</t>
  </si>
  <si>
    <t>иные межбюджетные трансферты из резервного фонда Правительства Республики Карелия для ликвидации ЧС</t>
  </si>
  <si>
    <t>3.12.</t>
  </si>
  <si>
    <t>на реализацию мероприятий государственной программы Республики Карелия «Развитие культуры» (в целях реализации мероприятий по сохранению мемориальных, военно-исторических объектов и памятников)</t>
  </si>
  <si>
    <t>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</si>
  <si>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на обеспечение мероприятий по переселению граждан из аварийного жилищного фонда</t>
  </si>
  <si>
    <t>Иные межбюджетные трансферты</t>
  </si>
  <si>
    <t>Дотация на выравнивание уровня бюджетной обеспеченности муниципальных районов</t>
  </si>
  <si>
    <t>Единая субвенция бюджетам муниципальных районов</t>
  </si>
  <si>
    <t>на реализацию мероприятий в рамках федеральной целевой программы "Увековечение памяти погибших при защите Отечества на 2019-2024 годы"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</si>
  <si>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</si>
  <si>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</si>
  <si>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поддержку развития практик инициативного бюджетирования в муниципальных образованиях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</si>
  <si>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</si>
  <si>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на реализацию мероприятий по государственной поддержке отрасли культуры </t>
  </si>
  <si>
    <t>на реализацию мероприятий государственной программы Республики Карелия «Развитие транспортной системы» (в целях проектирования, ремонта и содержания автомобильных дорог общего пользования местного значения)</t>
  </si>
  <si>
    <t>на поддержку местных инициатив граждан, проживающих в муниципальных образованиях</t>
  </si>
  <si>
    <t>на реализацию мероприятий государственной программы Республики Карелия «Обеспечение доступным и комфортным жильем и жилищно — коммунальными услугами» (в целях реализации мероприятий по сносу аварийных многоквартирных домов в рамках Региональной адресной программы по переселению граждан из аварийного жилищного фонда на 2019-2023)</t>
  </si>
  <si>
    <t>2022 год,  тыс. рублей</t>
  </si>
  <si>
    <t>на реализацию мероприятий по техническому оснащению муниципальных музеев</t>
  </si>
  <si>
    <t>3.15.</t>
  </si>
  <si>
    <t>3.16.</t>
  </si>
  <si>
    <t>реализация мероприятий по модернизации школьных систем образования</t>
  </si>
  <si>
    <t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(этап 2020 года)</t>
  </si>
  <si>
    <t>на софинансирование закупки оборудования для создания "умных" спортивных площадок</t>
  </si>
  <si>
    <t>на реализацию мероприятий по обеспечению комплексного развития сельских территорий (благоустройство сельских территориях)</t>
  </si>
  <si>
    <t>на реализацию мероприятий по гсударственной поддержке отрасли культуры (в целях оказания государственной поддержки лучшим сельским учреждениям культуры)</t>
  </si>
  <si>
    <t>3.17.</t>
  </si>
  <si>
    <t>на обеспечение доступа органов местного самоуправления к сети "Интернет"</t>
  </si>
  <si>
    <t>на поддержку развития практик инициативного бюджетирования</t>
  </si>
  <si>
    <t>1.3.</t>
  </si>
  <si>
    <t>Дотация в целях содействия достижению и (или) поощрения достижения наилучших значений показателей деятельности органов местного самоуправления монопрофильных муниципальных образований за 2021 год</t>
  </si>
  <si>
    <t>3.18.</t>
  </si>
  <si>
    <t>на реализацию мероприятий государственной программы Республики Карелия "развитие образования" (в целях разработки проектно-сметной документации в рамках федерального проекта "Современный облик сельских территорий"</t>
  </si>
  <si>
    <t>на реализацию мероприятий по оснащению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</si>
  <si>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3.19</t>
  </si>
  <si>
    <t>3.20.</t>
  </si>
  <si>
    <t xml:space="preserve">на поддержку развития территориального общественного самоуправления </t>
  </si>
  <si>
    <t>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</si>
  <si>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</si>
  <si>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4.6.</t>
  </si>
  <si>
    <t>на содействие решению вопросов, направленных в государственной информационной системе «Активный гражданин Республики Карелия»</t>
  </si>
  <si>
    <t>4.7.</t>
  </si>
  <si>
    <t>на компенсацию затрат в связи с ростом расходов на питание в дошкольных образовательных организациях</t>
  </si>
  <si>
    <t>4.8.</t>
  </si>
  <si>
    <t>4.9.</t>
  </si>
  <si>
    <t>на мероприятия по ремонту муниципальных учреждений в сфере культуры (разработка проектно-сметной документации в рамках федерального проекта "современный облик сельских территорий")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</si>
  <si>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</si>
  <si>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</si>
  <si>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на осуществление государственных полномочий Республики Карелия предусмотренных Законом Республики Карелия от 20 декабря 2013 года № 1755-ЗРК «Об образовании» всего,</t>
  </si>
  <si>
    <t>на реализацию мероприятий государственной программы Республики Карелия «Развитие образования» 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организациях»</t>
  </si>
  <si>
    <t>Приложение 13</t>
  </si>
  <si>
    <t>к отчету об исполнении бюджета</t>
  </si>
  <si>
    <t>Лахденпохского муниципального района за 2022 год</t>
  </si>
  <si>
    <t>Отклонение</t>
  </si>
  <si>
    <t>План</t>
  </si>
  <si>
    <t>Факт</t>
  </si>
  <si>
    <t>тыс. руб.</t>
  </si>
  <si>
    <t>%</t>
  </si>
  <si>
    <t>6</t>
  </si>
  <si>
    <t>Исполнение межбюджетных трансфертов, переданных из бюджета Республики Карелия</t>
  </si>
  <si>
    <t xml:space="preserve"> бюджету Лахденпохского муниципального района в 2022 году</t>
  </si>
  <si>
    <t>3.21</t>
  </si>
  <si>
    <t>на реализацию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</si>
  <si>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4.10.</t>
  </si>
  <si>
    <t xml:space="preserve">на выплату компенсации затрат, связанных с освобождением в соответствии с распоряжением Правительства Республики Карелия от 11 октября 2022 года № 932р-П членов семей постоянно проживающих на территории Республики Карелия граждан, призванных военным комиссариатом Республики Карелия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Федерации», а также граждан Российской Федерации,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областей, от платы, взимаемой с родителей (законных представителей) за присмотр и уход за детьми (в том числе находящимися под опекой или попечительством, пасынками и падчерицами), осваивающими образовательные программы дошкольного образования в организациях, осуществляющих образовательную деятельность, в период призыва гражданина (родителя (законного представителя) на военную службу по мобилизации или граждан Российской Федерации (родителя (законного представителя),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</si>
</sst>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04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/>
    </xf>
    <xf numFmtId="49" fontId="8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justify" vertical="top" wrapText="1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/>
    <xf numFmtId="0" fontId="6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justify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vertical="top"/>
    </xf>
    <xf numFmtId="4" fontId="5" fillId="0" borderId="1" xfId="0" applyNumberFormat="1" applyFont="1" applyFill="1" applyBorder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4" fontId="6" fillId="0" borderId="0" xfId="0" applyNumberFormat="1" applyFont="1" applyFill="1" applyAlignment="1">
      <alignment vertical="top"/>
    </xf>
    <xf numFmtId="0" fontId="4" fillId="0" borderId="0" xfId="1" applyFont="1" applyBorder="1" applyAlignment="1">
      <alignment horizontal="center"/>
    </xf>
    <xf numFmtId="10" fontId="5" fillId="0" borderId="1" xfId="0" applyNumberFormat="1" applyFont="1" applyFill="1" applyBorder="1" applyAlignment="1">
      <alignment vertical="top"/>
    </xf>
    <xf numFmtId="10" fontId="6" fillId="0" borderId="1" xfId="0" applyNumberFormat="1" applyFont="1" applyBorder="1" applyAlignment="1">
      <alignment vertical="top"/>
    </xf>
    <xf numFmtId="10" fontId="6" fillId="0" borderId="1" xfId="0" applyNumberFormat="1" applyFont="1" applyFill="1" applyBorder="1" applyAlignment="1">
      <alignment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5"/>
  <sheetViews>
    <sheetView tabSelected="1" zoomScaleNormal="100" workbookViewId="0">
      <selection activeCell="A9" sqref="A9:IV9"/>
    </sheetView>
  </sheetViews>
  <sheetFormatPr defaultColWidth="9" defaultRowHeight="18" x14ac:dyDescent="0.25"/>
  <cols>
    <col min="1" max="1" width="5.85546875" style="1" customWidth="1"/>
    <col min="2" max="2" width="86.28515625" style="1" customWidth="1"/>
    <col min="3" max="3" width="14.7109375" style="1" customWidth="1"/>
    <col min="4" max="4" width="15" style="1" customWidth="1"/>
    <col min="5" max="5" width="12.85546875" style="1" customWidth="1"/>
    <col min="6" max="6" width="10.42578125" style="1" customWidth="1"/>
    <col min="7" max="16384" width="9" style="1"/>
  </cols>
  <sheetData>
    <row r="1" spans="1:7" ht="18.75" customHeight="1" x14ac:dyDescent="0.25">
      <c r="B1" s="2"/>
      <c r="F1" s="25" t="s">
        <v>145</v>
      </c>
    </row>
    <row r="2" spans="1:7" ht="12" customHeight="1" x14ac:dyDescent="0.25">
      <c r="B2" s="2"/>
      <c r="F2" s="25" t="s">
        <v>0</v>
      </c>
    </row>
    <row r="3" spans="1:7" ht="12" customHeight="1" x14ac:dyDescent="0.25">
      <c r="B3" s="2"/>
      <c r="F3" s="25" t="s">
        <v>146</v>
      </c>
    </row>
    <row r="4" spans="1:7" ht="12" customHeight="1" x14ac:dyDescent="0.25">
      <c r="B4" s="2"/>
      <c r="F4" s="25" t="s">
        <v>147</v>
      </c>
    </row>
    <row r="5" spans="1:7" ht="12" customHeight="1" x14ac:dyDescent="0.25">
      <c r="B5" s="2"/>
      <c r="C5" s="3"/>
    </row>
    <row r="6" spans="1:7" ht="12" customHeight="1" x14ac:dyDescent="0.25">
      <c r="B6" s="2"/>
      <c r="C6" s="3"/>
    </row>
    <row r="7" spans="1:7" ht="30" customHeight="1" x14ac:dyDescent="0.3">
      <c r="A7" s="44" t="s">
        <v>154</v>
      </c>
      <c r="B7" s="44"/>
      <c r="C7" s="44"/>
      <c r="D7" s="44"/>
      <c r="E7" s="44"/>
      <c r="F7" s="44"/>
    </row>
    <row r="8" spans="1:7" ht="20.25" customHeight="1" x14ac:dyDescent="0.3">
      <c r="A8" s="44" t="s">
        <v>155</v>
      </c>
      <c r="B8" s="44"/>
      <c r="C8" s="44"/>
      <c r="D8" s="44"/>
      <c r="E8" s="44"/>
      <c r="F8" s="44"/>
    </row>
    <row r="9" spans="1:7" ht="22.5" customHeight="1" x14ac:dyDescent="0.25">
      <c r="B9" s="24"/>
      <c r="C9" s="24"/>
    </row>
    <row r="10" spans="1:7" ht="18" customHeight="1" x14ac:dyDescent="0.25">
      <c r="A10" s="48" t="s">
        <v>1</v>
      </c>
      <c r="B10" s="49" t="s">
        <v>2</v>
      </c>
      <c r="C10" s="50" t="s">
        <v>112</v>
      </c>
      <c r="D10" s="51"/>
      <c r="E10" s="50" t="s">
        <v>148</v>
      </c>
      <c r="F10" s="52"/>
    </row>
    <row r="11" spans="1:7" ht="13.5" customHeight="1" x14ac:dyDescent="0.25">
      <c r="A11" s="48"/>
      <c r="B11" s="49"/>
      <c r="C11" s="53" t="s">
        <v>149</v>
      </c>
      <c r="D11" s="54" t="s">
        <v>150</v>
      </c>
      <c r="E11" s="54" t="s">
        <v>151</v>
      </c>
      <c r="F11" s="55" t="s">
        <v>152</v>
      </c>
    </row>
    <row r="12" spans="1:7" x14ac:dyDescent="0.25">
      <c r="A12" s="4">
        <v>1</v>
      </c>
      <c r="B12" s="5">
        <v>2</v>
      </c>
      <c r="C12" s="27">
        <v>3</v>
      </c>
      <c r="D12" s="35">
        <v>4</v>
      </c>
      <c r="E12" s="35">
        <v>5</v>
      </c>
      <c r="F12" s="41" t="s">
        <v>153</v>
      </c>
    </row>
    <row r="13" spans="1:7" ht="31.5" x14ac:dyDescent="0.25">
      <c r="A13" s="6"/>
      <c r="B13" s="7" t="s">
        <v>3</v>
      </c>
      <c r="C13" s="36">
        <f>C15+C19+C60+C79+C104</f>
        <v>389210.02301</v>
      </c>
      <c r="D13" s="39">
        <f>D15+D19+D60+D79+D104</f>
        <v>362513.53435999999</v>
      </c>
      <c r="E13" s="40">
        <f>D13-C13</f>
        <v>-26696.488650000014</v>
      </c>
      <c r="F13" s="45">
        <f>D13/C13</f>
        <v>0.93140852734587953</v>
      </c>
      <c r="G13" s="42"/>
    </row>
    <row r="14" spans="1:7" ht="18.75" customHeight="1" x14ac:dyDescent="0.25">
      <c r="A14" s="6"/>
      <c r="B14" s="8" t="s">
        <v>4</v>
      </c>
      <c r="C14" s="37"/>
      <c r="D14" s="38"/>
      <c r="E14" s="38"/>
      <c r="F14" s="46"/>
      <c r="G14" s="42"/>
    </row>
    <row r="15" spans="1:7" x14ac:dyDescent="0.25">
      <c r="A15" s="9" t="s">
        <v>5</v>
      </c>
      <c r="B15" s="7" t="s">
        <v>6</v>
      </c>
      <c r="C15" s="31">
        <f>C16+C18+C17</f>
        <v>44073</v>
      </c>
      <c r="D15" s="39">
        <f>D16+D18+D17</f>
        <v>44073</v>
      </c>
      <c r="E15" s="40">
        <f>D15-C15</f>
        <v>0</v>
      </c>
      <c r="F15" s="45">
        <f>D15/C15</f>
        <v>1</v>
      </c>
      <c r="G15" s="42"/>
    </row>
    <row r="16" spans="1:7" s="12" customFormat="1" ht="31.5" x14ac:dyDescent="0.25">
      <c r="A16" s="10" t="s">
        <v>7</v>
      </c>
      <c r="B16" s="11" t="s">
        <v>101</v>
      </c>
      <c r="C16" s="30">
        <v>38032</v>
      </c>
      <c r="D16" s="34">
        <v>38032</v>
      </c>
      <c r="E16" s="34">
        <f>D16-C16</f>
        <v>0</v>
      </c>
      <c r="F16" s="47">
        <f>D16/C16</f>
        <v>1</v>
      </c>
      <c r="G16" s="43"/>
    </row>
    <row r="17" spans="1:7" s="12" customFormat="1" ht="31.5" x14ac:dyDescent="0.25">
      <c r="A17" s="10" t="s">
        <v>8</v>
      </c>
      <c r="B17" s="11" t="s">
        <v>9</v>
      </c>
      <c r="C17" s="30">
        <v>5641</v>
      </c>
      <c r="D17" s="34">
        <v>5641</v>
      </c>
      <c r="E17" s="34">
        <f t="shared" ref="E17:E80" si="0">D17-C17</f>
        <v>0</v>
      </c>
      <c r="F17" s="47">
        <f t="shared" ref="F17:F80" si="1">D17/C17</f>
        <v>1</v>
      </c>
      <c r="G17" s="43"/>
    </row>
    <row r="18" spans="1:7" s="12" customFormat="1" ht="47.25" x14ac:dyDescent="0.25">
      <c r="A18" s="10" t="s">
        <v>124</v>
      </c>
      <c r="B18" s="11" t="s">
        <v>125</v>
      </c>
      <c r="C18" s="30">
        <v>400</v>
      </c>
      <c r="D18" s="34">
        <v>400</v>
      </c>
      <c r="E18" s="34">
        <f t="shared" si="0"/>
        <v>0</v>
      </c>
      <c r="F18" s="47">
        <f t="shared" si="1"/>
        <v>1</v>
      </c>
      <c r="G18" s="43"/>
    </row>
    <row r="19" spans="1:7" s="12" customFormat="1" x14ac:dyDescent="0.25">
      <c r="A19" s="13" t="s">
        <v>10</v>
      </c>
      <c r="B19" s="14" t="s">
        <v>11</v>
      </c>
      <c r="C19" s="31">
        <f>C20+C21+C26+C27+C28+C29+C30+C31+C32+C33+C34+C35+C59</f>
        <v>193315.40000000002</v>
      </c>
      <c r="D19" s="40">
        <f>D20+D21+D26+D27+D28+D29+D30+D31+D32+D33+D34+D35+D59</f>
        <v>193675.58975999997</v>
      </c>
      <c r="E19" s="40">
        <f t="shared" si="0"/>
        <v>360.18975999995018</v>
      </c>
      <c r="F19" s="45">
        <f t="shared" si="1"/>
        <v>1.0018632233127829</v>
      </c>
      <c r="G19" s="43"/>
    </row>
    <row r="20" spans="1:7" s="12" customFormat="1" ht="110.25" x14ac:dyDescent="0.25">
      <c r="A20" s="10" t="s">
        <v>12</v>
      </c>
      <c r="B20" s="11" t="s">
        <v>13</v>
      </c>
      <c r="C20" s="30">
        <v>176516.5</v>
      </c>
      <c r="D20" s="34">
        <v>176516.49997999999</v>
      </c>
      <c r="E20" s="34">
        <f t="shared" si="0"/>
        <v>-2.0000006770715117E-5</v>
      </c>
      <c r="F20" s="47">
        <f t="shared" si="1"/>
        <v>0.99999999988669608</v>
      </c>
      <c r="G20" s="43"/>
    </row>
    <row r="21" spans="1:7" s="12" customFormat="1" ht="47.25" x14ac:dyDescent="0.25">
      <c r="A21" s="10" t="s">
        <v>14</v>
      </c>
      <c r="B21" s="11" t="s">
        <v>143</v>
      </c>
      <c r="C21" s="30">
        <f>C23+C24+C25</f>
        <v>6591.4</v>
      </c>
      <c r="D21" s="34">
        <f>D23+D24+D25</f>
        <v>7036.2626500000006</v>
      </c>
      <c r="E21" s="34">
        <f t="shared" si="0"/>
        <v>444.86265000000094</v>
      </c>
      <c r="F21" s="47">
        <f t="shared" si="1"/>
        <v>1.0674913751251633</v>
      </c>
      <c r="G21" s="43"/>
    </row>
    <row r="22" spans="1:7" s="12" customFormat="1" x14ac:dyDescent="0.25">
      <c r="A22" s="10"/>
      <c r="B22" s="11" t="s">
        <v>4</v>
      </c>
      <c r="C22" s="30"/>
      <c r="D22" s="34"/>
      <c r="E22" s="34"/>
      <c r="F22" s="47"/>
      <c r="G22" s="43"/>
    </row>
    <row r="23" spans="1:7" s="12" customFormat="1" ht="78.75" x14ac:dyDescent="0.25">
      <c r="A23" s="10" t="s">
        <v>15</v>
      </c>
      <c r="B23" s="11" t="s">
        <v>142</v>
      </c>
      <c r="C23" s="30">
        <v>4709</v>
      </c>
      <c r="D23" s="34">
        <v>4706</v>
      </c>
      <c r="E23" s="34">
        <f t="shared" si="0"/>
        <v>-3</v>
      </c>
      <c r="F23" s="47">
        <f t="shared" si="1"/>
        <v>0.99936292206413246</v>
      </c>
      <c r="G23" s="43"/>
    </row>
    <row r="24" spans="1:7" s="12" customFormat="1" ht="94.5" x14ac:dyDescent="0.25">
      <c r="A24" s="10" t="s">
        <v>16</v>
      </c>
      <c r="B24" s="11" t="s">
        <v>141</v>
      </c>
      <c r="C24" s="30">
        <v>1882.4</v>
      </c>
      <c r="D24" s="34">
        <v>2330.2626500000001</v>
      </c>
      <c r="E24" s="34">
        <f t="shared" si="0"/>
        <v>447.86265000000003</v>
      </c>
      <c r="F24" s="47">
        <f t="shared" si="1"/>
        <v>1.2379210847853803</v>
      </c>
      <c r="G24" s="43"/>
    </row>
    <row r="25" spans="1:7" s="12" customFormat="1" ht="63" hidden="1" x14ac:dyDescent="0.25">
      <c r="A25" s="10" t="s">
        <v>17</v>
      </c>
      <c r="B25" s="11" t="s">
        <v>18</v>
      </c>
      <c r="C25" s="30">
        <v>0</v>
      </c>
      <c r="D25" s="34"/>
      <c r="E25" s="34">
        <f t="shared" si="0"/>
        <v>0</v>
      </c>
      <c r="F25" s="47" t="e">
        <f t="shared" si="1"/>
        <v>#DIV/0!</v>
      </c>
      <c r="G25" s="43"/>
    </row>
    <row r="26" spans="1:7" s="12" customFormat="1" ht="31.5" x14ac:dyDescent="0.25">
      <c r="A26" s="10" t="s">
        <v>19</v>
      </c>
      <c r="B26" s="11" t="s">
        <v>20</v>
      </c>
      <c r="C26" s="30">
        <v>1021.7</v>
      </c>
      <c r="D26" s="34">
        <v>1021.7</v>
      </c>
      <c r="E26" s="34">
        <f t="shared" si="0"/>
        <v>0</v>
      </c>
      <c r="F26" s="47">
        <f t="shared" si="1"/>
        <v>1</v>
      </c>
      <c r="G26" s="43"/>
    </row>
    <row r="27" spans="1:7" s="12" customFormat="1" ht="110.25" hidden="1" x14ac:dyDescent="0.25">
      <c r="A27" s="10" t="s">
        <v>21</v>
      </c>
      <c r="B27" s="11" t="s">
        <v>22</v>
      </c>
      <c r="C27" s="30">
        <v>0</v>
      </c>
      <c r="D27" s="34"/>
      <c r="E27" s="34">
        <f t="shared" si="0"/>
        <v>0</v>
      </c>
      <c r="F27" s="47" t="e">
        <f t="shared" si="1"/>
        <v>#DIV/0!</v>
      </c>
      <c r="G27" s="43"/>
    </row>
    <row r="28" spans="1:7" s="12" customFormat="1" ht="94.5" hidden="1" x14ac:dyDescent="0.25">
      <c r="A28" s="10" t="s">
        <v>23</v>
      </c>
      <c r="B28" s="11" t="s">
        <v>24</v>
      </c>
      <c r="C28" s="30">
        <v>0</v>
      </c>
      <c r="D28" s="34"/>
      <c r="E28" s="34">
        <f t="shared" si="0"/>
        <v>0</v>
      </c>
      <c r="F28" s="47" t="e">
        <f t="shared" si="1"/>
        <v>#DIV/0!</v>
      </c>
      <c r="G28" s="43"/>
    </row>
    <row r="29" spans="1:7" s="12" customFormat="1" ht="110.25" x14ac:dyDescent="0.25">
      <c r="A29" s="10" t="s">
        <v>21</v>
      </c>
      <c r="B29" s="11" t="s">
        <v>25</v>
      </c>
      <c r="C29" s="30">
        <v>1453</v>
      </c>
      <c r="D29" s="34">
        <v>1452.94181</v>
      </c>
      <c r="E29" s="34">
        <f t="shared" si="0"/>
        <v>-5.8189999999967768E-2</v>
      </c>
      <c r="F29" s="47">
        <f t="shared" si="1"/>
        <v>0.99995995182381281</v>
      </c>
      <c r="G29" s="43"/>
    </row>
    <row r="30" spans="1:7" s="12" customFormat="1" x14ac:dyDescent="0.25">
      <c r="A30" s="10" t="s">
        <v>23</v>
      </c>
      <c r="B30" s="11" t="s">
        <v>102</v>
      </c>
      <c r="C30" s="30">
        <v>1560</v>
      </c>
      <c r="D30" s="34">
        <v>1560</v>
      </c>
      <c r="E30" s="34">
        <f t="shared" si="0"/>
        <v>0</v>
      </c>
      <c r="F30" s="47">
        <f t="shared" si="1"/>
        <v>1</v>
      </c>
      <c r="G30" s="43"/>
    </row>
    <row r="31" spans="1:7" s="12" customFormat="1" ht="40.5" hidden="1" customHeight="1" x14ac:dyDescent="0.25">
      <c r="A31" s="10" t="s">
        <v>26</v>
      </c>
      <c r="B31" s="11" t="s">
        <v>27</v>
      </c>
      <c r="C31" s="30">
        <v>0</v>
      </c>
      <c r="D31" s="34"/>
      <c r="E31" s="34">
        <f t="shared" si="0"/>
        <v>0</v>
      </c>
      <c r="F31" s="47" t="e">
        <f t="shared" si="1"/>
        <v>#DIV/0!</v>
      </c>
      <c r="G31" s="43"/>
    </row>
    <row r="32" spans="1:7" s="12" customFormat="1" ht="31.5" hidden="1" x14ac:dyDescent="0.25">
      <c r="A32" s="10" t="s">
        <v>28</v>
      </c>
      <c r="B32" s="11" t="s">
        <v>29</v>
      </c>
      <c r="C32" s="30">
        <v>0</v>
      </c>
      <c r="D32" s="34"/>
      <c r="E32" s="34">
        <f t="shared" si="0"/>
        <v>0</v>
      </c>
      <c r="F32" s="47" t="e">
        <f t="shared" si="1"/>
        <v>#DIV/0!</v>
      </c>
      <c r="G32" s="43"/>
    </row>
    <row r="33" spans="1:7" s="12" customFormat="1" ht="47.25" x14ac:dyDescent="0.25">
      <c r="A33" s="10" t="s">
        <v>26</v>
      </c>
      <c r="B33" s="11" t="s">
        <v>31</v>
      </c>
      <c r="C33" s="30">
        <v>4854</v>
      </c>
      <c r="D33" s="34">
        <v>4854</v>
      </c>
      <c r="E33" s="34">
        <f t="shared" si="0"/>
        <v>0</v>
      </c>
      <c r="F33" s="47">
        <f t="shared" si="1"/>
        <v>1</v>
      </c>
      <c r="G33" s="43"/>
    </row>
    <row r="34" spans="1:7" s="12" customFormat="1" ht="47.25" x14ac:dyDescent="0.25">
      <c r="A34" s="10" t="s">
        <v>28</v>
      </c>
      <c r="B34" s="11" t="s">
        <v>104</v>
      </c>
      <c r="C34" s="30">
        <v>928.2</v>
      </c>
      <c r="D34" s="34">
        <v>855.18532000000005</v>
      </c>
      <c r="E34" s="34">
        <f t="shared" si="0"/>
        <v>-73.014679999999998</v>
      </c>
      <c r="F34" s="47">
        <f t="shared" si="1"/>
        <v>0.92133734109028231</v>
      </c>
      <c r="G34" s="43"/>
    </row>
    <row r="35" spans="1:7" s="12" customFormat="1" ht="63" customHeight="1" x14ac:dyDescent="0.25">
      <c r="A35" s="10" t="s">
        <v>30</v>
      </c>
      <c r="B35" s="15" t="s">
        <v>33</v>
      </c>
      <c r="C35" s="32">
        <v>379</v>
      </c>
      <c r="D35" s="34">
        <v>379</v>
      </c>
      <c r="E35" s="34">
        <f t="shared" si="0"/>
        <v>0</v>
      </c>
      <c r="F35" s="47">
        <f t="shared" si="1"/>
        <v>1</v>
      </c>
      <c r="G35" s="43"/>
    </row>
    <row r="36" spans="1:7" s="12" customFormat="1" ht="51.75" hidden="1" customHeight="1" x14ac:dyDescent="0.25">
      <c r="A36" s="16"/>
      <c r="B36" s="11" t="s">
        <v>34</v>
      </c>
      <c r="C36" s="30"/>
      <c r="D36" s="34"/>
      <c r="E36" s="34">
        <f t="shared" si="0"/>
        <v>0</v>
      </c>
      <c r="F36" s="47" t="e">
        <f t="shared" si="1"/>
        <v>#DIV/0!</v>
      </c>
      <c r="G36" s="43"/>
    </row>
    <row r="37" spans="1:7" s="12" customFormat="1" ht="18.75" hidden="1" customHeight="1" x14ac:dyDescent="0.25">
      <c r="A37" s="16"/>
      <c r="B37" s="11" t="s">
        <v>35</v>
      </c>
      <c r="C37" s="33"/>
      <c r="D37" s="34"/>
      <c r="E37" s="34">
        <f t="shared" si="0"/>
        <v>0</v>
      </c>
      <c r="F37" s="47" t="e">
        <f t="shared" si="1"/>
        <v>#DIV/0!</v>
      </c>
      <c r="G37" s="43"/>
    </row>
    <row r="38" spans="1:7" ht="31.5" hidden="1" x14ac:dyDescent="0.25">
      <c r="A38" s="17"/>
      <c r="B38" s="18" t="s">
        <v>36</v>
      </c>
      <c r="C38" s="33"/>
      <c r="D38" s="38"/>
      <c r="E38" s="34">
        <f t="shared" si="0"/>
        <v>0</v>
      </c>
      <c r="F38" s="47" t="e">
        <f t="shared" si="1"/>
        <v>#DIV/0!</v>
      </c>
      <c r="G38" s="42"/>
    </row>
    <row r="39" spans="1:7" ht="31.5" hidden="1" x14ac:dyDescent="0.25">
      <c r="A39" s="17"/>
      <c r="B39" s="18" t="s">
        <v>37</v>
      </c>
      <c r="C39" s="33"/>
      <c r="D39" s="38"/>
      <c r="E39" s="34">
        <f t="shared" si="0"/>
        <v>0</v>
      </c>
      <c r="F39" s="47" t="e">
        <f t="shared" si="1"/>
        <v>#DIV/0!</v>
      </c>
      <c r="G39" s="42"/>
    </row>
    <row r="40" spans="1:7" ht="31.5" hidden="1" x14ac:dyDescent="0.25">
      <c r="A40" s="17"/>
      <c r="B40" s="18" t="s">
        <v>38</v>
      </c>
      <c r="C40" s="33"/>
      <c r="D40" s="38"/>
      <c r="E40" s="34">
        <f t="shared" si="0"/>
        <v>0</v>
      </c>
      <c r="F40" s="47" t="e">
        <f t="shared" si="1"/>
        <v>#DIV/0!</v>
      </c>
      <c r="G40" s="42"/>
    </row>
    <row r="41" spans="1:7" ht="31.5" hidden="1" x14ac:dyDescent="0.25">
      <c r="A41" s="17"/>
      <c r="B41" s="18" t="s">
        <v>39</v>
      </c>
      <c r="C41" s="33"/>
      <c r="D41" s="38"/>
      <c r="E41" s="34">
        <f t="shared" si="0"/>
        <v>0</v>
      </c>
      <c r="F41" s="47" t="e">
        <f t="shared" si="1"/>
        <v>#DIV/0!</v>
      </c>
      <c r="G41" s="42"/>
    </row>
    <row r="42" spans="1:7" ht="31.5" hidden="1" x14ac:dyDescent="0.25">
      <c r="A42" s="17"/>
      <c r="B42" s="18" t="s">
        <v>40</v>
      </c>
      <c r="C42" s="33"/>
      <c r="D42" s="38"/>
      <c r="E42" s="34">
        <f t="shared" si="0"/>
        <v>0</v>
      </c>
      <c r="F42" s="47" t="e">
        <f t="shared" si="1"/>
        <v>#DIV/0!</v>
      </c>
      <c r="G42" s="42"/>
    </row>
    <row r="43" spans="1:7" ht="47.25" hidden="1" x14ac:dyDescent="0.25">
      <c r="A43" s="17"/>
      <c r="B43" s="18" t="s">
        <v>41</v>
      </c>
      <c r="C43" s="33"/>
      <c r="D43" s="38"/>
      <c r="E43" s="34">
        <f t="shared" si="0"/>
        <v>0</v>
      </c>
      <c r="F43" s="47" t="e">
        <f t="shared" si="1"/>
        <v>#DIV/0!</v>
      </c>
      <c r="G43" s="42"/>
    </row>
    <row r="44" spans="1:7" ht="31.5" hidden="1" x14ac:dyDescent="0.25">
      <c r="A44" s="17"/>
      <c r="B44" s="18" t="s">
        <v>42</v>
      </c>
      <c r="C44" s="33"/>
      <c r="D44" s="38"/>
      <c r="E44" s="34">
        <f t="shared" si="0"/>
        <v>0</v>
      </c>
      <c r="F44" s="47" t="e">
        <f t="shared" si="1"/>
        <v>#DIV/0!</v>
      </c>
      <c r="G44" s="42"/>
    </row>
    <row r="45" spans="1:7" ht="31.5" hidden="1" x14ac:dyDescent="0.25">
      <c r="A45" s="17"/>
      <c r="B45" s="18" t="s">
        <v>43</v>
      </c>
      <c r="C45" s="33"/>
      <c r="D45" s="38"/>
      <c r="E45" s="34">
        <f t="shared" si="0"/>
        <v>0</v>
      </c>
      <c r="F45" s="47" t="e">
        <f t="shared" si="1"/>
        <v>#DIV/0!</v>
      </c>
      <c r="G45" s="42"/>
    </row>
    <row r="46" spans="1:7" ht="31.5" hidden="1" x14ac:dyDescent="0.25">
      <c r="A46" s="17"/>
      <c r="B46" s="18" t="s">
        <v>44</v>
      </c>
      <c r="C46" s="33"/>
      <c r="D46" s="38"/>
      <c r="E46" s="34">
        <f t="shared" si="0"/>
        <v>0</v>
      </c>
      <c r="F46" s="47" t="e">
        <f t="shared" si="1"/>
        <v>#DIV/0!</v>
      </c>
      <c r="G46" s="42"/>
    </row>
    <row r="47" spans="1:7" hidden="1" x14ac:dyDescent="0.25">
      <c r="A47" s="17"/>
      <c r="B47" s="18" t="s">
        <v>45</v>
      </c>
      <c r="C47" s="33"/>
      <c r="D47" s="38"/>
      <c r="E47" s="34">
        <f t="shared" si="0"/>
        <v>0</v>
      </c>
      <c r="F47" s="47" t="e">
        <f t="shared" si="1"/>
        <v>#DIV/0!</v>
      </c>
      <c r="G47" s="42"/>
    </row>
    <row r="48" spans="1:7" ht="31.5" hidden="1" x14ac:dyDescent="0.25">
      <c r="A48" s="17"/>
      <c r="B48" s="18" t="s">
        <v>46</v>
      </c>
      <c r="C48" s="33"/>
      <c r="D48" s="38"/>
      <c r="E48" s="34">
        <f t="shared" si="0"/>
        <v>0</v>
      </c>
      <c r="F48" s="47" t="e">
        <f t="shared" si="1"/>
        <v>#DIV/0!</v>
      </c>
      <c r="G48" s="42"/>
    </row>
    <row r="49" spans="1:7" ht="31.5" hidden="1" x14ac:dyDescent="0.25">
      <c r="A49" s="17"/>
      <c r="B49" s="18" t="s">
        <v>47</v>
      </c>
      <c r="C49" s="33"/>
      <c r="D49" s="38"/>
      <c r="E49" s="34">
        <f t="shared" si="0"/>
        <v>0</v>
      </c>
      <c r="F49" s="47" t="e">
        <f t="shared" si="1"/>
        <v>#DIV/0!</v>
      </c>
      <c r="G49" s="42"/>
    </row>
    <row r="50" spans="1:7" ht="31.5" hidden="1" x14ac:dyDescent="0.25">
      <c r="A50" s="17"/>
      <c r="B50" s="18" t="s">
        <v>48</v>
      </c>
      <c r="C50" s="33"/>
      <c r="D50" s="38"/>
      <c r="E50" s="34">
        <f t="shared" si="0"/>
        <v>0</v>
      </c>
      <c r="F50" s="47" t="e">
        <f t="shared" si="1"/>
        <v>#DIV/0!</v>
      </c>
      <c r="G50" s="42"/>
    </row>
    <row r="51" spans="1:7" ht="63" hidden="1" x14ac:dyDescent="0.25">
      <c r="A51" s="17"/>
      <c r="B51" s="18" t="s">
        <v>49</v>
      </c>
      <c r="C51" s="33"/>
      <c r="D51" s="38"/>
      <c r="E51" s="34">
        <f t="shared" si="0"/>
        <v>0</v>
      </c>
      <c r="F51" s="47" t="e">
        <f t="shared" si="1"/>
        <v>#DIV/0!</v>
      </c>
      <c r="G51" s="42"/>
    </row>
    <row r="52" spans="1:7" hidden="1" x14ac:dyDescent="0.25">
      <c r="A52" s="17"/>
      <c r="B52" s="18" t="s">
        <v>50</v>
      </c>
      <c r="C52" s="33"/>
      <c r="D52" s="38"/>
      <c r="E52" s="34">
        <f t="shared" si="0"/>
        <v>0</v>
      </c>
      <c r="F52" s="47" t="e">
        <f t="shared" si="1"/>
        <v>#DIV/0!</v>
      </c>
      <c r="G52" s="42"/>
    </row>
    <row r="53" spans="1:7" ht="31.5" hidden="1" x14ac:dyDescent="0.25">
      <c r="A53" s="17"/>
      <c r="B53" s="18" t="s">
        <v>51</v>
      </c>
      <c r="C53" s="33"/>
      <c r="D53" s="38"/>
      <c r="E53" s="34">
        <f t="shared" si="0"/>
        <v>0</v>
      </c>
      <c r="F53" s="47" t="e">
        <f t="shared" si="1"/>
        <v>#DIV/0!</v>
      </c>
      <c r="G53" s="42"/>
    </row>
    <row r="54" spans="1:7" ht="31.5" hidden="1" customHeight="1" x14ac:dyDescent="0.25">
      <c r="A54" s="17"/>
      <c r="B54" s="22" t="s">
        <v>52</v>
      </c>
      <c r="C54" s="23"/>
      <c r="D54" s="38"/>
      <c r="E54" s="34">
        <f t="shared" si="0"/>
        <v>0</v>
      </c>
      <c r="F54" s="47" t="e">
        <f t="shared" si="1"/>
        <v>#DIV/0!</v>
      </c>
      <c r="G54" s="42"/>
    </row>
    <row r="55" spans="1:7" ht="22.5" hidden="1" customHeight="1" x14ac:dyDescent="0.25">
      <c r="A55" s="17"/>
      <c r="B55" s="22"/>
      <c r="C55" s="23"/>
      <c r="D55" s="38"/>
      <c r="E55" s="34">
        <f t="shared" si="0"/>
        <v>0</v>
      </c>
      <c r="F55" s="47" t="e">
        <f t="shared" si="1"/>
        <v>#DIV/0!</v>
      </c>
      <c r="G55" s="42"/>
    </row>
    <row r="56" spans="1:7" hidden="1" x14ac:dyDescent="0.25">
      <c r="A56" s="17"/>
      <c r="B56" s="19"/>
      <c r="C56" s="34"/>
      <c r="D56" s="38"/>
      <c r="E56" s="34">
        <f t="shared" si="0"/>
        <v>0</v>
      </c>
      <c r="F56" s="47" t="e">
        <f t="shared" si="1"/>
        <v>#DIV/0!</v>
      </c>
      <c r="G56" s="42"/>
    </row>
    <row r="57" spans="1:7" hidden="1" x14ac:dyDescent="0.25">
      <c r="A57" s="17"/>
      <c r="B57" s="20"/>
      <c r="C57" s="34"/>
      <c r="D57" s="38"/>
      <c r="E57" s="34">
        <f t="shared" si="0"/>
        <v>0</v>
      </c>
      <c r="F57" s="47" t="e">
        <f t="shared" si="1"/>
        <v>#DIV/0!</v>
      </c>
      <c r="G57" s="42"/>
    </row>
    <row r="58" spans="1:7" hidden="1" x14ac:dyDescent="0.25">
      <c r="A58" s="17"/>
      <c r="B58" s="20"/>
      <c r="C58" s="34"/>
      <c r="D58" s="38"/>
      <c r="E58" s="34">
        <f t="shared" si="0"/>
        <v>0</v>
      </c>
      <c r="F58" s="47" t="e">
        <f t="shared" si="1"/>
        <v>#DIV/0!</v>
      </c>
      <c r="G58" s="42"/>
    </row>
    <row r="59" spans="1:7" ht="63" x14ac:dyDescent="0.25">
      <c r="A59" s="10" t="s">
        <v>32</v>
      </c>
      <c r="B59" s="21" t="s">
        <v>53</v>
      </c>
      <c r="C59" s="32">
        <v>11.6</v>
      </c>
      <c r="D59" s="38">
        <v>0</v>
      </c>
      <c r="E59" s="34">
        <f t="shared" si="0"/>
        <v>-11.6</v>
      </c>
      <c r="F59" s="47">
        <f t="shared" si="1"/>
        <v>0</v>
      </c>
      <c r="G59" s="42"/>
    </row>
    <row r="60" spans="1:7" x14ac:dyDescent="0.25">
      <c r="A60" s="13" t="s">
        <v>54</v>
      </c>
      <c r="B60" s="14" t="s">
        <v>55</v>
      </c>
      <c r="C60" s="31">
        <f>SUM(C61:C103)</f>
        <v>130065.16001000001</v>
      </c>
      <c r="D60" s="39">
        <f>SUM(D61:D103)</f>
        <v>103057.62447</v>
      </c>
      <c r="E60" s="40">
        <f t="shared" si="0"/>
        <v>-27007.535540000012</v>
      </c>
      <c r="F60" s="45">
        <f t="shared" si="1"/>
        <v>0.79235380529325805</v>
      </c>
      <c r="G60" s="42"/>
    </row>
    <row r="61" spans="1:7" ht="47.25" x14ac:dyDescent="0.25">
      <c r="A61" s="10" t="s">
        <v>56</v>
      </c>
      <c r="B61" s="11" t="s">
        <v>57</v>
      </c>
      <c r="C61" s="30">
        <v>1090.2</v>
      </c>
      <c r="D61" s="38">
        <v>1090.2</v>
      </c>
      <c r="E61" s="34">
        <f t="shared" si="0"/>
        <v>0</v>
      </c>
      <c r="F61" s="47">
        <f t="shared" si="1"/>
        <v>1</v>
      </c>
      <c r="G61" s="42"/>
    </row>
    <row r="62" spans="1:7" ht="47.25" x14ac:dyDescent="0.25">
      <c r="A62" s="10" t="s">
        <v>58</v>
      </c>
      <c r="B62" s="11" t="s">
        <v>59</v>
      </c>
      <c r="C62" s="30">
        <v>5701.9</v>
      </c>
      <c r="D62" s="38">
        <v>4669.3439799999996</v>
      </c>
      <c r="E62" s="34">
        <f t="shared" si="0"/>
        <v>-1032.55602</v>
      </c>
      <c r="F62" s="47">
        <f t="shared" si="1"/>
        <v>0.81891018432452345</v>
      </c>
      <c r="G62" s="42"/>
    </row>
    <row r="63" spans="1:7" ht="189" x14ac:dyDescent="0.25">
      <c r="A63" s="10" t="s">
        <v>60</v>
      </c>
      <c r="B63" s="11" t="s">
        <v>61</v>
      </c>
      <c r="C63" s="30">
        <v>2876</v>
      </c>
      <c r="D63" s="38">
        <v>3580.11004</v>
      </c>
      <c r="E63" s="34">
        <f t="shared" si="0"/>
        <v>704.11004000000003</v>
      </c>
      <c r="F63" s="47">
        <f t="shared" si="1"/>
        <v>1.2448226842837273</v>
      </c>
      <c r="G63" s="42"/>
    </row>
    <row r="64" spans="1:7" ht="47.25" x14ac:dyDescent="0.25">
      <c r="A64" s="10" t="s">
        <v>62</v>
      </c>
      <c r="B64" s="11" t="s">
        <v>63</v>
      </c>
      <c r="C64" s="30">
        <v>3648.9</v>
      </c>
      <c r="D64" s="38">
        <v>3648.9</v>
      </c>
      <c r="E64" s="34">
        <f t="shared" si="0"/>
        <v>0</v>
      </c>
      <c r="F64" s="47">
        <f t="shared" si="1"/>
        <v>1</v>
      </c>
      <c r="G64" s="42"/>
    </row>
    <row r="65" spans="1:7" ht="47.25" x14ac:dyDescent="0.25">
      <c r="A65" s="10" t="s">
        <v>64</v>
      </c>
      <c r="B65" s="11" t="s">
        <v>65</v>
      </c>
      <c r="C65" s="30">
        <v>3005.8</v>
      </c>
      <c r="D65" s="38">
        <v>3005.8</v>
      </c>
      <c r="E65" s="34">
        <f t="shared" si="0"/>
        <v>0</v>
      </c>
      <c r="F65" s="47">
        <f t="shared" si="1"/>
        <v>1</v>
      </c>
      <c r="G65" s="42"/>
    </row>
    <row r="66" spans="1:7" x14ac:dyDescent="0.25">
      <c r="A66" s="10" t="s">
        <v>66</v>
      </c>
      <c r="B66" s="11" t="s">
        <v>113</v>
      </c>
      <c r="C66" s="30">
        <v>1108.0808099999999</v>
      </c>
      <c r="D66" s="38">
        <v>1108.0808099999999</v>
      </c>
      <c r="E66" s="34">
        <f t="shared" si="0"/>
        <v>0</v>
      </c>
      <c r="F66" s="47">
        <f t="shared" si="1"/>
        <v>1</v>
      </c>
      <c r="G66" s="42"/>
    </row>
    <row r="67" spans="1:7" ht="31.5" hidden="1" x14ac:dyDescent="0.25">
      <c r="A67" s="10" t="s">
        <v>66</v>
      </c>
      <c r="B67" s="11" t="s">
        <v>103</v>
      </c>
      <c r="C67" s="30">
        <v>0</v>
      </c>
      <c r="D67" s="38"/>
      <c r="E67" s="34">
        <f t="shared" si="0"/>
        <v>0</v>
      </c>
      <c r="F67" s="47" t="e">
        <f t="shared" si="1"/>
        <v>#DIV/0!</v>
      </c>
      <c r="G67" s="42"/>
    </row>
    <row r="68" spans="1:7" ht="31.5" hidden="1" x14ac:dyDescent="0.25">
      <c r="A68" s="10" t="s">
        <v>67</v>
      </c>
      <c r="B68" s="11" t="s">
        <v>68</v>
      </c>
      <c r="C68" s="30">
        <v>0</v>
      </c>
      <c r="D68" s="38"/>
      <c r="E68" s="34">
        <f t="shared" si="0"/>
        <v>0</v>
      </c>
      <c r="F68" s="47" t="e">
        <f t="shared" si="1"/>
        <v>#DIV/0!</v>
      </c>
      <c r="G68" s="42"/>
    </row>
    <row r="69" spans="1:7" hidden="1" x14ac:dyDescent="0.25">
      <c r="A69" s="10" t="s">
        <v>69</v>
      </c>
      <c r="B69" s="11" t="s">
        <v>70</v>
      </c>
      <c r="C69" s="30">
        <v>0</v>
      </c>
      <c r="D69" s="38"/>
      <c r="E69" s="34">
        <f t="shared" si="0"/>
        <v>0</v>
      </c>
      <c r="F69" s="47" t="e">
        <f t="shared" si="1"/>
        <v>#DIV/0!</v>
      </c>
      <c r="G69" s="42"/>
    </row>
    <row r="70" spans="1:7" ht="63" hidden="1" x14ac:dyDescent="0.25">
      <c r="A70" s="10" t="s">
        <v>67</v>
      </c>
      <c r="B70" s="11" t="s">
        <v>71</v>
      </c>
      <c r="C70" s="30">
        <v>0</v>
      </c>
      <c r="D70" s="38"/>
      <c r="E70" s="34">
        <f t="shared" si="0"/>
        <v>0</v>
      </c>
      <c r="F70" s="47" t="e">
        <f t="shared" si="1"/>
        <v>#DIV/0!</v>
      </c>
      <c r="G70" s="42"/>
    </row>
    <row r="71" spans="1:7" ht="48" hidden="1" customHeight="1" x14ac:dyDescent="0.25">
      <c r="A71" s="10" t="s">
        <v>62</v>
      </c>
      <c r="B71" s="11" t="s">
        <v>72</v>
      </c>
      <c r="C71" s="30"/>
      <c r="D71" s="38"/>
      <c r="E71" s="34">
        <f t="shared" si="0"/>
        <v>0</v>
      </c>
      <c r="F71" s="47" t="e">
        <f t="shared" si="1"/>
        <v>#DIV/0!</v>
      </c>
      <c r="G71" s="42"/>
    </row>
    <row r="72" spans="1:7" hidden="1" x14ac:dyDescent="0.25">
      <c r="A72" s="10" t="s">
        <v>73</v>
      </c>
      <c r="B72" s="11" t="s">
        <v>74</v>
      </c>
      <c r="C72" s="30">
        <v>0</v>
      </c>
      <c r="D72" s="38"/>
      <c r="E72" s="34">
        <f t="shared" si="0"/>
        <v>0</v>
      </c>
      <c r="F72" s="47" t="e">
        <f t="shared" si="1"/>
        <v>#DIV/0!</v>
      </c>
      <c r="G72" s="42"/>
    </row>
    <row r="73" spans="1:7" hidden="1" x14ac:dyDescent="0.25">
      <c r="A73" s="10" t="s">
        <v>75</v>
      </c>
      <c r="B73" s="11" t="s">
        <v>76</v>
      </c>
      <c r="C73" s="30">
        <v>0</v>
      </c>
      <c r="D73" s="38"/>
      <c r="E73" s="34">
        <f t="shared" si="0"/>
        <v>0</v>
      </c>
      <c r="F73" s="47" t="e">
        <f t="shared" si="1"/>
        <v>#DIV/0!</v>
      </c>
      <c r="G73" s="42"/>
    </row>
    <row r="74" spans="1:7" ht="31.5" hidden="1" x14ac:dyDescent="0.25">
      <c r="A74" s="10" t="s">
        <v>73</v>
      </c>
      <c r="B74" s="11" t="s">
        <v>77</v>
      </c>
      <c r="C74" s="30">
        <v>0</v>
      </c>
      <c r="D74" s="38"/>
      <c r="E74" s="34">
        <f t="shared" si="0"/>
        <v>0</v>
      </c>
      <c r="F74" s="47" t="e">
        <f t="shared" si="1"/>
        <v>#DIV/0!</v>
      </c>
      <c r="G74" s="42"/>
    </row>
    <row r="75" spans="1:7" ht="31.5" hidden="1" x14ac:dyDescent="0.25">
      <c r="A75" s="10" t="s">
        <v>78</v>
      </c>
      <c r="B75" s="11" t="s">
        <v>79</v>
      </c>
      <c r="C75" s="30">
        <v>0</v>
      </c>
      <c r="D75" s="38"/>
      <c r="E75" s="34">
        <f t="shared" si="0"/>
        <v>0</v>
      </c>
      <c r="F75" s="47" t="e">
        <f t="shared" si="1"/>
        <v>#DIV/0!</v>
      </c>
      <c r="G75" s="42"/>
    </row>
    <row r="76" spans="1:7" ht="47.25" hidden="1" x14ac:dyDescent="0.25">
      <c r="A76" s="10" t="s">
        <v>80</v>
      </c>
      <c r="B76" s="11" t="s">
        <v>81</v>
      </c>
      <c r="C76" s="30">
        <v>0</v>
      </c>
      <c r="D76" s="38"/>
      <c r="E76" s="34">
        <f t="shared" si="0"/>
        <v>0</v>
      </c>
      <c r="F76" s="47" t="e">
        <f t="shared" si="1"/>
        <v>#DIV/0!</v>
      </c>
      <c r="G76" s="42"/>
    </row>
    <row r="77" spans="1:7" ht="47.25" x14ac:dyDescent="0.25">
      <c r="A77" s="10" t="s">
        <v>82</v>
      </c>
      <c r="B77" s="11" t="s">
        <v>83</v>
      </c>
      <c r="C77" s="30">
        <v>1750</v>
      </c>
      <c r="D77" s="38">
        <v>1750</v>
      </c>
      <c r="E77" s="34">
        <f t="shared" si="0"/>
        <v>0</v>
      </c>
      <c r="F77" s="47">
        <f t="shared" si="1"/>
        <v>1</v>
      </c>
      <c r="G77" s="42"/>
    </row>
    <row r="78" spans="1:7" hidden="1" x14ac:dyDescent="0.25">
      <c r="A78" s="10"/>
      <c r="B78" s="11"/>
      <c r="C78" s="30"/>
      <c r="D78" s="38"/>
      <c r="E78" s="34">
        <f t="shared" si="0"/>
        <v>0</v>
      </c>
      <c r="F78" s="47" t="e">
        <f t="shared" si="1"/>
        <v>#DIV/0!</v>
      </c>
      <c r="G78" s="42"/>
    </row>
    <row r="79" spans="1:7" hidden="1" x14ac:dyDescent="0.25">
      <c r="A79" s="13" t="s">
        <v>84</v>
      </c>
      <c r="B79" s="14" t="s">
        <v>85</v>
      </c>
      <c r="C79" s="31">
        <f>SUM(C80:C84)</f>
        <v>0</v>
      </c>
      <c r="D79" s="38"/>
      <c r="E79" s="34">
        <f t="shared" si="0"/>
        <v>0</v>
      </c>
      <c r="F79" s="47" t="e">
        <f t="shared" si="1"/>
        <v>#DIV/0!</v>
      </c>
      <c r="G79" s="42"/>
    </row>
    <row r="80" spans="1:7" hidden="1" x14ac:dyDescent="0.25">
      <c r="A80" s="10" t="s">
        <v>86</v>
      </c>
      <c r="B80" s="11" t="s">
        <v>87</v>
      </c>
      <c r="C80" s="30">
        <v>0</v>
      </c>
      <c r="D80" s="38"/>
      <c r="E80" s="34">
        <f t="shared" si="0"/>
        <v>0</v>
      </c>
      <c r="F80" s="47" t="e">
        <f t="shared" si="1"/>
        <v>#DIV/0!</v>
      </c>
      <c r="G80" s="42"/>
    </row>
    <row r="81" spans="1:7" ht="47.25" hidden="1" x14ac:dyDescent="0.25">
      <c r="A81" s="10" t="s">
        <v>88</v>
      </c>
      <c r="B81" s="11" t="s">
        <v>89</v>
      </c>
      <c r="C81" s="30">
        <v>0</v>
      </c>
      <c r="D81" s="38"/>
      <c r="E81" s="34">
        <f t="shared" ref="E81:E115" si="2">D81-C81</f>
        <v>0</v>
      </c>
      <c r="F81" s="47" t="e">
        <f t="shared" ref="F81:F115" si="3">D81/C81</f>
        <v>#DIV/0!</v>
      </c>
      <c r="G81" s="42"/>
    </row>
    <row r="82" spans="1:7" ht="47.25" hidden="1" x14ac:dyDescent="0.25">
      <c r="A82" s="10" t="s">
        <v>90</v>
      </c>
      <c r="B82" s="11" t="s">
        <v>91</v>
      </c>
      <c r="C82" s="30">
        <v>0</v>
      </c>
      <c r="D82" s="38"/>
      <c r="E82" s="34">
        <f t="shared" si="2"/>
        <v>0</v>
      </c>
      <c r="F82" s="47" t="e">
        <f t="shared" si="3"/>
        <v>#DIV/0!</v>
      </c>
      <c r="G82" s="42"/>
    </row>
    <row r="83" spans="1:7" ht="31.5" hidden="1" x14ac:dyDescent="0.25">
      <c r="A83" s="10" t="s">
        <v>92</v>
      </c>
      <c r="B83" s="11" t="s">
        <v>93</v>
      </c>
      <c r="C83" s="30">
        <v>0</v>
      </c>
      <c r="D83" s="38"/>
      <c r="E83" s="34">
        <f t="shared" si="2"/>
        <v>0</v>
      </c>
      <c r="F83" s="47" t="e">
        <f t="shared" si="3"/>
        <v>#DIV/0!</v>
      </c>
      <c r="G83" s="42"/>
    </row>
    <row r="84" spans="1:7" ht="31.5" hidden="1" x14ac:dyDescent="0.25">
      <c r="A84" s="10" t="s">
        <v>94</v>
      </c>
      <c r="B84" s="11" t="s">
        <v>95</v>
      </c>
      <c r="C84" s="30">
        <v>0</v>
      </c>
      <c r="D84" s="38"/>
      <c r="E84" s="34">
        <f t="shared" si="2"/>
        <v>0</v>
      </c>
      <c r="F84" s="47" t="e">
        <f t="shared" si="3"/>
        <v>#DIV/0!</v>
      </c>
      <c r="G84" s="42"/>
    </row>
    <row r="85" spans="1:7" ht="47.25" hidden="1" x14ac:dyDescent="0.25">
      <c r="A85" s="10" t="s">
        <v>96</v>
      </c>
      <c r="B85" s="11" t="s">
        <v>97</v>
      </c>
      <c r="C85" s="30">
        <v>0</v>
      </c>
      <c r="D85" s="38"/>
      <c r="E85" s="34">
        <f t="shared" si="2"/>
        <v>0</v>
      </c>
      <c r="F85" s="47" t="e">
        <f t="shared" si="3"/>
        <v>#DIV/0!</v>
      </c>
      <c r="G85" s="42"/>
    </row>
    <row r="86" spans="1:7" hidden="1" x14ac:dyDescent="0.25">
      <c r="A86" s="10" t="s">
        <v>82</v>
      </c>
      <c r="B86" s="11" t="s">
        <v>108</v>
      </c>
      <c r="C86" s="30">
        <v>0</v>
      </c>
      <c r="D86" s="38"/>
      <c r="E86" s="34">
        <f t="shared" si="2"/>
        <v>0</v>
      </c>
      <c r="F86" s="47" t="e">
        <f t="shared" si="3"/>
        <v>#DIV/0!</v>
      </c>
      <c r="G86" s="42"/>
    </row>
    <row r="87" spans="1:7" ht="47.25" hidden="1" x14ac:dyDescent="0.25">
      <c r="A87" s="10" t="s">
        <v>67</v>
      </c>
      <c r="B87" s="11" t="s">
        <v>98</v>
      </c>
      <c r="C87" s="30">
        <v>0</v>
      </c>
      <c r="D87" s="38"/>
      <c r="E87" s="34">
        <f t="shared" si="2"/>
        <v>0</v>
      </c>
      <c r="F87" s="47" t="e">
        <f t="shared" si="3"/>
        <v>#DIV/0!</v>
      </c>
      <c r="G87" s="42"/>
    </row>
    <row r="88" spans="1:7" hidden="1" x14ac:dyDescent="0.25">
      <c r="A88" s="10"/>
      <c r="B88" s="11"/>
      <c r="C88" s="30"/>
      <c r="D88" s="38"/>
      <c r="E88" s="34">
        <f t="shared" si="2"/>
        <v>0</v>
      </c>
      <c r="F88" s="47" t="e">
        <f t="shared" si="3"/>
        <v>#DIV/0!</v>
      </c>
      <c r="G88" s="42"/>
    </row>
    <row r="89" spans="1:7" ht="31.5" hidden="1" x14ac:dyDescent="0.25">
      <c r="A89" s="10" t="s">
        <v>69</v>
      </c>
      <c r="B89" s="11" t="s">
        <v>99</v>
      </c>
      <c r="C89" s="30">
        <v>0</v>
      </c>
      <c r="D89" s="38"/>
      <c r="E89" s="34">
        <f t="shared" si="2"/>
        <v>0</v>
      </c>
      <c r="F89" s="47" t="e">
        <f t="shared" si="3"/>
        <v>#DIV/0!</v>
      </c>
      <c r="G89" s="42"/>
    </row>
    <row r="90" spans="1:7" ht="46.5" customHeight="1" x14ac:dyDescent="0.25">
      <c r="A90" s="10" t="s">
        <v>67</v>
      </c>
      <c r="B90" s="11" t="s">
        <v>105</v>
      </c>
      <c r="C90" s="30">
        <v>7300.4</v>
      </c>
      <c r="D90" s="38">
        <v>6909.9100399999998</v>
      </c>
      <c r="E90" s="34">
        <f t="shared" si="2"/>
        <v>-390.48995999999988</v>
      </c>
      <c r="F90" s="47">
        <f t="shared" si="3"/>
        <v>0.94651115555312038</v>
      </c>
      <c r="G90" s="42"/>
    </row>
    <row r="91" spans="1:7" ht="52.5" customHeight="1" x14ac:dyDescent="0.25">
      <c r="A91" s="10" t="s">
        <v>69</v>
      </c>
      <c r="B91" s="11" t="s">
        <v>109</v>
      </c>
      <c r="C91" s="30">
        <v>5552.38</v>
      </c>
      <c r="D91" s="38">
        <v>5552.38</v>
      </c>
      <c r="E91" s="34">
        <f t="shared" si="2"/>
        <v>0</v>
      </c>
      <c r="F91" s="47">
        <f t="shared" si="3"/>
        <v>1</v>
      </c>
      <c r="G91" s="42"/>
    </row>
    <row r="92" spans="1:7" ht="31.5" x14ac:dyDescent="0.25">
      <c r="A92" s="10" t="s">
        <v>73</v>
      </c>
      <c r="B92" s="11" t="s">
        <v>110</v>
      </c>
      <c r="C92" s="30">
        <v>4103.2516400000004</v>
      </c>
      <c r="D92" s="38">
        <v>4103.2516400000004</v>
      </c>
      <c r="E92" s="34">
        <f t="shared" si="2"/>
        <v>0</v>
      </c>
      <c r="F92" s="47">
        <f t="shared" si="3"/>
        <v>1</v>
      </c>
      <c r="G92" s="42"/>
    </row>
    <row r="93" spans="1:7" ht="78.75" x14ac:dyDescent="0.25">
      <c r="A93" s="10" t="s">
        <v>75</v>
      </c>
      <c r="B93" s="11" t="s">
        <v>111</v>
      </c>
      <c r="C93" s="30">
        <v>630.45411000000001</v>
      </c>
      <c r="D93" s="38">
        <v>630.45411000000001</v>
      </c>
      <c r="E93" s="34">
        <f t="shared" si="2"/>
        <v>0</v>
      </c>
      <c r="F93" s="47">
        <f t="shared" si="3"/>
        <v>1</v>
      </c>
      <c r="G93" s="42"/>
    </row>
    <row r="94" spans="1:7" x14ac:dyDescent="0.25">
      <c r="A94" s="10" t="s">
        <v>96</v>
      </c>
      <c r="B94" s="11" t="s">
        <v>116</v>
      </c>
      <c r="C94" s="30">
        <v>18999.282859999999</v>
      </c>
      <c r="D94" s="38">
        <v>18041.582859999999</v>
      </c>
      <c r="E94" s="34">
        <f t="shared" si="2"/>
        <v>-957.70000000000073</v>
      </c>
      <c r="F94" s="47">
        <f t="shared" si="3"/>
        <v>0.94959283426342966</v>
      </c>
      <c r="G94" s="42"/>
    </row>
    <row r="95" spans="1:7" ht="31.5" x14ac:dyDescent="0.25">
      <c r="A95" s="10" t="s">
        <v>78</v>
      </c>
      <c r="B95" s="11" t="s">
        <v>79</v>
      </c>
      <c r="C95" s="30">
        <v>6613.7566200000001</v>
      </c>
      <c r="D95" s="38">
        <v>6613.7566200000001</v>
      </c>
      <c r="E95" s="34">
        <f t="shared" si="2"/>
        <v>0</v>
      </c>
      <c r="F95" s="47">
        <f t="shared" si="3"/>
        <v>1</v>
      </c>
      <c r="G95" s="42"/>
    </row>
    <row r="96" spans="1:7" ht="31.5" x14ac:dyDescent="0.25">
      <c r="A96" s="10" t="s">
        <v>80</v>
      </c>
      <c r="B96" s="11" t="s">
        <v>118</v>
      </c>
      <c r="C96" s="30">
        <v>25330.7896</v>
      </c>
      <c r="D96" s="38">
        <v>0</v>
      </c>
      <c r="E96" s="34">
        <f t="shared" si="2"/>
        <v>-25330.7896</v>
      </c>
      <c r="F96" s="47">
        <f t="shared" si="3"/>
        <v>0</v>
      </c>
      <c r="G96" s="42"/>
    </row>
    <row r="97" spans="1:7" ht="47.25" x14ac:dyDescent="0.25">
      <c r="A97" s="10" t="s">
        <v>114</v>
      </c>
      <c r="B97" s="11" t="s">
        <v>117</v>
      </c>
      <c r="C97" s="30">
        <v>37697.300000000003</v>
      </c>
      <c r="D97" s="38">
        <v>37697.19</v>
      </c>
      <c r="E97" s="34">
        <f t="shared" si="2"/>
        <v>-0.11000000000058208</v>
      </c>
      <c r="F97" s="47">
        <f t="shared" si="3"/>
        <v>0.99999708201913662</v>
      </c>
      <c r="G97" s="42"/>
    </row>
    <row r="98" spans="1:7" ht="31.5" x14ac:dyDescent="0.25">
      <c r="A98" s="10" t="s">
        <v>115</v>
      </c>
      <c r="B98" s="11" t="s">
        <v>119</v>
      </c>
      <c r="C98" s="30">
        <v>179.30817999999999</v>
      </c>
      <c r="D98" s="38">
        <v>179.30817999999999</v>
      </c>
      <c r="E98" s="34">
        <f t="shared" si="2"/>
        <v>0</v>
      </c>
      <c r="F98" s="47">
        <f t="shared" si="3"/>
        <v>1</v>
      </c>
      <c r="G98" s="42"/>
    </row>
    <row r="99" spans="1:7" ht="34.5" customHeight="1" x14ac:dyDescent="0.25">
      <c r="A99" s="10" t="s">
        <v>121</v>
      </c>
      <c r="B99" s="11" t="s">
        <v>120</v>
      </c>
      <c r="C99" s="30">
        <v>101.01009999999999</v>
      </c>
      <c r="D99" s="38">
        <v>101.01009999999999</v>
      </c>
      <c r="E99" s="34">
        <f t="shared" si="2"/>
        <v>0</v>
      </c>
      <c r="F99" s="47">
        <f t="shared" si="3"/>
        <v>1</v>
      </c>
      <c r="G99" s="42"/>
    </row>
    <row r="100" spans="1:7" ht="47.25" x14ac:dyDescent="0.25">
      <c r="A100" s="10" t="s">
        <v>126</v>
      </c>
      <c r="B100" s="11" t="s">
        <v>127</v>
      </c>
      <c r="C100" s="30">
        <v>1770</v>
      </c>
      <c r="D100" s="38">
        <v>1770</v>
      </c>
      <c r="E100" s="34">
        <f t="shared" si="2"/>
        <v>0</v>
      </c>
      <c r="F100" s="47">
        <f t="shared" si="3"/>
        <v>1</v>
      </c>
      <c r="G100" s="42"/>
    </row>
    <row r="101" spans="1:7" ht="63" x14ac:dyDescent="0.25">
      <c r="A101" s="10" t="s">
        <v>129</v>
      </c>
      <c r="B101" s="11" t="s">
        <v>144</v>
      </c>
      <c r="C101" s="30">
        <v>1500</v>
      </c>
      <c r="D101" s="38">
        <v>1500</v>
      </c>
      <c r="E101" s="34">
        <f t="shared" si="2"/>
        <v>0</v>
      </c>
      <c r="F101" s="47">
        <f t="shared" si="3"/>
        <v>1</v>
      </c>
      <c r="G101" s="42"/>
    </row>
    <row r="102" spans="1:7" ht="47.25" x14ac:dyDescent="0.25">
      <c r="A102" s="10" t="s">
        <v>130</v>
      </c>
      <c r="B102" s="11" t="s">
        <v>128</v>
      </c>
      <c r="C102" s="30">
        <v>597.83408999999995</v>
      </c>
      <c r="D102" s="38">
        <v>597.83408999999995</v>
      </c>
      <c r="E102" s="34">
        <f t="shared" si="2"/>
        <v>0</v>
      </c>
      <c r="F102" s="47">
        <f t="shared" si="3"/>
        <v>1</v>
      </c>
      <c r="G102" s="42"/>
    </row>
    <row r="103" spans="1:7" s="26" customFormat="1" ht="47.25" x14ac:dyDescent="0.25">
      <c r="A103" s="28" t="s">
        <v>156</v>
      </c>
      <c r="B103" s="29" t="s">
        <v>157</v>
      </c>
      <c r="C103" s="30">
        <v>508.512</v>
      </c>
      <c r="D103" s="38">
        <v>508.512</v>
      </c>
      <c r="E103" s="34">
        <f t="shared" si="2"/>
        <v>0</v>
      </c>
      <c r="F103" s="47">
        <f t="shared" si="3"/>
        <v>1</v>
      </c>
      <c r="G103" s="42"/>
    </row>
    <row r="104" spans="1:7" x14ac:dyDescent="0.25">
      <c r="A104" s="13" t="s">
        <v>84</v>
      </c>
      <c r="B104" s="14" t="s">
        <v>100</v>
      </c>
      <c r="C104" s="31">
        <f>SUM(C106:C115)</f>
        <v>21756.463000000003</v>
      </c>
      <c r="D104" s="39">
        <f>SUM(D106:D115)</f>
        <v>21707.320130000004</v>
      </c>
      <c r="E104" s="40">
        <f t="shared" si="2"/>
        <v>-49.142869999999675</v>
      </c>
      <c r="F104" s="45">
        <f t="shared" si="3"/>
        <v>0.99774122889368555</v>
      </c>
      <c r="G104" s="42"/>
    </row>
    <row r="105" spans="1:7" ht="31.5" hidden="1" x14ac:dyDescent="0.25">
      <c r="A105" s="10" t="s">
        <v>86</v>
      </c>
      <c r="B105" s="11" t="s">
        <v>106</v>
      </c>
      <c r="C105" s="30">
        <v>0</v>
      </c>
      <c r="D105" s="38"/>
      <c r="E105" s="34">
        <f t="shared" si="2"/>
        <v>0</v>
      </c>
      <c r="F105" s="47" t="e">
        <f t="shared" si="3"/>
        <v>#DIV/0!</v>
      </c>
      <c r="G105" s="42"/>
    </row>
    <row r="106" spans="1:7" ht="31.5" x14ac:dyDescent="0.25">
      <c r="A106" s="10" t="s">
        <v>86</v>
      </c>
      <c r="B106" s="11" t="s">
        <v>107</v>
      </c>
      <c r="C106" s="30">
        <v>10612.602000000001</v>
      </c>
      <c r="D106" s="38">
        <v>10612.602000000001</v>
      </c>
      <c r="E106" s="34">
        <f t="shared" si="2"/>
        <v>0</v>
      </c>
      <c r="F106" s="47">
        <f t="shared" si="3"/>
        <v>1</v>
      </c>
      <c r="G106" s="42"/>
    </row>
    <row r="107" spans="1:7" x14ac:dyDescent="0.25">
      <c r="A107" s="10" t="s">
        <v>88</v>
      </c>
      <c r="B107" s="11" t="s">
        <v>123</v>
      </c>
      <c r="C107" s="30">
        <v>1500</v>
      </c>
      <c r="D107" s="38">
        <v>1450.8571300000001</v>
      </c>
      <c r="E107" s="34">
        <f t="shared" si="2"/>
        <v>-49.142869999999903</v>
      </c>
      <c r="F107" s="47">
        <f t="shared" si="3"/>
        <v>0.96723808666666677</v>
      </c>
      <c r="G107" s="42"/>
    </row>
    <row r="108" spans="1:7" x14ac:dyDescent="0.25">
      <c r="A108" s="10" t="s">
        <v>90</v>
      </c>
      <c r="B108" s="11" t="s">
        <v>122</v>
      </c>
      <c r="C108" s="30">
        <v>325.08</v>
      </c>
      <c r="D108" s="38">
        <v>325.08</v>
      </c>
      <c r="E108" s="34">
        <f t="shared" si="2"/>
        <v>0</v>
      </c>
      <c r="F108" s="47">
        <f t="shared" si="3"/>
        <v>1</v>
      </c>
      <c r="G108" s="42"/>
    </row>
    <row r="109" spans="1:7" x14ac:dyDescent="0.25">
      <c r="A109" s="10" t="s">
        <v>92</v>
      </c>
      <c r="B109" s="11" t="s">
        <v>131</v>
      </c>
      <c r="C109" s="30">
        <v>3349.8989999999999</v>
      </c>
      <c r="D109" s="38">
        <v>3349.8989999999999</v>
      </c>
      <c r="E109" s="34">
        <f t="shared" si="2"/>
        <v>0</v>
      </c>
      <c r="F109" s="47">
        <f t="shared" si="3"/>
        <v>1</v>
      </c>
      <c r="G109" s="42"/>
    </row>
    <row r="110" spans="1:7" ht="63" x14ac:dyDescent="0.25">
      <c r="A110" s="10" t="s">
        <v>94</v>
      </c>
      <c r="B110" s="11" t="s">
        <v>132</v>
      </c>
      <c r="C110" s="30">
        <v>1404.3</v>
      </c>
      <c r="D110" s="38">
        <v>1404.3</v>
      </c>
      <c r="E110" s="34">
        <f t="shared" si="2"/>
        <v>0</v>
      </c>
      <c r="F110" s="47">
        <f t="shared" si="3"/>
        <v>1</v>
      </c>
      <c r="G110" s="42"/>
    </row>
    <row r="111" spans="1:7" ht="47.25" x14ac:dyDescent="0.25">
      <c r="A111" s="10" t="s">
        <v>134</v>
      </c>
      <c r="B111" s="11" t="s">
        <v>133</v>
      </c>
      <c r="C111" s="30">
        <v>530.13</v>
      </c>
      <c r="D111" s="38">
        <v>530.13</v>
      </c>
      <c r="E111" s="34">
        <f t="shared" si="2"/>
        <v>0</v>
      </c>
      <c r="F111" s="47">
        <f t="shared" si="3"/>
        <v>1</v>
      </c>
      <c r="G111" s="42"/>
    </row>
    <row r="112" spans="1:7" ht="31.5" x14ac:dyDescent="0.25">
      <c r="A112" s="10" t="s">
        <v>136</v>
      </c>
      <c r="B112" s="11" t="s">
        <v>135</v>
      </c>
      <c r="C112" s="30">
        <v>2222.2220000000002</v>
      </c>
      <c r="D112" s="38">
        <v>2222.2220000000002</v>
      </c>
      <c r="E112" s="34">
        <f t="shared" si="2"/>
        <v>0</v>
      </c>
      <c r="F112" s="47">
        <f t="shared" si="3"/>
        <v>1</v>
      </c>
      <c r="G112" s="42"/>
    </row>
    <row r="113" spans="1:7" ht="31.5" x14ac:dyDescent="0.25">
      <c r="A113" s="10" t="s">
        <v>138</v>
      </c>
      <c r="B113" s="11" t="s">
        <v>137</v>
      </c>
      <c r="C113" s="30">
        <v>676.03</v>
      </c>
      <c r="D113" s="38">
        <v>676.03</v>
      </c>
      <c r="E113" s="34">
        <f t="shared" si="2"/>
        <v>0</v>
      </c>
      <c r="F113" s="47">
        <f t="shared" si="3"/>
        <v>1</v>
      </c>
      <c r="G113" s="42"/>
    </row>
    <row r="114" spans="1:7" ht="47.25" x14ac:dyDescent="0.25">
      <c r="A114" s="10" t="s">
        <v>139</v>
      </c>
      <c r="B114" s="11" t="s">
        <v>140</v>
      </c>
      <c r="C114" s="30">
        <v>1093</v>
      </c>
      <c r="D114" s="38">
        <v>1093</v>
      </c>
      <c r="E114" s="34">
        <f t="shared" si="2"/>
        <v>0</v>
      </c>
      <c r="F114" s="47">
        <f t="shared" si="3"/>
        <v>1</v>
      </c>
      <c r="G114" s="42"/>
    </row>
    <row r="115" spans="1:7" ht="299.25" x14ac:dyDescent="0.25">
      <c r="A115" s="28" t="s">
        <v>158</v>
      </c>
      <c r="B115" s="29" t="s">
        <v>159</v>
      </c>
      <c r="C115" s="30">
        <v>43.2</v>
      </c>
      <c r="D115" s="38">
        <v>43.2</v>
      </c>
      <c r="E115" s="38">
        <f t="shared" si="2"/>
        <v>0</v>
      </c>
      <c r="F115" s="46">
        <f t="shared" si="3"/>
        <v>1</v>
      </c>
    </row>
  </sheetData>
  <sheetProtection selectLockedCells="1" selectUnlockedCells="1"/>
  <mergeCells count="9">
    <mergeCell ref="E10:F10"/>
    <mergeCell ref="A7:F7"/>
    <mergeCell ref="A8:F8"/>
    <mergeCell ref="A10:A11"/>
    <mergeCell ref="B10:B11"/>
    <mergeCell ref="B54:B55"/>
    <mergeCell ref="C54:C55"/>
    <mergeCell ref="B9:C9"/>
    <mergeCell ref="C10:D10"/>
  </mergeCells>
  <pageMargins left="0.78740157480314965" right="0.59055118110236227" top="0.59055118110236227" bottom="0.59055118110236227" header="0" footer="0"/>
  <pageSetup paperSize="9" scale="61" firstPageNumber="0" fitToHeight="3" orientation="portrait" r:id="rId1"/>
  <headerFooter alignWithMargins="0"/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из РК 2021</vt:lpstr>
      <vt:lpstr>'МБТ из РК 2021'!Excel_BuiltIn_Print_Area</vt:lpstr>
      <vt:lpstr>'МБТ из РК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Мяки Ирина Александровна</dc:creator>
  <cp:lastModifiedBy>Пользователь</cp:lastModifiedBy>
  <cp:lastPrinted>2023-03-30T09:40:21Z</cp:lastPrinted>
  <dcterms:created xsi:type="dcterms:W3CDTF">2023-03-30T08:57:39Z</dcterms:created>
  <dcterms:modified xsi:type="dcterms:W3CDTF">2023-03-30T09:41:41Z</dcterms:modified>
</cp:coreProperties>
</file>