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500"/>
  </bookViews>
  <sheets>
    <sheet name="прил.4" sheetId="1" r:id="rId1"/>
  </sheets>
  <definedNames>
    <definedName name="_xlnm.Print_Area" localSheetId="0">прил.4!$A$1:$I$54</definedName>
  </definedNames>
  <calcPr calcId="14562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H52" i="1" l="1"/>
  <c r="F10" i="1" l="1"/>
  <c r="G10" i="1"/>
  <c r="F18" i="1"/>
  <c r="H19" i="1" l="1"/>
  <c r="H53" i="1"/>
  <c r="H51" i="1"/>
  <c r="G50" i="1"/>
  <c r="F50" i="1"/>
  <c r="H49" i="1"/>
  <c r="G48" i="1"/>
  <c r="F48" i="1"/>
  <c r="H47" i="1"/>
  <c r="G46" i="1"/>
  <c r="F46" i="1"/>
  <c r="H45" i="1"/>
  <c r="H44" i="1"/>
  <c r="G43" i="1"/>
  <c r="F43" i="1"/>
  <c r="H42" i="1"/>
  <c r="H41" i="1"/>
  <c r="H40" i="1"/>
  <c r="H39" i="1"/>
  <c r="H38" i="1"/>
  <c r="G37" i="1"/>
  <c r="F37" i="1"/>
  <c r="H36" i="1"/>
  <c r="G35" i="1"/>
  <c r="F35" i="1"/>
  <c r="H34" i="1"/>
  <c r="H33" i="1"/>
  <c r="H32" i="1"/>
  <c r="H31" i="1"/>
  <c r="H30" i="1"/>
  <c r="G29" i="1"/>
  <c r="F29" i="1"/>
  <c r="H28" i="1"/>
  <c r="H27" i="1"/>
  <c r="H26" i="1"/>
  <c r="G25" i="1"/>
  <c r="F25" i="1"/>
  <c r="H24" i="1"/>
  <c r="H23" i="1"/>
  <c r="H22" i="1"/>
  <c r="H21" i="1"/>
  <c r="G20" i="1"/>
  <c r="F20" i="1"/>
  <c r="G18" i="1"/>
  <c r="H17" i="1"/>
  <c r="G16" i="1"/>
  <c r="F16" i="1"/>
  <c r="H15" i="1"/>
  <c r="H14" i="1"/>
  <c r="H12" i="1"/>
  <c r="H11" i="1"/>
  <c r="F54" i="1" l="1"/>
  <c r="H48" i="1"/>
  <c r="H37" i="1"/>
  <c r="H29" i="1"/>
  <c r="H18" i="1"/>
  <c r="H10" i="1"/>
  <c r="G54" i="1"/>
  <c r="I48" i="1" s="1"/>
  <c r="H20" i="1"/>
  <c r="H25" i="1"/>
  <c r="H35" i="1"/>
  <c r="H43" i="1"/>
  <c r="H46" i="1"/>
  <c r="H50" i="1"/>
  <c r="H16" i="1"/>
  <c r="I53" i="1" l="1"/>
  <c r="I49" i="1"/>
  <c r="I51" i="1"/>
  <c r="I52" i="1"/>
  <c r="I50" i="1"/>
  <c r="I19" i="1"/>
  <c r="I25" i="1"/>
  <c r="I43" i="1"/>
  <c r="I35" i="1"/>
  <c r="I16" i="1"/>
  <c r="I45" i="1"/>
  <c r="I42" i="1"/>
  <c r="I40" i="1"/>
  <c r="I38" i="1"/>
  <c r="I34" i="1"/>
  <c r="I32" i="1"/>
  <c r="I30" i="1"/>
  <c r="I27" i="1"/>
  <c r="I24" i="1"/>
  <c r="I22" i="1"/>
  <c r="I15" i="1"/>
  <c r="I12" i="1"/>
  <c r="I47" i="1"/>
  <c r="I44" i="1"/>
  <c r="I41" i="1"/>
  <c r="I39" i="1"/>
  <c r="I36" i="1"/>
  <c r="I33" i="1"/>
  <c r="I29" i="1"/>
  <c r="I28" i="1"/>
  <c r="I13" i="1"/>
  <c r="I10" i="1"/>
  <c r="H54" i="1"/>
  <c r="I37" i="1"/>
  <c r="I31" i="1"/>
  <c r="I26" i="1"/>
  <c r="I23" i="1"/>
  <c r="I21" i="1"/>
  <c r="I18" i="1"/>
  <c r="I17" i="1"/>
  <c r="I14" i="1"/>
  <c r="I11" i="1"/>
  <c r="I46" i="1"/>
  <c r="I20" i="1"/>
</calcChain>
</file>

<file path=xl/sharedStrings.xml><?xml version="1.0" encoding="utf-8"?>
<sst xmlns="http://schemas.openxmlformats.org/spreadsheetml/2006/main" count="173" uniqueCount="89">
  <si>
    <t>Приложение 3</t>
  </si>
  <si>
    <t>тыс. рублей</t>
  </si>
  <si>
    <t>Наименование</t>
  </si>
  <si>
    <t>раздел</t>
  </si>
  <si>
    <t>подраздел</t>
  </si>
  <si>
    <t>цел. статья</t>
  </si>
  <si>
    <t>вид расходов</t>
  </si>
  <si>
    <t>Утверждено</t>
  </si>
  <si>
    <t>Исполнено</t>
  </si>
  <si>
    <t>Процент исполнения</t>
  </si>
  <si>
    <t>Удельный вес в общем расходе исполнения</t>
  </si>
  <si>
    <t>Общегосударственные вопросы</t>
  </si>
  <si>
    <t>01</t>
  </si>
  <si>
    <t>03</t>
  </si>
  <si>
    <t>0020000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</si>
  <si>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</si>
  <si>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</si>
  <si>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0020300</t>
  </si>
  <si>
    <t>Судебная система</t>
  </si>
  <si>
    <t>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</si>
  <si>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</si>
  <si>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</si>
  <si>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500</t>
  </si>
  <si>
    <t>07</t>
  </si>
  <si>
    <t>Резервные фонды</t>
  </si>
  <si>
    <t>11</t>
  </si>
  <si>
    <t>0020400</t>
  </si>
  <si>
    <t>Другие общегосударственные вопросы</t>
  </si>
  <si>
    <t>13</t>
  </si>
  <si>
    <t>0021200</t>
  </si>
  <si>
    <t>Национальная оборона</t>
  </si>
  <si>
    <t>02</t>
  </si>
  <si>
    <t>Мобилизационная и вневойсковая подготовка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</si>
  <si>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</si>
  <si>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</si>
  <si>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</si>
  <si>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Национальная экономика</t>
  </si>
  <si>
    <t>Общеэкономические вопросы</t>
  </si>
  <si>
    <t>Сельское хозяйство и рыболовство</t>
  </si>
  <si>
    <t>5200300</t>
  </si>
  <si>
    <t>Дорожное хозяйство (дорожные фонды)</t>
  </si>
  <si>
    <t>Другие вопросы в области национальной экономики</t>
  </si>
  <si>
    <t>12</t>
  </si>
  <si>
    <t>Жилищно-коммунальное хозяйство</t>
  </si>
  <si>
    <t>Жилищное хозяйство</t>
  </si>
  <si>
    <t>5210000</t>
  </si>
  <si>
    <t>Коммунальное хозяйство</t>
  </si>
  <si>
    <t>Благоустройство</t>
  </si>
  <si>
    <t>Образование</t>
  </si>
  <si>
    <t>5360000</t>
  </si>
  <si>
    <t>Дошкольное образование</t>
  </si>
  <si>
    <t>Общее образование</t>
  </si>
  <si>
    <t>5240000</t>
  </si>
  <si>
    <t>Дополнительное образование детей</t>
  </si>
  <si>
    <t>Молодежная политика и оздоровление детей</t>
  </si>
  <si>
    <t>Другие вопросы в области образования</t>
  </si>
  <si>
    <t>5250000</t>
  </si>
  <si>
    <t>Культура и кинематография</t>
  </si>
  <si>
    <t>08</t>
  </si>
  <si>
    <t>Культура</t>
  </si>
  <si>
    <t>5160000</t>
  </si>
  <si>
    <t>Социальная политика</t>
  </si>
  <si>
    <t>10</t>
  </si>
  <si>
    <t>5210600</t>
  </si>
  <si>
    <t>Пенсионное обеспечение</t>
  </si>
  <si>
    <t>Социальное обслуживание населения</t>
  </si>
  <si>
    <t>5210610</t>
  </si>
  <si>
    <t>Социальное обеспечение населения</t>
  </si>
  <si>
    <t>0700500</t>
  </si>
  <si>
    <t xml:space="preserve">Охрана семьи и детства </t>
  </si>
  <si>
    <t>Другие вопросы в области социальной политики</t>
  </si>
  <si>
    <t>Физическая культура и спорт</t>
  </si>
  <si>
    <t>5380000</t>
  </si>
  <si>
    <t>Физическая культура</t>
  </si>
  <si>
    <t>Массовый спорт</t>
  </si>
  <si>
    <t>Средства массовой информации</t>
  </si>
  <si>
    <t>0014000</t>
  </si>
  <si>
    <t xml:space="preserve">Периодическая печать и издательства </t>
  </si>
  <si>
    <t>0700000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</si>
  <si>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</si>
  <si>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</si>
  <si>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Межбюджетные трансферты</t>
  </si>
  <si>
    <t>14</t>
  </si>
  <si>
    <t>Дотации бюджетам поселений</t>
  </si>
  <si>
    <t>прочие межбюджетные трансферты общего характера</t>
  </si>
  <si>
    <t>Всего расходов</t>
  </si>
  <si>
    <t>к пояснительной записке к отчету</t>
  </si>
  <si>
    <t>об исполнении бюджета района за 2022 год</t>
  </si>
  <si>
    <t>Исполнение бюджета Лахденпохского муниципального района за 2022 год по разделам и подразделам классификации расходов бюджетов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</si>
</sst>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%"/>
  </numFmts>
  <fonts count="12" x14ac:knownFonts="1">
    <font>
      <sz val="10"/>
      <name val="Arial Cyr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 Cyr"/>
      <family val="2"/>
      <charset val="204"/>
    </font>
    <font>
      <b/>
      <sz val="10"/>
      <name val="Times New Roman"/>
      <family val="1"/>
      <charset val="204"/>
    </font>
    <font>
      <b/>
      <sz val="10"/>
      <name val="Arial Cyr"/>
      <family val="2"/>
      <charset val="204"/>
    </font>
    <font>
      <sz val="10"/>
      <name val="Arial"/>
      <family val="2"/>
      <charset val="204"/>
    </font>
    <font>
      <b/>
      <sz val="10"/>
      <name val="Arial Cyr"/>
      <charset val="204"/>
    </font>
    <font>
      <b/>
      <i/>
      <sz val="10"/>
      <name val="Times New Roman"/>
      <family val="1"/>
      <charset val="204"/>
    </font>
    <font>
      <b/>
      <i/>
      <sz val="10"/>
      <name val="Arial Cyr"/>
      <charset val="204"/>
    </font>
    <font>
      <i/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7" fillId="0" borderId="0"/>
  </cellStyleXfs>
  <cellXfs count="74">
    <xf numFmtId="0" fontId="0" fillId="0" borderId="0" xfId="0"/>
    <xf numFmtId="0" fontId="0" fillId="0" borderId="0" xfId="0" applyFont="1" applyAlignment="1">
      <alignment horizontal="right"/>
    </xf>
    <xf numFmtId="1" fontId="0" fillId="0" borderId="0" xfId="0" applyNumberFormat="1"/>
    <xf numFmtId="0" fontId="1" fillId="0" borderId="0" xfId="0" applyFont="1" applyAlignment="1"/>
    <xf numFmtId="0" fontId="1" fillId="0" borderId="0" xfId="0" applyFont="1" applyAlignment="1">
      <alignment horizontal="right"/>
    </xf>
    <xf numFmtId="0" fontId="0" fillId="0" borderId="0" xfId="0" applyAlignment="1"/>
    <xf numFmtId="0" fontId="2" fillId="0" borderId="0" xfId="0" applyFont="1"/>
    <xf numFmtId="0" fontId="0" fillId="0" borderId="0" xfId="0" applyProtection="1">
      <protection locked="0"/>
    </xf>
    <xf numFmtId="1" fontId="0" fillId="0" borderId="0" xfId="0" applyNumberFormat="1" applyProtection="1">
      <protection locked="0"/>
    </xf>
    <xf numFmtId="0" fontId="5" fillId="2" borderId="2" xfId="0" applyFont="1" applyFill="1" applyBorder="1" applyAlignment="1">
      <alignment wrapText="1"/>
    </xf>
    <xf numFmtId="49" fontId="5" fillId="2" borderId="2" xfId="0" applyNumberFormat="1" applyFont="1" applyFill="1" applyBorder="1" applyAlignment="1">
      <alignment horizontal="center"/>
    </xf>
    <xf numFmtId="49" fontId="5" fillId="0" borderId="2" xfId="0" applyNumberFormat="1" applyFont="1" applyBorder="1" applyAlignment="1">
      <alignment horizontal="center" vertical="center"/>
    </xf>
    <xf numFmtId="4" fontId="5" fillId="2" borderId="2" xfId="0" applyNumberFormat="1" applyFont="1" applyFill="1" applyBorder="1" applyAlignment="1">
      <alignment horizontal="center"/>
    </xf>
    <xf numFmtId="10" fontId="5" fillId="0" borderId="2" xfId="0" applyNumberFormat="1" applyFont="1" applyBorder="1" applyAlignment="1">
      <alignment horizontal="center"/>
    </xf>
    <xf numFmtId="0" fontId="6" fillId="0" borderId="0" xfId="0" applyFont="1"/>
    <xf numFmtId="0" fontId="2" fillId="2" borderId="2" xfId="0" applyFont="1" applyFill="1" applyBorder="1" applyAlignment="1" applyProtection="1">
      <alignment wrapText="1"/>
      <protection locked="0"/>
    </xf>
    <xf numFmtId="49" fontId="2" fillId="2" borderId="2" xfId="0" applyNumberFormat="1" applyFont="1" applyFill="1" applyBorder="1" applyAlignment="1" applyProtection="1">
      <alignment horizontal="center" wrapText="1"/>
      <protection locked="0"/>
    </xf>
    <xf numFmtId="49" fontId="2" fillId="2" borderId="2" xfId="0" applyNumberFormat="1" applyFont="1" applyFill="1" applyBorder="1" applyAlignment="1" applyProtection="1">
      <alignment horizontal="center"/>
      <protection locked="0"/>
    </xf>
    <xf numFmtId="49" fontId="2" fillId="0" borderId="2" xfId="0" applyNumberFormat="1" applyFont="1" applyBorder="1" applyAlignment="1">
      <alignment horizontal="center" vertical="center"/>
    </xf>
    <xf numFmtId="4" fontId="2" fillId="0" borderId="2" xfId="0" applyNumberFormat="1" applyFont="1" applyBorder="1" applyAlignment="1">
      <alignment horizontal="center"/>
    </xf>
    <xf numFmtId="4" fontId="2" fillId="0" borderId="2" xfId="0" applyNumberFormat="1" applyFont="1" applyBorder="1" applyAlignment="1" applyProtection="1">
      <alignment horizontal="center"/>
      <protection locked="0"/>
    </xf>
    <xf numFmtId="10" fontId="2" fillId="0" borderId="2" xfId="0" applyNumberFormat="1" applyFont="1" applyBorder="1" applyAlignment="1">
      <alignment horizontal="center"/>
    </xf>
    <xf numFmtId="0" fontId="2" fillId="2" borderId="2" xfId="0" applyFont="1" applyFill="1" applyBorder="1" applyAlignment="1">
      <alignment wrapText="1"/>
    </xf>
    <xf numFmtId="49" fontId="2" fillId="2" borderId="2" xfId="0" applyNumberFormat="1" applyFont="1" applyFill="1" applyBorder="1" applyAlignment="1">
      <alignment horizontal="center" wrapText="1"/>
    </xf>
    <xf numFmtId="49" fontId="2" fillId="2" borderId="2" xfId="0" applyNumberFormat="1" applyFont="1" applyFill="1" applyBorder="1" applyAlignment="1">
      <alignment horizontal="center"/>
    </xf>
    <xf numFmtId="49" fontId="2" fillId="0" borderId="2" xfId="0" applyNumberFormat="1" applyFont="1" applyBorder="1" applyAlignment="1" applyProtection="1">
      <alignment horizontal="center" vertical="center"/>
      <protection locked="0"/>
    </xf>
    <xf numFmtId="4" fontId="2" fillId="2" borderId="2" xfId="0" applyNumberFormat="1" applyFont="1" applyFill="1" applyBorder="1" applyAlignment="1" applyProtection="1">
      <alignment horizontal="center"/>
      <protection locked="0"/>
    </xf>
    <xf numFmtId="10" fontId="2" fillId="2" borderId="2" xfId="0" applyNumberFormat="1" applyFont="1" applyFill="1" applyBorder="1" applyAlignment="1">
      <alignment horizontal="center"/>
    </xf>
    <xf numFmtId="4" fontId="2" fillId="2" borderId="2" xfId="0" applyNumberFormat="1" applyFont="1" applyFill="1" applyBorder="1" applyAlignment="1" applyProtection="1">
      <alignment horizontal="center" wrapText="1"/>
      <protection locked="0"/>
    </xf>
    <xf numFmtId="4" fontId="2" fillId="2" borderId="2" xfId="0" applyNumberFormat="1" applyFont="1" applyFill="1" applyBorder="1" applyAlignment="1">
      <alignment horizontal="center"/>
    </xf>
    <xf numFmtId="164" fontId="2" fillId="2" borderId="2" xfId="1" applyNumberFormat="1" applyFont="1" applyFill="1" applyBorder="1" applyAlignment="1" applyProtection="1">
      <alignment wrapText="1"/>
      <protection hidden="1"/>
    </xf>
    <xf numFmtId="49" fontId="5" fillId="2" borderId="2" xfId="0" applyNumberFormat="1" applyFont="1" applyFill="1" applyBorder="1" applyAlignment="1">
      <alignment horizontal="center" wrapText="1"/>
    </xf>
    <xf numFmtId="4" fontId="5" fillId="2" borderId="2" xfId="0" applyNumberFormat="1" applyFont="1" applyFill="1" applyBorder="1" applyAlignment="1" applyProtection="1">
      <alignment horizontal="center"/>
      <protection locked="0"/>
    </xf>
    <xf numFmtId="10" fontId="5" fillId="2" borderId="2" xfId="0" applyNumberFormat="1" applyFont="1" applyFill="1" applyBorder="1" applyAlignment="1">
      <alignment horizontal="center"/>
    </xf>
    <xf numFmtId="0" fontId="5" fillId="0" borderId="2" xfId="0" applyFont="1" applyBorder="1" applyAlignment="1">
      <alignment wrapText="1"/>
    </xf>
    <xf numFmtId="0" fontId="2" fillId="0" borderId="2" xfId="0" applyFont="1" applyBorder="1" applyAlignment="1">
      <alignment wrapText="1"/>
    </xf>
    <xf numFmtId="1" fontId="5" fillId="2" borderId="2" xfId="0" applyNumberFormat="1" applyFont="1" applyFill="1" applyBorder="1" applyAlignment="1">
      <alignment wrapText="1"/>
    </xf>
    <xf numFmtId="4" fontId="5" fillId="2" borderId="2" xfId="0" applyNumberFormat="1" applyFont="1" applyFill="1" applyBorder="1" applyAlignment="1" applyProtection="1">
      <alignment horizontal="center" wrapText="1"/>
      <protection locked="0"/>
    </xf>
    <xf numFmtId="0" fontId="8" fillId="0" borderId="0" xfId="0" applyFont="1"/>
    <xf numFmtId="1" fontId="2" fillId="2" borderId="2" xfId="0" applyNumberFormat="1" applyFont="1" applyFill="1" applyBorder="1" applyAlignment="1">
      <alignment wrapText="1"/>
    </xf>
    <xf numFmtId="4" fontId="2" fillId="0" borderId="2" xfId="0" applyNumberFormat="1" applyFont="1" applyBorder="1" applyAlignment="1" applyProtection="1">
      <alignment horizontal="center" wrapText="1"/>
      <protection locked="0"/>
    </xf>
    <xf numFmtId="49" fontId="9" fillId="0" borderId="2" xfId="0" applyNumberFormat="1" applyFont="1" applyBorder="1" applyAlignment="1">
      <alignment horizontal="center" vertical="center"/>
    </xf>
    <xf numFmtId="4" fontId="5" fillId="0" borderId="2" xfId="0" applyNumberFormat="1" applyFont="1" applyBorder="1" applyAlignment="1" applyProtection="1">
      <alignment horizontal="center" wrapText="1"/>
      <protection locked="0"/>
    </xf>
    <xf numFmtId="0" fontId="10" fillId="0" borderId="0" xfId="0" applyFont="1"/>
    <xf numFmtId="1" fontId="2" fillId="0" borderId="2" xfId="0" applyNumberFormat="1" applyFont="1" applyBorder="1" applyAlignment="1">
      <alignment wrapText="1"/>
    </xf>
    <xf numFmtId="49" fontId="2" fillId="0" borderId="2" xfId="0" applyNumberFormat="1" applyFont="1" applyBorder="1" applyAlignment="1">
      <alignment horizontal="center" wrapText="1"/>
    </xf>
    <xf numFmtId="4" fontId="5" fillId="0" borderId="2" xfId="0" applyNumberFormat="1" applyFont="1" applyBorder="1" applyAlignment="1" applyProtection="1">
      <alignment horizontal="center"/>
      <protection locked="0"/>
    </xf>
    <xf numFmtId="49" fontId="2" fillId="0" borderId="2" xfId="0" applyNumberFormat="1" applyFont="1" applyBorder="1" applyAlignment="1" applyProtection="1">
      <alignment horizontal="center" vertical="center" wrapText="1"/>
      <protection locked="0"/>
    </xf>
    <xf numFmtId="0" fontId="11" fillId="0" borderId="0" xfId="0" applyFont="1"/>
    <xf numFmtId="0" fontId="0" fillId="0" borderId="0" xfId="0" applyFont="1"/>
    <xf numFmtId="164" fontId="5" fillId="2" borderId="2" xfId="0" applyNumberFormat="1" applyFont="1" applyFill="1" applyBorder="1" applyAlignment="1" applyProtection="1">
      <alignment wrapText="1"/>
      <protection hidden="1"/>
    </xf>
    <xf numFmtId="49" fontId="5" fillId="2" borderId="2" xfId="0" applyNumberFormat="1" applyFont="1" applyFill="1" applyBorder="1" applyAlignment="1" applyProtection="1">
      <alignment horizontal="center" wrapText="1"/>
      <protection locked="0"/>
    </xf>
    <xf numFmtId="49" fontId="5" fillId="0" borderId="2" xfId="0" applyNumberFormat="1" applyFont="1" applyBorder="1" applyAlignment="1" applyProtection="1">
      <alignment horizontal="center" vertical="center" wrapText="1"/>
      <protection locked="0"/>
    </xf>
    <xf numFmtId="0" fontId="2" fillId="0" borderId="2" xfId="0" applyFont="1" applyBorder="1" applyAlignment="1">
      <alignment horizontal="center"/>
    </xf>
    <xf numFmtId="49" fontId="2" fillId="0" borderId="2" xfId="0" applyNumberFormat="1" applyFont="1" applyBorder="1" applyAlignment="1">
      <alignment horizontal="center"/>
    </xf>
    <xf numFmtId="0" fontId="2" fillId="0" borderId="2" xfId="0" applyFont="1" applyBorder="1"/>
    <xf numFmtId="49" fontId="2" fillId="0" borderId="2" xfId="0" applyNumberFormat="1" applyFont="1" applyBorder="1" applyAlignment="1">
      <alignment horizontal="center" vertical="center" wrapText="1"/>
    </xf>
    <xf numFmtId="4" fontId="5" fillId="0" borderId="2" xfId="0" applyNumberFormat="1" applyFont="1" applyBorder="1" applyAlignment="1">
      <alignment horizontal="center" wrapText="1"/>
    </xf>
    <xf numFmtId="0" fontId="4" fillId="0" borderId="0" xfId="0" applyFont="1" applyAlignment="1">
      <alignment wrapText="1"/>
    </xf>
    <xf numFmtId="0" fontId="5" fillId="2" borderId="2" xfId="0" applyFont="1" applyFill="1" applyBorder="1" applyAlignment="1">
      <alignment horizontal="center"/>
    </xf>
    <xf numFmtId="0" fontId="6" fillId="0" borderId="0" xfId="0" applyFont="1" applyAlignment="1">
      <alignment wrapText="1"/>
    </xf>
    <xf numFmtId="4" fontId="6" fillId="0" borderId="0" xfId="0" applyNumberFormat="1" applyFont="1"/>
    <xf numFmtId="165" fontId="0" fillId="0" borderId="0" xfId="0" applyNumberFormat="1"/>
    <xf numFmtId="165" fontId="2" fillId="0" borderId="0" xfId="0" applyNumberFormat="1" applyFont="1" applyAlignment="1" applyProtection="1">
      <alignment horizontal="center"/>
      <protection locked="0"/>
    </xf>
    <xf numFmtId="165" fontId="5" fillId="0" borderId="2" xfId="0" applyNumberFormat="1" applyFont="1" applyBorder="1" applyAlignment="1">
      <alignment horizontal="center"/>
    </xf>
    <xf numFmtId="165" fontId="2" fillId="0" borderId="2" xfId="0" applyNumberFormat="1" applyFont="1" applyBorder="1" applyAlignment="1">
      <alignment horizontal="center"/>
    </xf>
    <xf numFmtId="9" fontId="5" fillId="0" borderId="2" xfId="0" applyNumberFormat="1" applyFont="1" applyBorder="1" applyAlignment="1">
      <alignment horizontal="center"/>
    </xf>
    <xf numFmtId="1" fontId="5" fillId="0" borderId="2" xfId="0" applyNumberFormat="1" applyFont="1" applyBorder="1" applyAlignment="1">
      <alignment horizontal="center" vertical="center" textRotation="90" wrapText="1"/>
    </xf>
    <xf numFmtId="165" fontId="5" fillId="0" borderId="2" xfId="0" applyNumberFormat="1" applyFont="1" applyBorder="1" applyAlignment="1">
      <alignment horizontal="center" vertical="center" textRotation="90" wrapText="1"/>
    </xf>
    <xf numFmtId="0" fontId="4" fillId="0" borderId="1" xfId="0" applyFont="1" applyBorder="1" applyAlignment="1" applyProtection="1">
      <alignment horizontal="center"/>
      <protection locked="0"/>
    </xf>
    <xf numFmtId="0" fontId="5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textRotation="90" wrapText="1"/>
    </xf>
    <xf numFmtId="0" fontId="2" fillId="0" borderId="0" xfId="0" applyFont="1" applyBorder="1" applyAlignment="1">
      <alignment horizontal="right"/>
    </xf>
    <xf numFmtId="0" fontId="3" fillId="0" borderId="0" xfId="0" applyFont="1" applyBorder="1" applyAlignment="1" applyProtection="1">
      <alignment horizontal="center" vertical="center" wrapText="1"/>
      <protection locked="0"/>
    </xf>
  </cellXfs>
  <cellStyles count="2">
    <cellStyle name="Обычный" xfId="0" builtinId="0"/>
    <cellStyle name="Пояснение" xfId="1" builtinId="5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K55"/>
  <sheetViews>
    <sheetView tabSelected="1" zoomScaleNormal="100" workbookViewId="0">
      <selection activeCell="F47" sqref="F47"/>
    </sheetView>
  </sheetViews>
  <sheetFormatPr defaultRowHeight="12.75" x14ac:dyDescent="0.2"/>
  <cols>
    <col min="1" max="1" width="56.7109375" customWidth="1"/>
    <col min="2" max="2" width="5" customWidth="1"/>
    <col min="3" max="3" width="4.140625" customWidth="1"/>
    <col min="4" max="4" width="8.140625" hidden="1" customWidth="1"/>
    <col min="5" max="5" width="4" hidden="1" customWidth="1"/>
    <col min="6" max="6" width="13.85546875" style="1" customWidth="1"/>
    <col min="7" max="7" width="12.85546875" customWidth="1"/>
    <col min="8" max="8" width="11.42578125" style="2" customWidth="1"/>
    <col min="9" max="9" width="12.7109375" style="62" customWidth="1"/>
    <col min="10" max="10" width="8.7109375" customWidth="1"/>
    <col min="11" max="11" width="17.42578125" customWidth="1"/>
    <col min="12" max="1025" width="8.7109375" customWidth="1"/>
  </cols>
  <sheetData>
    <row r="1" spans="1:11" x14ac:dyDescent="0.2">
      <c r="D1" s="3"/>
      <c r="E1" s="4"/>
      <c r="F1" s="5"/>
      <c r="G1" s="2"/>
      <c r="H1" s="72" t="s">
        <v>0</v>
      </c>
      <c r="I1" s="72"/>
    </row>
    <row r="2" spans="1:11" x14ac:dyDescent="0.2">
      <c r="D2" s="3"/>
      <c r="E2" s="4"/>
      <c r="F2" s="5"/>
      <c r="G2" s="72" t="s">
        <v>86</v>
      </c>
      <c r="H2" s="72"/>
      <c r="I2" s="72"/>
    </row>
    <row r="3" spans="1:11" x14ac:dyDescent="0.2">
      <c r="D3" s="3"/>
      <c r="E3" s="4"/>
      <c r="F3" s="5"/>
      <c r="G3" s="72" t="s">
        <v>87</v>
      </c>
      <c r="H3" s="72"/>
      <c r="I3" s="72"/>
    </row>
    <row r="4" spans="1:11" x14ac:dyDescent="0.2">
      <c r="D4" s="3"/>
      <c r="E4" s="4"/>
      <c r="F4" s="5"/>
      <c r="G4" s="2"/>
      <c r="H4" s="72"/>
      <c r="I4" s="72"/>
    </row>
    <row r="5" spans="1:11" ht="12.75" customHeight="1" x14ac:dyDescent="0.2">
      <c r="B5" s="6"/>
      <c r="E5" s="3"/>
      <c r="F5" s="4"/>
      <c r="G5" s="5"/>
    </row>
    <row r="6" spans="1:11" s="7" customFormat="1" ht="38.25" customHeight="1" x14ac:dyDescent="0.2">
      <c r="A6" s="73" t="s">
        <v>88</v>
      </c>
      <c r="B6" s="73"/>
      <c r="C6" s="73"/>
      <c r="D6" s="73"/>
      <c r="E6" s="73"/>
      <c r="F6" s="73"/>
      <c r="G6" s="73"/>
      <c r="H6" s="73"/>
      <c r="I6" s="73"/>
    </row>
    <row r="7" spans="1:11" s="7" customFormat="1" ht="12.75" customHeight="1" x14ac:dyDescent="0.2">
      <c r="A7" s="69"/>
      <c r="B7" s="69"/>
      <c r="C7" s="69"/>
      <c r="D7" s="69"/>
      <c r="E7" s="69"/>
      <c r="F7" s="69"/>
      <c r="G7" s="69"/>
      <c r="H7" s="8"/>
      <c r="I7" s="63" t="s">
        <v>1</v>
      </c>
    </row>
    <row r="8" spans="1:11" ht="34.5" customHeight="1" x14ac:dyDescent="0.2">
      <c r="A8" s="70" t="s">
        <v>2</v>
      </c>
      <c r="B8" s="71" t="s">
        <v>3</v>
      </c>
      <c r="C8" s="71" t="s">
        <v>4</v>
      </c>
      <c r="D8" s="71" t="s">
        <v>5</v>
      </c>
      <c r="E8" s="71" t="s">
        <v>6</v>
      </c>
      <c r="F8" s="71" t="s">
        <v>7</v>
      </c>
      <c r="G8" s="71" t="s">
        <v>8</v>
      </c>
      <c r="H8" s="67" t="s">
        <v>9</v>
      </c>
      <c r="I8" s="68" t="s">
        <v>10</v>
      </c>
    </row>
    <row r="9" spans="1:11" ht="51.75" customHeight="1" x14ac:dyDescent="0.2">
      <c r="A9" s="70"/>
      <c r="B9" s="71"/>
      <c r="C9" s="71"/>
      <c r="D9" s="71"/>
      <c r="E9" s="71"/>
      <c r="F9" s="71"/>
      <c r="G9" s="71"/>
      <c r="H9" s="67"/>
      <c r="I9" s="68"/>
    </row>
    <row r="10" spans="1:11" s="14" customFormat="1" ht="19.5" customHeight="1" x14ac:dyDescent="0.2">
      <c r="A10" s="9" t="s">
        <v>11</v>
      </c>
      <c r="B10" s="10" t="s">
        <v>12</v>
      </c>
      <c r="C10" s="10"/>
      <c r="D10" s="11"/>
      <c r="E10" s="11"/>
      <c r="F10" s="12">
        <f>SUM(F11:F15)</f>
        <v>54435.980100000001</v>
      </c>
      <c r="G10" s="12">
        <f>SUM(G11:G15)</f>
        <v>52136.411520000001</v>
      </c>
      <c r="H10" s="13">
        <f t="shared" ref="H10:H54" si="0">G10/F10</f>
        <v>0.95775645858170189</v>
      </c>
      <c r="I10" s="64">
        <f>G10/G54</f>
        <v>9.8936832147922232E-2</v>
      </c>
      <c r="K10" s="61"/>
    </row>
    <row r="11" spans="1:11" ht="37.5" customHeight="1" x14ac:dyDescent="0.2">
      <c r="A11" s="22" t="s">
        <v>15</v>
      </c>
      <c r="B11" s="23" t="s">
        <v>12</v>
      </c>
      <c r="C11" s="24" t="s">
        <v>16</v>
      </c>
      <c r="D11" s="18" t="s">
        <v>17</v>
      </c>
      <c r="E11" s="25"/>
      <c r="F11" s="26">
        <v>26498.903610000001</v>
      </c>
      <c r="G11" s="26">
        <v>25204.016780000002</v>
      </c>
      <c r="H11" s="27">
        <f t="shared" si="0"/>
        <v>0.9511343243079935</v>
      </c>
      <c r="I11" s="65">
        <f>G11/G54</f>
        <v>4.7828485024515081E-2</v>
      </c>
    </row>
    <row r="12" spans="1:11" ht="18" customHeight="1" x14ac:dyDescent="0.2">
      <c r="A12" s="22" t="s">
        <v>18</v>
      </c>
      <c r="B12" s="23" t="s">
        <v>12</v>
      </c>
      <c r="C12" s="24" t="s">
        <v>19</v>
      </c>
      <c r="D12" s="18"/>
      <c r="E12" s="25"/>
      <c r="F12" s="26">
        <v>11.6</v>
      </c>
      <c r="G12" s="26">
        <v>0</v>
      </c>
      <c r="H12" s="27">
        <f t="shared" si="0"/>
        <v>0</v>
      </c>
      <c r="I12" s="65">
        <f>G12/G54</f>
        <v>0</v>
      </c>
    </row>
    <row r="13" spans="1:11" ht="0.75" customHeight="1" x14ac:dyDescent="0.2">
      <c r="A13" s="22" t="s">
        <v>20</v>
      </c>
      <c r="B13" s="16" t="s">
        <v>12</v>
      </c>
      <c r="C13" s="16" t="s">
        <v>21</v>
      </c>
      <c r="D13" s="18" t="s">
        <v>17</v>
      </c>
      <c r="E13" s="25" t="s">
        <v>22</v>
      </c>
      <c r="F13" s="26">
        <v>0</v>
      </c>
      <c r="G13" s="28">
        <v>0</v>
      </c>
      <c r="H13" s="27">
        <v>0</v>
      </c>
      <c r="I13" s="65">
        <f>G13/G54</f>
        <v>0</v>
      </c>
    </row>
    <row r="14" spans="1:11" ht="18" customHeight="1" x14ac:dyDescent="0.2">
      <c r="A14" s="15" t="s">
        <v>24</v>
      </c>
      <c r="B14" s="16" t="s">
        <v>12</v>
      </c>
      <c r="C14" s="16" t="s">
        <v>25</v>
      </c>
      <c r="D14" s="18" t="s">
        <v>26</v>
      </c>
      <c r="E14" s="18"/>
      <c r="F14" s="29">
        <v>550</v>
      </c>
      <c r="G14" s="28">
        <v>0</v>
      </c>
      <c r="H14" s="27">
        <f t="shared" si="0"/>
        <v>0</v>
      </c>
      <c r="I14" s="65">
        <f>G14/G54</f>
        <v>0</v>
      </c>
    </row>
    <row r="15" spans="1:11" ht="18" customHeight="1" x14ac:dyDescent="0.2">
      <c r="A15" s="30" t="s">
        <v>27</v>
      </c>
      <c r="B15" s="23" t="s">
        <v>12</v>
      </c>
      <c r="C15" s="23" t="s">
        <v>28</v>
      </c>
      <c r="D15" s="18" t="s">
        <v>29</v>
      </c>
      <c r="E15" s="18" t="s">
        <v>22</v>
      </c>
      <c r="F15" s="29">
        <v>27375.476490000001</v>
      </c>
      <c r="G15" s="28">
        <v>26932.39474</v>
      </c>
      <c r="H15" s="27">
        <f t="shared" si="0"/>
        <v>0.98381464701950105</v>
      </c>
      <c r="I15" s="65">
        <f>G15/G54</f>
        <v>5.1108347123407158E-2</v>
      </c>
    </row>
    <row r="16" spans="1:11" s="14" customFormat="1" ht="19.5" customHeight="1" x14ac:dyDescent="0.2">
      <c r="A16" s="9" t="s">
        <v>30</v>
      </c>
      <c r="B16" s="31" t="s">
        <v>31</v>
      </c>
      <c r="C16" s="31"/>
      <c r="D16" s="11"/>
      <c r="E16" s="11"/>
      <c r="F16" s="32">
        <f>F17</f>
        <v>1021.7</v>
      </c>
      <c r="G16" s="32">
        <f>G17</f>
        <v>1021.7</v>
      </c>
      <c r="H16" s="33">
        <f t="shared" si="0"/>
        <v>1</v>
      </c>
      <c r="I16" s="64">
        <f>G16/G54</f>
        <v>1.9388323526400642E-3</v>
      </c>
    </row>
    <row r="17" spans="1:9" s="14" customFormat="1" ht="18" customHeight="1" x14ac:dyDescent="0.2">
      <c r="A17" s="22" t="s">
        <v>32</v>
      </c>
      <c r="B17" s="23" t="s">
        <v>31</v>
      </c>
      <c r="C17" s="23" t="s">
        <v>13</v>
      </c>
      <c r="D17" s="18" t="s">
        <v>14</v>
      </c>
      <c r="E17" s="18"/>
      <c r="F17" s="29">
        <v>1021.7</v>
      </c>
      <c r="G17" s="26">
        <v>1021.7</v>
      </c>
      <c r="H17" s="27">
        <f t="shared" si="0"/>
        <v>1</v>
      </c>
      <c r="I17" s="65">
        <f>G17/G54</f>
        <v>1.9388323526400642E-3</v>
      </c>
    </row>
    <row r="18" spans="1:9" s="14" customFormat="1" ht="15.75" customHeight="1" x14ac:dyDescent="0.2">
      <c r="A18" s="34" t="s">
        <v>33</v>
      </c>
      <c r="B18" s="31" t="s">
        <v>13</v>
      </c>
      <c r="C18" s="23"/>
      <c r="D18" s="18"/>
      <c r="E18" s="18"/>
      <c r="F18" s="32">
        <f>F19</f>
        <v>265</v>
      </c>
      <c r="G18" s="32">
        <f>G19</f>
        <v>265</v>
      </c>
      <c r="H18" s="33">
        <f t="shared" si="0"/>
        <v>1</v>
      </c>
      <c r="I18" s="64">
        <f>G18/G54</f>
        <v>5.0287811828287851E-4</v>
      </c>
    </row>
    <row r="19" spans="1:9" s="14" customFormat="1" ht="27" customHeight="1" x14ac:dyDescent="0.2">
      <c r="A19" s="35" t="s">
        <v>34</v>
      </c>
      <c r="B19" s="23" t="s">
        <v>13</v>
      </c>
      <c r="C19" s="23" t="s">
        <v>35</v>
      </c>
      <c r="D19" s="18"/>
      <c r="E19" s="18"/>
      <c r="F19" s="29">
        <v>265</v>
      </c>
      <c r="G19" s="26">
        <v>265</v>
      </c>
      <c r="H19" s="27">
        <f t="shared" si="0"/>
        <v>1</v>
      </c>
      <c r="I19" s="65">
        <f>G19/G54</f>
        <v>5.0287811828287851E-4</v>
      </c>
    </row>
    <row r="20" spans="1:9" s="38" customFormat="1" ht="19.5" customHeight="1" x14ac:dyDescent="0.2">
      <c r="A20" s="36" t="s">
        <v>36</v>
      </c>
      <c r="B20" s="31" t="s">
        <v>16</v>
      </c>
      <c r="C20" s="31"/>
      <c r="D20" s="11" t="s">
        <v>26</v>
      </c>
      <c r="E20" s="11" t="s">
        <v>22</v>
      </c>
      <c r="F20" s="37">
        <f>SUM(F21:F24)</f>
        <v>13896.98941</v>
      </c>
      <c r="G20" s="37">
        <f>SUM(G21:G24)</f>
        <v>13607.177879999999</v>
      </c>
      <c r="H20" s="33">
        <f t="shared" si="0"/>
        <v>0.97914573283106499</v>
      </c>
      <c r="I20" s="64">
        <f>G20/G54</f>
        <v>2.5821705688433238E-2</v>
      </c>
    </row>
    <row r="21" spans="1:9" ht="18" customHeight="1" x14ac:dyDescent="0.2">
      <c r="A21" s="39" t="s">
        <v>37</v>
      </c>
      <c r="B21" s="23" t="s">
        <v>16</v>
      </c>
      <c r="C21" s="23" t="s">
        <v>12</v>
      </c>
      <c r="D21" s="18"/>
      <c r="E21" s="18"/>
      <c r="F21" s="28">
        <v>395.85593999999998</v>
      </c>
      <c r="G21" s="28">
        <v>395.85593999999998</v>
      </c>
      <c r="H21" s="27">
        <f t="shared" si="0"/>
        <v>1</v>
      </c>
      <c r="I21" s="65">
        <f>G21/G54</f>
        <v>7.5119732157849083E-4</v>
      </c>
    </row>
    <row r="22" spans="1:9" ht="18" customHeight="1" x14ac:dyDescent="0.2">
      <c r="A22" s="39" t="s">
        <v>38</v>
      </c>
      <c r="B22" s="23" t="s">
        <v>16</v>
      </c>
      <c r="C22" s="23" t="s">
        <v>19</v>
      </c>
      <c r="D22" s="18" t="s">
        <v>39</v>
      </c>
      <c r="E22" s="18"/>
      <c r="F22" s="29">
        <v>928.2</v>
      </c>
      <c r="G22" s="28">
        <v>855.18532000000005</v>
      </c>
      <c r="H22" s="27">
        <f t="shared" si="0"/>
        <v>0.92133734109028231</v>
      </c>
      <c r="I22" s="65">
        <f>G22/G54</f>
        <v>1.6228452245461939E-3</v>
      </c>
    </row>
    <row r="23" spans="1:9" ht="18" customHeight="1" x14ac:dyDescent="0.2">
      <c r="A23" s="39" t="s">
        <v>40</v>
      </c>
      <c r="B23" s="23" t="s">
        <v>16</v>
      </c>
      <c r="C23" s="23" t="s">
        <v>35</v>
      </c>
      <c r="D23" s="18"/>
      <c r="E23" s="18"/>
      <c r="F23" s="29">
        <v>5769.1768499999998</v>
      </c>
      <c r="G23" s="28">
        <v>5552.38</v>
      </c>
      <c r="H23" s="27">
        <f t="shared" si="0"/>
        <v>0.9624215281249352</v>
      </c>
      <c r="I23" s="65">
        <f>G23/G54</f>
        <v>1.0536492099590525E-2</v>
      </c>
    </row>
    <row r="24" spans="1:9" ht="18" customHeight="1" x14ac:dyDescent="0.2">
      <c r="A24" s="39" t="s">
        <v>41</v>
      </c>
      <c r="B24" s="23" t="s">
        <v>16</v>
      </c>
      <c r="C24" s="23" t="s">
        <v>42</v>
      </c>
      <c r="D24" s="18" t="s">
        <v>39</v>
      </c>
      <c r="E24" s="18" t="s">
        <v>22</v>
      </c>
      <c r="F24" s="19">
        <v>6803.7566200000001</v>
      </c>
      <c r="G24" s="40">
        <v>6803.7566200000001</v>
      </c>
      <c r="H24" s="21">
        <f t="shared" si="0"/>
        <v>1</v>
      </c>
      <c r="I24" s="65">
        <f>G24/G54</f>
        <v>1.291117104271803E-2</v>
      </c>
    </row>
    <row r="25" spans="1:9" s="43" customFormat="1" ht="19.5" customHeight="1" x14ac:dyDescent="0.2">
      <c r="A25" s="36" t="s">
        <v>43</v>
      </c>
      <c r="B25" s="31" t="s">
        <v>19</v>
      </c>
      <c r="C25" s="31"/>
      <c r="D25" s="41"/>
      <c r="E25" s="41"/>
      <c r="F25" s="37">
        <f>SUM(F26:F28)</f>
        <v>47890.137160000006</v>
      </c>
      <c r="G25" s="42">
        <f>SUM(G26:G28)</f>
        <v>47193.372000000003</v>
      </c>
      <c r="H25" s="13">
        <f t="shared" si="0"/>
        <v>0.98545075872987953</v>
      </c>
      <c r="I25" s="64">
        <f>G25/G54</f>
        <v>8.9556657006731669E-2</v>
      </c>
    </row>
    <row r="26" spans="1:9" ht="18" customHeight="1" x14ac:dyDescent="0.2">
      <c r="A26" s="44" t="s">
        <v>44</v>
      </c>
      <c r="B26" s="45" t="s">
        <v>19</v>
      </c>
      <c r="C26" s="45" t="s">
        <v>12</v>
      </c>
      <c r="D26" s="18" t="s">
        <v>45</v>
      </c>
      <c r="E26" s="18"/>
      <c r="F26" s="19">
        <v>41256.051220000001</v>
      </c>
      <c r="G26" s="40">
        <v>40795.699999999997</v>
      </c>
      <c r="H26" s="21">
        <f t="shared" si="0"/>
        <v>0.98884160731852022</v>
      </c>
      <c r="I26" s="65">
        <f>G26/G54</f>
        <v>7.7416093773708783E-2</v>
      </c>
    </row>
    <row r="27" spans="1:9" ht="18" customHeight="1" x14ac:dyDescent="0.2">
      <c r="A27" s="39" t="s">
        <v>46</v>
      </c>
      <c r="B27" s="23" t="s">
        <v>19</v>
      </c>
      <c r="C27" s="23" t="s">
        <v>31</v>
      </c>
      <c r="D27" s="18" t="s">
        <v>45</v>
      </c>
      <c r="E27" s="18" t="s">
        <v>22</v>
      </c>
      <c r="F27" s="19">
        <v>4952.3360000000002</v>
      </c>
      <c r="G27" s="40">
        <v>4952.3360000000002</v>
      </c>
      <c r="H27" s="21">
        <f t="shared" si="0"/>
        <v>1</v>
      </c>
      <c r="I27" s="65">
        <f>G27/G54</f>
        <v>9.3978166369228597E-3</v>
      </c>
    </row>
    <row r="28" spans="1:9" ht="18" customHeight="1" x14ac:dyDescent="0.2">
      <c r="A28" s="39" t="s">
        <v>47</v>
      </c>
      <c r="B28" s="23" t="s">
        <v>19</v>
      </c>
      <c r="C28" s="23" t="s">
        <v>13</v>
      </c>
      <c r="D28" s="18"/>
      <c r="E28" s="18"/>
      <c r="F28" s="19">
        <v>1681.7499399999999</v>
      </c>
      <c r="G28" s="40">
        <v>1445.336</v>
      </c>
      <c r="H28" s="21">
        <f t="shared" si="0"/>
        <v>0.85942384514073478</v>
      </c>
      <c r="I28" s="65">
        <f>G28/G54</f>
        <v>2.7427465961000095E-3</v>
      </c>
    </row>
    <row r="29" spans="1:9" s="38" customFormat="1" ht="19.5" customHeight="1" x14ac:dyDescent="0.2">
      <c r="A29" s="9" t="s">
        <v>48</v>
      </c>
      <c r="B29" s="31" t="s">
        <v>23</v>
      </c>
      <c r="C29" s="10"/>
      <c r="D29" s="11" t="s">
        <v>49</v>
      </c>
      <c r="E29" s="11"/>
      <c r="F29" s="32">
        <f>SUM(F30:F34)</f>
        <v>370779.97167999996</v>
      </c>
      <c r="G29" s="46">
        <f>SUM(G30:G34)</f>
        <v>365753.05867000006</v>
      </c>
      <c r="H29" s="13">
        <f t="shared" si="0"/>
        <v>0.98644232862087178</v>
      </c>
      <c r="I29" s="64">
        <f>G29/G54</f>
        <v>0.6940724901893468</v>
      </c>
    </row>
    <row r="30" spans="1:9" ht="18" customHeight="1" x14ac:dyDescent="0.2">
      <c r="A30" s="15" t="s">
        <v>50</v>
      </c>
      <c r="B30" s="16" t="s">
        <v>23</v>
      </c>
      <c r="C30" s="17" t="s">
        <v>12</v>
      </c>
      <c r="D30" s="18" t="s">
        <v>49</v>
      </c>
      <c r="E30" s="18" t="s">
        <v>22</v>
      </c>
      <c r="F30" s="19">
        <v>101999.20782</v>
      </c>
      <c r="G30" s="20">
        <v>100675.62</v>
      </c>
      <c r="H30" s="21">
        <f t="shared" si="0"/>
        <v>0.98702354804229697</v>
      </c>
      <c r="I30" s="65">
        <f>G30/G54</f>
        <v>0.19104742016061182</v>
      </c>
    </row>
    <row r="31" spans="1:9" ht="18" customHeight="1" x14ac:dyDescent="0.2">
      <c r="A31" s="22" t="s">
        <v>51</v>
      </c>
      <c r="B31" s="23" t="s">
        <v>23</v>
      </c>
      <c r="C31" s="24" t="s">
        <v>31</v>
      </c>
      <c r="D31" s="18" t="s">
        <v>52</v>
      </c>
      <c r="E31" s="18"/>
      <c r="F31" s="19">
        <v>203950.04973999999</v>
      </c>
      <c r="G31" s="20">
        <v>200309.79367000001</v>
      </c>
      <c r="H31" s="21">
        <f t="shared" si="0"/>
        <v>0.98215123715517283</v>
      </c>
      <c r="I31" s="65">
        <f>G31/G54</f>
        <v>0.38011853628075948</v>
      </c>
    </row>
    <row r="32" spans="1:9" ht="18" customHeight="1" x14ac:dyDescent="0.2">
      <c r="A32" s="22" t="s">
        <v>53</v>
      </c>
      <c r="B32" s="23" t="s">
        <v>23</v>
      </c>
      <c r="C32" s="24" t="s">
        <v>13</v>
      </c>
      <c r="D32" s="18"/>
      <c r="E32" s="18"/>
      <c r="F32" s="19">
        <v>43689.106619999999</v>
      </c>
      <c r="G32" s="20">
        <v>43689.106</v>
      </c>
      <c r="H32" s="21">
        <f t="shared" si="0"/>
        <v>0.99999998580881944</v>
      </c>
      <c r="I32" s="65">
        <f>G32/G54</f>
        <v>8.290677514996686E-2</v>
      </c>
    </row>
    <row r="33" spans="1:9" ht="18" customHeight="1" x14ac:dyDescent="0.2">
      <c r="A33" s="22" t="s">
        <v>54</v>
      </c>
      <c r="B33" s="23" t="s">
        <v>23</v>
      </c>
      <c r="C33" s="24" t="s">
        <v>23</v>
      </c>
      <c r="D33" s="18" t="s">
        <v>52</v>
      </c>
      <c r="E33" s="18" t="s">
        <v>22</v>
      </c>
      <c r="F33" s="19">
        <v>2158.8333299999999</v>
      </c>
      <c r="G33" s="20">
        <v>2117.8919999999998</v>
      </c>
      <c r="H33" s="21">
        <f t="shared" si="0"/>
        <v>0.98103543732113863</v>
      </c>
      <c r="I33" s="65">
        <f>G33/G54</f>
        <v>4.0190246931560833E-3</v>
      </c>
    </row>
    <row r="34" spans="1:9" ht="18" customHeight="1" x14ac:dyDescent="0.2">
      <c r="A34" s="22" t="s">
        <v>55</v>
      </c>
      <c r="B34" s="23" t="s">
        <v>23</v>
      </c>
      <c r="C34" s="24" t="s">
        <v>35</v>
      </c>
      <c r="D34" s="18" t="s">
        <v>56</v>
      </c>
      <c r="E34" s="18"/>
      <c r="F34" s="19">
        <v>18982.774170000001</v>
      </c>
      <c r="G34" s="20">
        <v>18960.647000000001</v>
      </c>
      <c r="H34" s="21">
        <f t="shared" si="0"/>
        <v>0.99883435530540265</v>
      </c>
      <c r="I34" s="65">
        <f>G34/G54</f>
        <v>3.5980733904852479E-2</v>
      </c>
    </row>
    <row r="35" spans="1:9" s="38" customFormat="1" ht="19.5" customHeight="1" x14ac:dyDescent="0.2">
      <c r="A35" s="9" t="s">
        <v>57</v>
      </c>
      <c r="B35" s="10" t="s">
        <v>58</v>
      </c>
      <c r="C35" s="10"/>
      <c r="D35" s="11" t="s">
        <v>56</v>
      </c>
      <c r="E35" s="11" t="s">
        <v>22</v>
      </c>
      <c r="F35" s="32">
        <f>SUM(F36:F36)</f>
        <v>17872.386559999999</v>
      </c>
      <c r="G35" s="46">
        <f>SUM(G36:G36)</f>
        <v>17853.001560000001</v>
      </c>
      <c r="H35" s="13">
        <f t="shared" si="0"/>
        <v>0.99891536589504037</v>
      </c>
      <c r="I35" s="64">
        <f>G35/G54</f>
        <v>3.3878806906392812E-2</v>
      </c>
    </row>
    <row r="36" spans="1:9" ht="18" customHeight="1" x14ac:dyDescent="0.2">
      <c r="A36" s="22" t="s">
        <v>59</v>
      </c>
      <c r="B36" s="24" t="s">
        <v>58</v>
      </c>
      <c r="C36" s="24" t="s">
        <v>12</v>
      </c>
      <c r="D36" s="47" t="s">
        <v>60</v>
      </c>
      <c r="E36" s="47"/>
      <c r="F36" s="40">
        <v>17872.386559999999</v>
      </c>
      <c r="G36" s="20">
        <v>17853.001560000001</v>
      </c>
      <c r="H36" s="21">
        <f t="shared" si="0"/>
        <v>0.99891536589504037</v>
      </c>
      <c r="I36" s="65">
        <f>G36/G54</f>
        <v>3.3878806906392812E-2</v>
      </c>
    </row>
    <row r="37" spans="1:9" s="48" customFormat="1" ht="19.5" customHeight="1" x14ac:dyDescent="0.2">
      <c r="A37" s="9" t="s">
        <v>61</v>
      </c>
      <c r="B37" s="31" t="s">
        <v>62</v>
      </c>
      <c r="C37" s="10"/>
      <c r="D37" s="18" t="s">
        <v>63</v>
      </c>
      <c r="E37" s="18"/>
      <c r="F37" s="32">
        <f>SUM(F38:F42)</f>
        <v>14200.11104</v>
      </c>
      <c r="G37" s="46">
        <f>SUM(G38:G42)</f>
        <v>13062.973100000001</v>
      </c>
      <c r="H37" s="13">
        <f t="shared" si="0"/>
        <v>0.91992048957949568</v>
      </c>
      <c r="I37" s="64">
        <f>G37/G54</f>
        <v>2.4788993704557966E-2</v>
      </c>
    </row>
    <row r="38" spans="1:9" ht="18" customHeight="1" x14ac:dyDescent="0.2">
      <c r="A38" s="22" t="s">
        <v>64</v>
      </c>
      <c r="B38" s="23" t="s">
        <v>62</v>
      </c>
      <c r="C38" s="24" t="s">
        <v>12</v>
      </c>
      <c r="D38" s="18" t="s">
        <v>63</v>
      </c>
      <c r="E38" s="47" t="s">
        <v>22</v>
      </c>
      <c r="F38" s="40">
        <v>21.6</v>
      </c>
      <c r="G38" s="20">
        <v>21.6</v>
      </c>
      <c r="H38" s="21">
        <f t="shared" si="0"/>
        <v>1</v>
      </c>
      <c r="I38" s="65">
        <f>G38/G54</f>
        <v>4.0989310773245954E-5</v>
      </c>
    </row>
    <row r="39" spans="1:9" ht="18" hidden="1" customHeight="1" x14ac:dyDescent="0.2">
      <c r="A39" s="22" t="s">
        <v>65</v>
      </c>
      <c r="B39" s="23" t="s">
        <v>62</v>
      </c>
      <c r="C39" s="24" t="s">
        <v>31</v>
      </c>
      <c r="D39" s="18" t="s">
        <v>66</v>
      </c>
      <c r="E39" s="47"/>
      <c r="F39" s="40">
        <v>0</v>
      </c>
      <c r="G39" s="20">
        <v>0</v>
      </c>
      <c r="H39" s="21" t="e">
        <f t="shared" si="0"/>
        <v>#DIV/0!</v>
      </c>
      <c r="I39" s="65">
        <f>G39/G54</f>
        <v>0</v>
      </c>
    </row>
    <row r="40" spans="1:9" ht="18" customHeight="1" x14ac:dyDescent="0.2">
      <c r="A40" s="22" t="s">
        <v>67</v>
      </c>
      <c r="B40" s="23" t="s">
        <v>62</v>
      </c>
      <c r="C40" s="24" t="s">
        <v>13</v>
      </c>
      <c r="D40" s="47" t="s">
        <v>68</v>
      </c>
      <c r="E40" s="47"/>
      <c r="F40" s="40">
        <v>6901.8610399999998</v>
      </c>
      <c r="G40" s="20">
        <v>5767.7812899999999</v>
      </c>
      <c r="H40" s="21">
        <f t="shared" si="0"/>
        <v>0.83568493433475444</v>
      </c>
      <c r="I40" s="65">
        <f>G40/G54</f>
        <v>1.0945249063329788E-2</v>
      </c>
    </row>
    <row r="41" spans="1:9" ht="18" customHeight="1" x14ac:dyDescent="0.2">
      <c r="A41" s="22" t="s">
        <v>69</v>
      </c>
      <c r="B41" s="23" t="s">
        <v>62</v>
      </c>
      <c r="C41" s="24" t="s">
        <v>16</v>
      </c>
      <c r="D41" s="47" t="s">
        <v>68</v>
      </c>
      <c r="E41" s="47" t="s">
        <v>22</v>
      </c>
      <c r="F41" s="40">
        <v>6162</v>
      </c>
      <c r="G41" s="20">
        <v>6158.9418100000003</v>
      </c>
      <c r="H41" s="21">
        <f t="shared" si="0"/>
        <v>0.99950370172022074</v>
      </c>
      <c r="I41" s="65">
        <f>G41/G54</f>
        <v>1.1687536105760551E-2</v>
      </c>
    </row>
    <row r="42" spans="1:9" ht="18" customHeight="1" x14ac:dyDescent="0.2">
      <c r="A42" s="35" t="s">
        <v>70</v>
      </c>
      <c r="B42" s="23" t="s">
        <v>62</v>
      </c>
      <c r="C42" s="24" t="s">
        <v>21</v>
      </c>
      <c r="D42" s="47"/>
      <c r="E42" s="47"/>
      <c r="F42" s="40">
        <v>1114.6500000000001</v>
      </c>
      <c r="G42" s="20">
        <v>1114.6500000000001</v>
      </c>
      <c r="H42" s="21">
        <f t="shared" si="0"/>
        <v>1</v>
      </c>
      <c r="I42" s="65">
        <f>G42/G54</f>
        <v>2.1152192246943796E-3</v>
      </c>
    </row>
    <row r="43" spans="1:9" ht="19.5" customHeight="1" x14ac:dyDescent="0.2">
      <c r="A43" s="9" t="s">
        <v>71</v>
      </c>
      <c r="B43" s="31" t="s">
        <v>25</v>
      </c>
      <c r="C43" s="10"/>
      <c r="D43" s="18" t="s">
        <v>72</v>
      </c>
      <c r="E43" s="18" t="s">
        <v>22</v>
      </c>
      <c r="F43" s="32">
        <f>F44+F45</f>
        <v>27760.38178</v>
      </c>
      <c r="G43" s="46">
        <f>G44+G45</f>
        <v>2400.569</v>
      </c>
      <c r="H43" s="13">
        <f t="shared" si="0"/>
        <v>8.6474639254763161E-2</v>
      </c>
      <c r="I43" s="64">
        <f>G43/G54</f>
        <v>4.5554476284083451E-3</v>
      </c>
    </row>
    <row r="44" spans="1:9" ht="16.5" customHeight="1" x14ac:dyDescent="0.2">
      <c r="A44" s="22" t="s">
        <v>73</v>
      </c>
      <c r="B44" s="23" t="s">
        <v>25</v>
      </c>
      <c r="C44" s="24" t="s">
        <v>12</v>
      </c>
      <c r="D44" s="47"/>
      <c r="E44" s="47"/>
      <c r="F44" s="40">
        <v>2419.9470000000001</v>
      </c>
      <c r="G44" s="20">
        <v>2400.569</v>
      </c>
      <c r="H44" s="21">
        <f t="shared" si="0"/>
        <v>0.9919923866101199</v>
      </c>
      <c r="I44" s="65">
        <f>G44/G54</f>
        <v>4.5554476284083451E-3</v>
      </c>
    </row>
    <row r="45" spans="1:9" ht="18.75" customHeight="1" x14ac:dyDescent="0.2">
      <c r="A45" s="22" t="s">
        <v>74</v>
      </c>
      <c r="B45" s="23" t="s">
        <v>25</v>
      </c>
      <c r="C45" s="24" t="s">
        <v>31</v>
      </c>
      <c r="D45" s="47"/>
      <c r="E45" s="47"/>
      <c r="F45" s="40">
        <v>25340.43478</v>
      </c>
      <c r="G45" s="20">
        <v>0</v>
      </c>
      <c r="H45" s="21">
        <f t="shared" si="0"/>
        <v>0</v>
      </c>
      <c r="I45" s="65">
        <f>G45/G54</f>
        <v>0</v>
      </c>
    </row>
    <row r="46" spans="1:9" ht="19.5" customHeight="1" x14ac:dyDescent="0.2">
      <c r="A46" s="9" t="s">
        <v>75</v>
      </c>
      <c r="B46" s="10" t="s">
        <v>42</v>
      </c>
      <c r="C46" s="10"/>
      <c r="D46" s="47" t="s">
        <v>76</v>
      </c>
      <c r="E46" s="47" t="s">
        <v>22</v>
      </c>
      <c r="F46" s="32">
        <f>F47</f>
        <v>667.5</v>
      </c>
      <c r="G46" s="46">
        <f>G47</f>
        <v>667.5</v>
      </c>
      <c r="H46" s="13">
        <f t="shared" si="0"/>
        <v>1</v>
      </c>
      <c r="I46" s="64">
        <f>G46/G54</f>
        <v>1.2666835620898922E-3</v>
      </c>
    </row>
    <row r="47" spans="1:9" s="49" customFormat="1" ht="18" customHeight="1" x14ac:dyDescent="0.2">
      <c r="A47" s="22" t="s">
        <v>77</v>
      </c>
      <c r="B47" s="24" t="s">
        <v>42</v>
      </c>
      <c r="C47" s="24" t="s">
        <v>31</v>
      </c>
      <c r="D47" s="47" t="s">
        <v>78</v>
      </c>
      <c r="E47" s="47"/>
      <c r="F47" s="40">
        <v>667.5</v>
      </c>
      <c r="G47" s="20">
        <v>667.5</v>
      </c>
      <c r="H47" s="21">
        <f t="shared" si="0"/>
        <v>1</v>
      </c>
      <c r="I47" s="65">
        <f>G47/G54</f>
        <v>1.2666835620898922E-3</v>
      </c>
    </row>
    <row r="48" spans="1:9" ht="19.5" customHeight="1" x14ac:dyDescent="0.2">
      <c r="A48" s="50" t="s">
        <v>79</v>
      </c>
      <c r="B48" s="51" t="s">
        <v>28</v>
      </c>
      <c r="C48" s="51"/>
      <c r="D48" s="52"/>
      <c r="E48" s="52"/>
      <c r="F48" s="42">
        <f>F49</f>
        <v>1900</v>
      </c>
      <c r="G48" s="46">
        <f>G49</f>
        <v>1328.9334100000001</v>
      </c>
      <c r="H48" s="13">
        <f t="shared" si="0"/>
        <v>0.69943863684210528</v>
      </c>
      <c r="I48" s="64">
        <f>G48/G54</f>
        <v>2.5218548397888648E-3</v>
      </c>
    </row>
    <row r="49" spans="1:9" ht="27" customHeight="1" x14ac:dyDescent="0.2">
      <c r="A49" s="35" t="s">
        <v>80</v>
      </c>
      <c r="B49" s="53">
        <v>13</v>
      </c>
      <c r="C49" s="54" t="s">
        <v>12</v>
      </c>
      <c r="D49" s="55"/>
      <c r="E49" s="55"/>
      <c r="F49" s="19">
        <v>1900</v>
      </c>
      <c r="G49" s="19">
        <v>1328.9334100000001</v>
      </c>
      <c r="H49" s="21">
        <f t="shared" si="0"/>
        <v>0.69943863684210528</v>
      </c>
      <c r="I49" s="65">
        <f>G49/G54</f>
        <v>2.5218548397888648E-3</v>
      </c>
    </row>
    <row r="50" spans="1:9" s="49" customFormat="1" ht="19.5" customHeight="1" x14ac:dyDescent="0.2">
      <c r="A50" s="36" t="s">
        <v>81</v>
      </c>
      <c r="B50" s="10" t="s">
        <v>82</v>
      </c>
      <c r="C50" s="10"/>
      <c r="D50" s="56"/>
      <c r="E50" s="56"/>
      <c r="F50" s="57">
        <f>SUM(F51:F53)</f>
        <v>11726.100999999999</v>
      </c>
      <c r="G50" s="57">
        <f>SUM(G51:G53)</f>
        <v>11676.958129999999</v>
      </c>
      <c r="H50" s="13">
        <f t="shared" si="0"/>
        <v>0.99580910398093969</v>
      </c>
      <c r="I50" s="64">
        <f>G50/G54</f>
        <v>2.2158817855405133E-2</v>
      </c>
    </row>
    <row r="51" spans="1:9" s="58" customFormat="1" ht="18" customHeight="1" x14ac:dyDescent="0.2">
      <c r="A51" s="39" t="s">
        <v>83</v>
      </c>
      <c r="B51" s="24" t="s">
        <v>82</v>
      </c>
      <c r="C51" s="24" t="s">
        <v>12</v>
      </c>
      <c r="D51" s="18" t="s">
        <v>39</v>
      </c>
      <c r="E51" s="18"/>
      <c r="F51" s="19">
        <v>6257</v>
      </c>
      <c r="G51" s="40">
        <v>6257</v>
      </c>
      <c r="H51" s="21">
        <f t="shared" si="0"/>
        <v>1</v>
      </c>
      <c r="I51" s="65">
        <f>G51/G54</f>
        <v>1.1873616551305552E-2</v>
      </c>
    </row>
    <row r="52" spans="1:9" s="58" customFormat="1" ht="18" customHeight="1" x14ac:dyDescent="0.2">
      <c r="A52" s="39"/>
      <c r="B52" s="24" t="s">
        <v>82</v>
      </c>
      <c r="C52" s="24" t="s">
        <v>31</v>
      </c>
      <c r="D52" s="18"/>
      <c r="E52" s="18"/>
      <c r="F52" s="19">
        <v>400</v>
      </c>
      <c r="G52" s="40">
        <v>400</v>
      </c>
      <c r="H52" s="21">
        <f t="shared" ref="H52" si="1">G52/F52</f>
        <v>1</v>
      </c>
      <c r="I52" s="65">
        <f>G52/G54</f>
        <v>7.5906131061566579E-4</v>
      </c>
    </row>
    <row r="53" spans="1:9" s="58" customFormat="1" ht="18" customHeight="1" x14ac:dyDescent="0.2">
      <c r="A53" s="39" t="s">
        <v>84</v>
      </c>
      <c r="B53" s="24" t="s">
        <v>82</v>
      </c>
      <c r="C53" s="24" t="s">
        <v>13</v>
      </c>
      <c r="D53" s="18"/>
      <c r="E53" s="18"/>
      <c r="F53" s="19">
        <v>5069.1009999999997</v>
      </c>
      <c r="G53" s="40">
        <v>5019.95813</v>
      </c>
      <c r="H53" s="21">
        <f t="shared" si="0"/>
        <v>0.99030540721125904</v>
      </c>
      <c r="I53" s="65">
        <f>G53/G54</f>
        <v>9.5261399934839161E-3</v>
      </c>
    </row>
    <row r="54" spans="1:9" s="60" customFormat="1" ht="21" customHeight="1" x14ac:dyDescent="0.2">
      <c r="A54" s="9" t="s">
        <v>85</v>
      </c>
      <c r="B54" s="31"/>
      <c r="C54" s="59"/>
      <c r="D54" s="18" t="s">
        <v>39</v>
      </c>
      <c r="E54" s="18" t="s">
        <v>22</v>
      </c>
      <c r="F54" s="12">
        <f>F10+F16+F20+F25+F29+F35+F37+F43+F46+F48+F50+F18</f>
        <v>562416.25873</v>
      </c>
      <c r="G54" s="12">
        <f>G10+G16+G20+G25+G29+G35+G37+G43+G46+G48+G50+G18</f>
        <v>526966.6552700001</v>
      </c>
      <c r="H54" s="13">
        <f t="shared" si="0"/>
        <v>0.9369690991152192</v>
      </c>
      <c r="I54" s="66">
        <v>1</v>
      </c>
    </row>
    <row r="55" spans="1:9" ht="15.75" customHeight="1" x14ac:dyDescent="0.2"/>
  </sheetData>
  <mergeCells count="15">
    <mergeCell ref="H1:I1"/>
    <mergeCell ref="G3:I3"/>
    <mergeCell ref="H4:I4"/>
    <mergeCell ref="A6:I6"/>
    <mergeCell ref="G2:I2"/>
    <mergeCell ref="H8:H9"/>
    <mergeCell ref="I8:I9"/>
    <mergeCell ref="A7:G7"/>
    <mergeCell ref="A8:A9"/>
    <mergeCell ref="B8:B9"/>
    <mergeCell ref="C8:C9"/>
    <mergeCell ref="D8:D9"/>
    <mergeCell ref="E8:E9"/>
    <mergeCell ref="F8:F9"/>
    <mergeCell ref="G8:G9"/>
  </mergeCells>
  <pageMargins left="0.59027777777777801" right="0.59027777777777801" top="0.39374999999999999" bottom="0.39374999999999999" header="0.51180555555555496" footer="0.51180555555555496"/>
  <pageSetup paperSize="9" scale="73" firstPageNumber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128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прил.4</vt:lpstr>
      <vt:lpstr>прил.4!Область_печати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filina-pc</dc:creator>
  <cp:lastModifiedBy>Пользователь</cp:lastModifiedBy>
  <cp:revision>3</cp:revision>
  <cp:lastPrinted>2021-02-25T07:19:50Z</cp:lastPrinted>
  <dcterms:created xsi:type="dcterms:W3CDTF">2016-03-10T09:30:43Z</dcterms:created>
  <dcterms:modified xsi:type="dcterms:W3CDTF">2023-03-29T14:03:55Z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Company">
    <vt:lpwstr>Reanimator Extreme Edition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