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090"/>
  </bookViews>
  <sheets>
    <sheet name="НДФЛ" sheetId="3" r:id="rId1"/>
    <sheet name="сортировка по отклонению (2)" sheetId="2" r:id="rId2"/>
    <sheet name="НДФЛ сорт по отклон в район" sheetId="1" r:id="rId3"/>
  </sheets>
  <definedNames>
    <definedName name="_xlnm._FilterDatabase" localSheetId="0" hidden="1">НДФЛ!$B$11:$F$121</definedName>
    <definedName name="_xlnm._FilterDatabase" localSheetId="2" hidden="1">'НДФЛ сорт по отклон в район'!$B$11:$AS$137</definedName>
    <definedName name="_xlnm._FilterDatabase" localSheetId="1" hidden="1">'сортировка по отклонению (2)'!$B$11:$F$122</definedName>
    <definedName name="_xlnm.Print_Titles" localSheetId="0">НДФЛ!$8:$11</definedName>
    <definedName name="_xlnm.Print_Titles" localSheetId="2">'НДФЛ сорт по отклон в район'!$8:$11</definedName>
    <definedName name="_xlnm.Print_Titles" localSheetId="1">'сортировка по отклонению (2)'!$8:$11</definedName>
    <definedName name="_xlnm.Print_Area" localSheetId="0">НДФЛ!$A$1:$BE$121</definedName>
    <definedName name="_xlnm.Print_Area" localSheetId="2">'НДФЛ сорт по отклон в район'!$A$1:$HK$137</definedName>
    <definedName name="_xlnm.Print_Area" localSheetId="1">'сортировка по отклонению (2)'!$A$1:$BE$125</definedName>
  </definedNames>
  <calcPr calcId="145621"/>
</workbook>
</file>

<file path=xl/calcChain.xml><?xml version="1.0" encoding="utf-8"?>
<calcChain xmlns="http://schemas.openxmlformats.org/spreadsheetml/2006/main">
  <c r="AZ119" i="3" l="1"/>
  <c r="AY119" i="3"/>
  <c r="AT119" i="3"/>
  <c r="AS119" i="3"/>
  <c r="AO119" i="3"/>
  <c r="AN119" i="3"/>
  <c r="AM119" i="3"/>
  <c r="AK119" i="3"/>
  <c r="AJ119" i="3"/>
  <c r="AE119" i="3"/>
  <c r="AD119" i="3"/>
  <c r="Y119" i="3"/>
  <c r="X119" i="3"/>
  <c r="T119" i="3"/>
  <c r="V119" i="3" s="1"/>
  <c r="S119" i="3"/>
  <c r="R119" i="3"/>
  <c r="P119" i="3"/>
  <c r="O119" i="3"/>
  <c r="I119" i="3"/>
  <c r="U119" i="3" s="1"/>
  <c r="AZ18" i="3"/>
  <c r="AY18" i="3"/>
  <c r="AT18" i="3"/>
  <c r="AS18" i="3"/>
  <c r="AP18" i="3"/>
  <c r="AO18" i="3"/>
  <c r="AQ18" i="3" s="1"/>
  <c r="AN18" i="3"/>
  <c r="AM18" i="3"/>
  <c r="AK18" i="3"/>
  <c r="AJ18" i="3"/>
  <c r="AZ76" i="3"/>
  <c r="AY76" i="3"/>
  <c r="AT76" i="3"/>
  <c r="AS76" i="3"/>
  <c r="AO76" i="3"/>
  <c r="AU76" i="3" s="1"/>
  <c r="AN76" i="3"/>
  <c r="AM76" i="3"/>
  <c r="AK76" i="3"/>
  <c r="AJ76" i="3"/>
  <c r="AE76" i="3"/>
  <c r="AD76" i="3"/>
  <c r="Y76" i="3"/>
  <c r="X76" i="3"/>
  <c r="T76" i="3"/>
  <c r="Z76" i="3" s="1"/>
  <c r="AF76" i="3" s="1"/>
  <c r="S76" i="3"/>
  <c r="R76" i="3"/>
  <c r="P76" i="3"/>
  <c r="O76" i="3"/>
  <c r="I76" i="3"/>
  <c r="V76" i="3" s="1"/>
  <c r="AZ32" i="3"/>
  <c r="AY32" i="3"/>
  <c r="AT32" i="3"/>
  <c r="AS32" i="3"/>
  <c r="AO32" i="3"/>
  <c r="AN32" i="3"/>
  <c r="AM32" i="3"/>
  <c r="AK32" i="3"/>
  <c r="AJ32" i="3"/>
  <c r="AE32" i="3"/>
  <c r="AD32" i="3"/>
  <c r="Y32" i="3"/>
  <c r="X32" i="3"/>
  <c r="T32" i="3"/>
  <c r="AP32" i="3" s="1"/>
  <c r="S32" i="3"/>
  <c r="R32" i="3"/>
  <c r="P32" i="3"/>
  <c r="O32" i="3"/>
  <c r="I32" i="3"/>
  <c r="K32" i="3" s="1"/>
  <c r="M32" i="3" s="1"/>
  <c r="AZ69" i="3"/>
  <c r="AY69" i="3"/>
  <c r="AT69" i="3"/>
  <c r="AS69" i="3"/>
  <c r="AO69" i="3"/>
  <c r="AN69" i="3"/>
  <c r="AM69" i="3"/>
  <c r="AK69" i="3"/>
  <c r="AJ69" i="3"/>
  <c r="AE69" i="3"/>
  <c r="AD69" i="3"/>
  <c r="Y69" i="3"/>
  <c r="X69" i="3"/>
  <c r="T69" i="3"/>
  <c r="Z69" i="3" s="1"/>
  <c r="S69" i="3"/>
  <c r="R69" i="3"/>
  <c r="P69" i="3"/>
  <c r="O69" i="3"/>
  <c r="I69" i="3"/>
  <c r="U69" i="3" s="1"/>
  <c r="AZ58" i="3"/>
  <c r="AY58" i="3"/>
  <c r="AT58" i="3"/>
  <c r="AS58" i="3"/>
  <c r="AO58" i="3"/>
  <c r="AN58" i="3"/>
  <c r="AM58" i="3"/>
  <c r="AK58" i="3"/>
  <c r="AJ58" i="3"/>
  <c r="AE58" i="3"/>
  <c r="AD58" i="3"/>
  <c r="Y58" i="3"/>
  <c r="X58" i="3"/>
  <c r="T58" i="3"/>
  <c r="Z58" i="3" s="1"/>
  <c r="S58" i="3"/>
  <c r="R58" i="3"/>
  <c r="P58" i="3"/>
  <c r="O58" i="3"/>
  <c r="K58" i="3"/>
  <c r="M58" i="3" s="1"/>
  <c r="I58" i="3"/>
  <c r="AZ46" i="3"/>
  <c r="AY46" i="3"/>
  <c r="AT46" i="3"/>
  <c r="AS46" i="3"/>
  <c r="AO46" i="3"/>
  <c r="AU46" i="3" s="1"/>
  <c r="AN46" i="3"/>
  <c r="AM46" i="3"/>
  <c r="AK46" i="3"/>
  <c r="AJ46" i="3"/>
  <c r="AE46" i="3"/>
  <c r="AD46" i="3"/>
  <c r="Y46" i="3"/>
  <c r="X46" i="3"/>
  <c r="T46" i="3"/>
  <c r="Z46" i="3" s="1"/>
  <c r="AF46" i="3" s="1"/>
  <c r="S46" i="3"/>
  <c r="R46" i="3"/>
  <c r="P46" i="3"/>
  <c r="O46" i="3"/>
  <c r="I46" i="3"/>
  <c r="K46" i="3" s="1"/>
  <c r="AZ121" i="3"/>
  <c r="AY121" i="3"/>
  <c r="AT121" i="3"/>
  <c r="AS121" i="3"/>
  <c r="AO121" i="3"/>
  <c r="AQ121" i="3" s="1"/>
  <c r="AN121" i="3"/>
  <c r="AM121" i="3"/>
  <c r="AK121" i="3"/>
  <c r="AJ121" i="3"/>
  <c r="AE121" i="3"/>
  <c r="AD121" i="3"/>
  <c r="Y121" i="3"/>
  <c r="X121" i="3"/>
  <c r="T121" i="3"/>
  <c r="S121" i="3"/>
  <c r="R121" i="3"/>
  <c r="P121" i="3"/>
  <c r="O121" i="3"/>
  <c r="I121" i="3"/>
  <c r="K121" i="3" s="1"/>
  <c r="M121" i="3" s="1"/>
  <c r="AZ13" i="3"/>
  <c r="AY13" i="3"/>
  <c r="AT13" i="3"/>
  <c r="AS13" i="3"/>
  <c r="AO13" i="3"/>
  <c r="AN13" i="3"/>
  <c r="AM13" i="3"/>
  <c r="AK13" i="3"/>
  <c r="AJ13" i="3"/>
  <c r="T13" i="3"/>
  <c r="Z13" i="3" s="1"/>
  <c r="AB13" i="3" s="1"/>
  <c r="AZ19" i="3"/>
  <c r="AY19" i="3"/>
  <c r="AT19" i="3"/>
  <c r="AS19" i="3"/>
  <c r="AO19" i="3"/>
  <c r="Z19" i="3"/>
  <c r="T19" i="3"/>
  <c r="AZ62" i="3"/>
  <c r="AY62" i="3"/>
  <c r="AT62" i="3"/>
  <c r="AS62" i="3"/>
  <c r="AO62" i="3"/>
  <c r="AN62" i="3"/>
  <c r="AM62" i="3"/>
  <c r="AK62" i="3"/>
  <c r="AJ62" i="3"/>
  <c r="AE62" i="3"/>
  <c r="AD62" i="3"/>
  <c r="Z62" i="3"/>
  <c r="Y62" i="3"/>
  <c r="X62" i="3"/>
  <c r="T62" i="3"/>
  <c r="AQ62" i="3" s="1"/>
  <c r="S62" i="3"/>
  <c r="R62" i="3"/>
  <c r="P62" i="3"/>
  <c r="O62" i="3"/>
  <c r="I62" i="3"/>
  <c r="AZ14" i="3"/>
  <c r="AY14" i="3"/>
  <c r="AT14" i="3"/>
  <c r="AS14" i="3"/>
  <c r="AP14" i="3"/>
  <c r="AO14" i="3"/>
  <c r="AU14" i="3" s="1"/>
  <c r="AN14" i="3"/>
  <c r="AM14" i="3"/>
  <c r="AK14" i="3"/>
  <c r="AJ14" i="3"/>
  <c r="AE14" i="3"/>
  <c r="AD14" i="3"/>
  <c r="Y14" i="3"/>
  <c r="X14" i="3"/>
  <c r="T14" i="3"/>
  <c r="S14" i="3"/>
  <c r="R14" i="3"/>
  <c r="P14" i="3"/>
  <c r="O14" i="3"/>
  <c r="I14" i="3"/>
  <c r="K14" i="3" s="1"/>
  <c r="M14" i="3" s="1"/>
  <c r="AZ110" i="3"/>
  <c r="AY110" i="3"/>
  <c r="AT110" i="3"/>
  <c r="AS110" i="3"/>
  <c r="AO110" i="3"/>
  <c r="AQ110" i="3" s="1"/>
  <c r="AN110" i="3"/>
  <c r="AM110" i="3"/>
  <c r="AK110" i="3"/>
  <c r="AJ110" i="3"/>
  <c r="AE110" i="3"/>
  <c r="Y110" i="3"/>
  <c r="X110" i="3"/>
  <c r="T110" i="3"/>
  <c r="Z110" i="3" s="1"/>
  <c r="S110" i="3"/>
  <c r="R110" i="3"/>
  <c r="P110" i="3"/>
  <c r="O110" i="3"/>
  <c r="L110" i="3"/>
  <c r="AD110" i="3" s="1"/>
  <c r="I110" i="3"/>
  <c r="V110" i="3" s="1"/>
  <c r="AZ86" i="3"/>
  <c r="AY86" i="3"/>
  <c r="AT86" i="3"/>
  <c r="AS86" i="3"/>
  <c r="AO86" i="3"/>
  <c r="AN86" i="3"/>
  <c r="AM86" i="3"/>
  <c r="AK86" i="3"/>
  <c r="AJ86" i="3"/>
  <c r="AE86" i="3"/>
  <c r="AD86" i="3"/>
  <c r="Y86" i="3"/>
  <c r="X86" i="3"/>
  <c r="T86" i="3"/>
  <c r="V86" i="3" s="1"/>
  <c r="S86" i="3"/>
  <c r="R86" i="3"/>
  <c r="P86" i="3"/>
  <c r="O86" i="3"/>
  <c r="I86" i="3"/>
  <c r="K86" i="3" s="1"/>
  <c r="M86" i="3" s="1"/>
  <c r="AZ74" i="3"/>
  <c r="AY74" i="3"/>
  <c r="AT74" i="3"/>
  <c r="AS74" i="3"/>
  <c r="AO74" i="3"/>
  <c r="AU74" i="3" s="1"/>
  <c r="AN74" i="3"/>
  <c r="AM74" i="3"/>
  <c r="AK74" i="3"/>
  <c r="AJ74" i="3"/>
  <c r="AE74" i="3"/>
  <c r="AD74" i="3"/>
  <c r="Y74" i="3"/>
  <c r="X74" i="3"/>
  <c r="T74" i="3"/>
  <c r="S74" i="3"/>
  <c r="R74" i="3"/>
  <c r="P74" i="3"/>
  <c r="O74" i="3"/>
  <c r="I74" i="3"/>
  <c r="K74" i="3" s="1"/>
  <c r="M74" i="3" s="1"/>
  <c r="AZ42" i="3"/>
  <c r="AY42" i="3"/>
  <c r="AT42" i="3"/>
  <c r="AS42" i="3"/>
  <c r="AO42" i="3"/>
  <c r="AN42" i="3"/>
  <c r="AM42" i="3"/>
  <c r="AK42" i="3"/>
  <c r="AJ42" i="3"/>
  <c r="AE42" i="3"/>
  <c r="AD42" i="3"/>
  <c r="Y42" i="3"/>
  <c r="X42" i="3"/>
  <c r="T42" i="3"/>
  <c r="Z42" i="3" s="1"/>
  <c r="S42" i="3"/>
  <c r="R42" i="3"/>
  <c r="P42" i="3"/>
  <c r="O42" i="3"/>
  <c r="I42" i="3"/>
  <c r="AZ117" i="3"/>
  <c r="AY117" i="3"/>
  <c r="AU117" i="3"/>
  <c r="AT117" i="3"/>
  <c r="AS117" i="3"/>
  <c r="AO117" i="3"/>
  <c r="AN117" i="3"/>
  <c r="AM117" i="3"/>
  <c r="AK117" i="3"/>
  <c r="AJ117" i="3"/>
  <c r="AE117" i="3"/>
  <c r="AD117" i="3"/>
  <c r="Y117" i="3"/>
  <c r="X117" i="3"/>
  <c r="V117" i="3"/>
  <c r="T117" i="3"/>
  <c r="AP117" i="3" s="1"/>
  <c r="S117" i="3"/>
  <c r="R117" i="3"/>
  <c r="P117" i="3"/>
  <c r="O117" i="3"/>
  <c r="K117" i="3"/>
  <c r="M117" i="3" s="1"/>
  <c r="I117" i="3"/>
  <c r="AZ21" i="3"/>
  <c r="AY21" i="3"/>
  <c r="AT21" i="3"/>
  <c r="AS21" i="3"/>
  <c r="AO21" i="3"/>
  <c r="AQ21" i="3" s="1"/>
  <c r="AN21" i="3"/>
  <c r="AM21" i="3"/>
  <c r="AK21" i="3"/>
  <c r="AJ21" i="3"/>
  <c r="T21" i="3"/>
  <c r="Z21" i="3" s="1"/>
  <c r="AF21" i="3" s="1"/>
  <c r="AZ23" i="3"/>
  <c r="AY23" i="3"/>
  <c r="AT23" i="3"/>
  <c r="AS23" i="3"/>
  <c r="AO23" i="3"/>
  <c r="AN23" i="3"/>
  <c r="AM23" i="3"/>
  <c r="AK23" i="3"/>
  <c r="AJ23" i="3"/>
  <c r="T23" i="3"/>
  <c r="Z23" i="3" s="1"/>
  <c r="AF23" i="3" s="1"/>
  <c r="AZ87" i="3"/>
  <c r="AY87" i="3"/>
  <c r="AT87" i="3"/>
  <c r="AS87" i="3"/>
  <c r="AO87" i="3"/>
  <c r="AQ87" i="3" s="1"/>
  <c r="AN87" i="3"/>
  <c r="AM87" i="3"/>
  <c r="AK87" i="3"/>
  <c r="AJ87" i="3"/>
  <c r="AE87" i="3"/>
  <c r="AD87" i="3"/>
  <c r="Y87" i="3"/>
  <c r="X87" i="3"/>
  <c r="T87" i="3"/>
  <c r="V87" i="3" s="1"/>
  <c r="S87" i="3"/>
  <c r="R87" i="3"/>
  <c r="P87" i="3"/>
  <c r="O87" i="3"/>
  <c r="M87" i="3"/>
  <c r="I87" i="3"/>
  <c r="K87" i="3" s="1"/>
  <c r="AZ16" i="3"/>
  <c r="AY16" i="3"/>
  <c r="AT16" i="3"/>
  <c r="AS16" i="3"/>
  <c r="AQ16" i="3"/>
  <c r="AO16" i="3"/>
  <c r="AU16" i="3" s="1"/>
  <c r="AN16" i="3"/>
  <c r="AM16" i="3"/>
  <c r="AK16" i="3"/>
  <c r="AJ16" i="3"/>
  <c r="AE16" i="3"/>
  <c r="AD16" i="3"/>
  <c r="AB16" i="3"/>
  <c r="Y16" i="3"/>
  <c r="X16" i="3"/>
  <c r="T16" i="3"/>
  <c r="Z16" i="3" s="1"/>
  <c r="S16" i="3"/>
  <c r="R16" i="3"/>
  <c r="P16" i="3"/>
  <c r="O16" i="3"/>
  <c r="M16" i="3"/>
  <c r="I16" i="3"/>
  <c r="K16" i="3" s="1"/>
  <c r="AZ90" i="3"/>
  <c r="AY90" i="3"/>
  <c r="AT90" i="3"/>
  <c r="AS90" i="3"/>
  <c r="AO90" i="3"/>
  <c r="AU90" i="3" s="1"/>
  <c r="AN90" i="3"/>
  <c r="AM90" i="3"/>
  <c r="AK90" i="3"/>
  <c r="AJ90" i="3"/>
  <c r="AE90" i="3"/>
  <c r="AD90" i="3"/>
  <c r="Y90" i="3"/>
  <c r="X90" i="3"/>
  <c r="T90" i="3"/>
  <c r="S90" i="3"/>
  <c r="R90" i="3"/>
  <c r="P90" i="3"/>
  <c r="O90" i="3"/>
  <c r="I90" i="3"/>
  <c r="K90" i="3" s="1"/>
  <c r="M90" i="3" s="1"/>
  <c r="AZ39" i="3"/>
  <c r="AY39" i="3"/>
  <c r="AT39" i="3"/>
  <c r="AS39" i="3"/>
  <c r="AO39" i="3"/>
  <c r="AN39" i="3"/>
  <c r="AM39" i="3"/>
  <c r="AK39" i="3"/>
  <c r="AJ39" i="3"/>
  <c r="AE39" i="3"/>
  <c r="AD39" i="3"/>
  <c r="Z39" i="3"/>
  <c r="Y39" i="3"/>
  <c r="X39" i="3"/>
  <c r="T39" i="3"/>
  <c r="S39" i="3"/>
  <c r="R39" i="3"/>
  <c r="P39" i="3"/>
  <c r="O39" i="3"/>
  <c r="I39" i="3"/>
  <c r="U39" i="3" s="1"/>
  <c r="AZ41" i="3"/>
  <c r="AY41" i="3"/>
  <c r="AT41" i="3"/>
  <c r="AS41" i="3"/>
  <c r="AP41" i="3"/>
  <c r="AO41" i="3"/>
  <c r="AU41" i="3" s="1"/>
  <c r="AN41" i="3"/>
  <c r="AM41" i="3"/>
  <c r="AK41" i="3"/>
  <c r="AJ41" i="3"/>
  <c r="AE41" i="3"/>
  <c r="AD41" i="3"/>
  <c r="Y41" i="3"/>
  <c r="X41" i="3"/>
  <c r="V41" i="3"/>
  <c r="T41" i="3"/>
  <c r="AQ41" i="3" s="1"/>
  <c r="S41" i="3"/>
  <c r="R41" i="3"/>
  <c r="P41" i="3"/>
  <c r="O41" i="3"/>
  <c r="K41" i="3"/>
  <c r="M41" i="3" s="1"/>
  <c r="I41" i="3"/>
  <c r="AZ36" i="3"/>
  <c r="AY36" i="3"/>
  <c r="AT36" i="3"/>
  <c r="AS36" i="3"/>
  <c r="AQ36" i="3"/>
  <c r="AO36" i="3"/>
  <c r="AU36" i="3" s="1"/>
  <c r="AN36" i="3"/>
  <c r="AM36" i="3"/>
  <c r="AK36" i="3"/>
  <c r="AJ36" i="3"/>
  <c r="AE36" i="3"/>
  <c r="AD36" i="3"/>
  <c r="AB36" i="3"/>
  <c r="Y36" i="3"/>
  <c r="X36" i="3"/>
  <c r="T36" i="3"/>
  <c r="Z36" i="3" s="1"/>
  <c r="S36" i="3"/>
  <c r="R36" i="3"/>
  <c r="P36" i="3"/>
  <c r="O36" i="3"/>
  <c r="M36" i="3"/>
  <c r="I36" i="3"/>
  <c r="K36" i="3" s="1"/>
  <c r="AZ15" i="3"/>
  <c r="AY15" i="3"/>
  <c r="AT15" i="3"/>
  <c r="AS15" i="3"/>
  <c r="AO15" i="3"/>
  <c r="AU15" i="3" s="1"/>
  <c r="AN15" i="3"/>
  <c r="AM15" i="3"/>
  <c r="AK15" i="3"/>
  <c r="AJ15" i="3"/>
  <c r="AE15" i="3"/>
  <c r="AD15" i="3"/>
  <c r="Y15" i="3"/>
  <c r="X15" i="3"/>
  <c r="T15" i="3"/>
  <c r="S15" i="3"/>
  <c r="R15" i="3"/>
  <c r="P15" i="3"/>
  <c r="O15" i="3"/>
  <c r="I15" i="3"/>
  <c r="K15" i="3" s="1"/>
  <c r="M15" i="3" s="1"/>
  <c r="AZ105" i="3"/>
  <c r="AY105" i="3"/>
  <c r="AT105" i="3"/>
  <c r="AS105" i="3"/>
  <c r="AO105" i="3"/>
  <c r="AN105" i="3"/>
  <c r="AM105" i="3"/>
  <c r="AK105" i="3"/>
  <c r="AJ105" i="3"/>
  <c r="AE105" i="3"/>
  <c r="AD105" i="3"/>
  <c r="Z105" i="3"/>
  <c r="Y105" i="3"/>
  <c r="X105" i="3"/>
  <c r="T105" i="3"/>
  <c r="S105" i="3"/>
  <c r="R105" i="3"/>
  <c r="P105" i="3"/>
  <c r="O105" i="3"/>
  <c r="I105" i="3"/>
  <c r="AZ48" i="3"/>
  <c r="AY48" i="3"/>
  <c r="AT48" i="3"/>
  <c r="AS48" i="3"/>
  <c r="AP48" i="3"/>
  <c r="AO48" i="3"/>
  <c r="AU48" i="3" s="1"/>
  <c r="AN48" i="3"/>
  <c r="AM48" i="3"/>
  <c r="AK48" i="3"/>
  <c r="AJ48" i="3"/>
  <c r="AE48" i="3"/>
  <c r="AD48" i="3"/>
  <c r="Y48" i="3"/>
  <c r="X48" i="3"/>
  <c r="V48" i="3"/>
  <c r="T48" i="3"/>
  <c r="AQ48" i="3" s="1"/>
  <c r="S48" i="3"/>
  <c r="R48" i="3"/>
  <c r="P48" i="3"/>
  <c r="O48" i="3"/>
  <c r="K48" i="3"/>
  <c r="M48" i="3" s="1"/>
  <c r="I48" i="3"/>
  <c r="AZ107" i="3"/>
  <c r="AY107" i="3"/>
  <c r="AT107" i="3"/>
  <c r="AS107" i="3"/>
  <c r="AQ107" i="3"/>
  <c r="AO107" i="3"/>
  <c r="AU107" i="3" s="1"/>
  <c r="AN107" i="3"/>
  <c r="AM107" i="3"/>
  <c r="AK107" i="3"/>
  <c r="AJ107" i="3"/>
  <c r="AE107" i="3"/>
  <c r="AD107" i="3"/>
  <c r="AB107" i="3"/>
  <c r="Y107" i="3"/>
  <c r="X107" i="3"/>
  <c r="T107" i="3"/>
  <c r="Z107" i="3" s="1"/>
  <c r="S107" i="3"/>
  <c r="R107" i="3"/>
  <c r="P107" i="3"/>
  <c r="O107" i="3"/>
  <c r="M107" i="3"/>
  <c r="I107" i="3"/>
  <c r="K107" i="3" s="1"/>
  <c r="AZ30" i="3"/>
  <c r="AY30" i="3"/>
  <c r="AT30" i="3"/>
  <c r="AS30" i="3"/>
  <c r="AO30" i="3"/>
  <c r="AU30" i="3" s="1"/>
  <c r="AN30" i="3"/>
  <c r="AM30" i="3"/>
  <c r="AK30" i="3"/>
  <c r="AJ30" i="3"/>
  <c r="AE30" i="3"/>
  <c r="AD30" i="3"/>
  <c r="Y30" i="3"/>
  <c r="X30" i="3"/>
  <c r="T30" i="3"/>
  <c r="S30" i="3"/>
  <c r="R30" i="3"/>
  <c r="P30" i="3"/>
  <c r="O30" i="3"/>
  <c r="I30" i="3"/>
  <c r="K30" i="3" s="1"/>
  <c r="M30" i="3" s="1"/>
  <c r="AZ98" i="3"/>
  <c r="AY98" i="3"/>
  <c r="AT98" i="3"/>
  <c r="AS98" i="3"/>
  <c r="AO98" i="3"/>
  <c r="AN98" i="3"/>
  <c r="AM98" i="3"/>
  <c r="AK98" i="3"/>
  <c r="AJ98" i="3"/>
  <c r="AE98" i="3"/>
  <c r="AD98" i="3"/>
  <c r="Z98" i="3"/>
  <c r="Y98" i="3"/>
  <c r="X98" i="3"/>
  <c r="T98" i="3"/>
  <c r="S98" i="3"/>
  <c r="R98" i="3"/>
  <c r="P98" i="3"/>
  <c r="O98" i="3"/>
  <c r="I98" i="3"/>
  <c r="U98" i="3" s="1"/>
  <c r="AZ22" i="3"/>
  <c r="AY22" i="3"/>
  <c r="AT22" i="3"/>
  <c r="AS22" i="3"/>
  <c r="AO22" i="3"/>
  <c r="AU22" i="3" s="1"/>
  <c r="AN22" i="3"/>
  <c r="AM22" i="3"/>
  <c r="AK22" i="3"/>
  <c r="AJ22" i="3"/>
  <c r="AE22" i="3"/>
  <c r="AD22" i="3"/>
  <c r="Y22" i="3"/>
  <c r="X22" i="3"/>
  <c r="T22" i="3"/>
  <c r="S22" i="3"/>
  <c r="R22" i="3"/>
  <c r="P22" i="3"/>
  <c r="O22" i="3"/>
  <c r="K22" i="3"/>
  <c r="M22" i="3" s="1"/>
  <c r="I22" i="3"/>
  <c r="AZ85" i="3"/>
  <c r="AY85" i="3"/>
  <c r="AT85" i="3"/>
  <c r="AS85" i="3"/>
  <c r="AO85" i="3"/>
  <c r="AN85" i="3"/>
  <c r="AM85" i="3"/>
  <c r="AK85" i="3"/>
  <c r="AJ85" i="3"/>
  <c r="AE85" i="3"/>
  <c r="AD85" i="3"/>
  <c r="Y85" i="3"/>
  <c r="X85" i="3"/>
  <c r="T85" i="3"/>
  <c r="Z85" i="3" s="1"/>
  <c r="S85" i="3"/>
  <c r="R85" i="3"/>
  <c r="P85" i="3"/>
  <c r="O85" i="3"/>
  <c r="I85" i="3"/>
  <c r="K85" i="3" s="1"/>
  <c r="M85" i="3" s="1"/>
  <c r="AZ114" i="3"/>
  <c r="AY114" i="3"/>
  <c r="AT114" i="3"/>
  <c r="AS114" i="3"/>
  <c r="AO114" i="3"/>
  <c r="AU114" i="3" s="1"/>
  <c r="AN114" i="3"/>
  <c r="AM114" i="3"/>
  <c r="AK114" i="3"/>
  <c r="AJ114" i="3"/>
  <c r="AE114" i="3"/>
  <c r="AD114" i="3"/>
  <c r="Y114" i="3"/>
  <c r="X114" i="3"/>
  <c r="T114" i="3"/>
  <c r="Z114" i="3" s="1"/>
  <c r="AF114" i="3" s="1"/>
  <c r="S114" i="3"/>
  <c r="R114" i="3"/>
  <c r="P114" i="3"/>
  <c r="O114" i="3"/>
  <c r="I114" i="3"/>
  <c r="AZ78" i="3"/>
  <c r="AY78" i="3"/>
  <c r="AT78" i="3"/>
  <c r="AS78" i="3"/>
  <c r="AO78" i="3"/>
  <c r="AN78" i="3"/>
  <c r="AM78" i="3"/>
  <c r="AK78" i="3"/>
  <c r="AJ78" i="3"/>
  <c r="AE78" i="3"/>
  <c r="AD78" i="3"/>
  <c r="Y78" i="3"/>
  <c r="X78" i="3"/>
  <c r="V78" i="3"/>
  <c r="T78" i="3"/>
  <c r="Z78" i="3" s="1"/>
  <c r="AF78" i="3" s="1"/>
  <c r="S78" i="3"/>
  <c r="R78" i="3"/>
  <c r="P78" i="3"/>
  <c r="O78" i="3"/>
  <c r="K78" i="3"/>
  <c r="I78" i="3"/>
  <c r="U78" i="3" s="1"/>
  <c r="AZ24" i="3"/>
  <c r="AY24" i="3"/>
  <c r="AU24" i="3"/>
  <c r="AT24" i="3"/>
  <c r="AS24" i="3"/>
  <c r="AO24" i="3"/>
  <c r="AN24" i="3"/>
  <c r="AM24" i="3"/>
  <c r="AK24" i="3"/>
  <c r="AJ24" i="3"/>
  <c r="AE24" i="3"/>
  <c r="AD24" i="3"/>
  <c r="Y24" i="3"/>
  <c r="X24" i="3"/>
  <c r="T24" i="3"/>
  <c r="S24" i="3"/>
  <c r="R24" i="3"/>
  <c r="P24" i="3"/>
  <c r="O24" i="3"/>
  <c r="I24" i="3"/>
  <c r="K24" i="3" s="1"/>
  <c r="M24" i="3" s="1"/>
  <c r="AZ60" i="3"/>
  <c r="AY60" i="3"/>
  <c r="AT60" i="3"/>
  <c r="AS60" i="3"/>
  <c r="AO60" i="3"/>
  <c r="AN60" i="3"/>
  <c r="AM60" i="3"/>
  <c r="AK60" i="3"/>
  <c r="AJ60" i="3"/>
  <c r="AE60" i="3"/>
  <c r="AD60" i="3"/>
  <c r="Y60" i="3"/>
  <c r="X60" i="3"/>
  <c r="T60" i="3"/>
  <c r="Z60" i="3" s="1"/>
  <c r="S60" i="3"/>
  <c r="R60" i="3"/>
  <c r="P60" i="3"/>
  <c r="O60" i="3"/>
  <c r="I60" i="3"/>
  <c r="K60" i="3" s="1"/>
  <c r="M60" i="3" s="1"/>
  <c r="AZ11" i="3"/>
  <c r="AY11" i="3"/>
  <c r="AT11" i="3"/>
  <c r="AS11" i="3"/>
  <c r="AO11" i="3"/>
  <c r="AU11" i="3" s="1"/>
  <c r="AN11" i="3"/>
  <c r="AM11" i="3"/>
  <c r="AK11" i="3"/>
  <c r="AJ11" i="3"/>
  <c r="AE11" i="3"/>
  <c r="AD11" i="3"/>
  <c r="Y11" i="3"/>
  <c r="X11" i="3"/>
  <c r="U11" i="3"/>
  <c r="T11" i="3"/>
  <c r="V11" i="3" s="1"/>
  <c r="S11" i="3"/>
  <c r="R11" i="3"/>
  <c r="P11" i="3"/>
  <c r="O11" i="3"/>
  <c r="K11" i="3"/>
  <c r="M11" i="3" s="1"/>
  <c r="I11" i="3"/>
  <c r="AZ96" i="3"/>
  <c r="AY96" i="3"/>
  <c r="AT96" i="3"/>
  <c r="AS96" i="3"/>
  <c r="AQ96" i="3"/>
  <c r="AO96" i="3"/>
  <c r="AN96" i="3"/>
  <c r="AM96" i="3"/>
  <c r="AK96" i="3"/>
  <c r="AJ96" i="3"/>
  <c r="AE96" i="3"/>
  <c r="AD96" i="3"/>
  <c r="Y96" i="3"/>
  <c r="X96" i="3"/>
  <c r="V96" i="3"/>
  <c r="T96" i="3"/>
  <c r="Z96" i="3" s="1"/>
  <c r="AF96" i="3" s="1"/>
  <c r="S96" i="3"/>
  <c r="R96" i="3"/>
  <c r="P96" i="3"/>
  <c r="O96" i="3"/>
  <c r="K96" i="3"/>
  <c r="M96" i="3" s="1"/>
  <c r="I96" i="3"/>
  <c r="U96" i="3" s="1"/>
  <c r="AZ120" i="3"/>
  <c r="AY120" i="3"/>
  <c r="AT120" i="3"/>
  <c r="AS120" i="3"/>
  <c r="AO120" i="3"/>
  <c r="AP120" i="3" s="1"/>
  <c r="AN120" i="3"/>
  <c r="AM120" i="3"/>
  <c r="AK120" i="3"/>
  <c r="AJ120" i="3"/>
  <c r="AE120" i="3"/>
  <c r="AD120" i="3"/>
  <c r="Y120" i="3"/>
  <c r="X120" i="3"/>
  <c r="T120" i="3"/>
  <c r="S120" i="3"/>
  <c r="R120" i="3"/>
  <c r="P120" i="3"/>
  <c r="O120" i="3"/>
  <c r="K120" i="3"/>
  <c r="M120" i="3" s="1"/>
  <c r="I120" i="3"/>
  <c r="AZ27" i="3"/>
  <c r="AY27" i="3"/>
  <c r="AT27" i="3"/>
  <c r="AS27" i="3"/>
  <c r="AO27" i="3"/>
  <c r="AN27" i="3"/>
  <c r="AM27" i="3"/>
  <c r="AK27" i="3"/>
  <c r="AJ27" i="3"/>
  <c r="AE27" i="3"/>
  <c r="AD27" i="3"/>
  <c r="Y27" i="3"/>
  <c r="X27" i="3"/>
  <c r="T27" i="3"/>
  <c r="Z27" i="3" s="1"/>
  <c r="S27" i="3"/>
  <c r="R27" i="3"/>
  <c r="P27" i="3"/>
  <c r="O27" i="3"/>
  <c r="I27" i="3"/>
  <c r="K27" i="3" s="1"/>
  <c r="M27" i="3" s="1"/>
  <c r="AZ49" i="3"/>
  <c r="AY49" i="3"/>
  <c r="AU49" i="3"/>
  <c r="AT49" i="3"/>
  <c r="AS49" i="3"/>
  <c r="AO49" i="3"/>
  <c r="AN49" i="3"/>
  <c r="AM49" i="3"/>
  <c r="AK49" i="3"/>
  <c r="AJ49" i="3"/>
  <c r="T49" i="3"/>
  <c r="Z49" i="3" s="1"/>
  <c r="AF49" i="3" s="1"/>
  <c r="AZ35" i="3"/>
  <c r="AY35" i="3"/>
  <c r="AT35" i="3"/>
  <c r="AS35" i="3"/>
  <c r="AO35" i="3"/>
  <c r="AU35" i="3" s="1"/>
  <c r="AN35" i="3"/>
  <c r="AM35" i="3"/>
  <c r="AK35" i="3"/>
  <c r="AJ35" i="3"/>
  <c r="T35" i="3"/>
  <c r="Z35" i="3" s="1"/>
  <c r="AF35" i="3" s="1"/>
  <c r="AZ45" i="3"/>
  <c r="AY45" i="3"/>
  <c r="AU45" i="3"/>
  <c r="AT45" i="3"/>
  <c r="AS45" i="3"/>
  <c r="AO45" i="3"/>
  <c r="AN45" i="3"/>
  <c r="AM45" i="3"/>
  <c r="AK45" i="3"/>
  <c r="AJ45" i="3"/>
  <c r="T45" i="3"/>
  <c r="Z45" i="3" s="1"/>
  <c r="AF45" i="3" s="1"/>
  <c r="AZ12" i="3"/>
  <c r="AY12" i="3"/>
  <c r="AT12" i="3"/>
  <c r="AS12" i="3"/>
  <c r="AO12" i="3"/>
  <c r="AU12" i="3" s="1"/>
  <c r="AN12" i="3"/>
  <c r="AM12" i="3"/>
  <c r="AK12" i="3"/>
  <c r="AJ12" i="3"/>
  <c r="T12" i="3"/>
  <c r="Z12" i="3" s="1"/>
  <c r="AF12" i="3" s="1"/>
  <c r="AZ68" i="3"/>
  <c r="AY68" i="3"/>
  <c r="AT68" i="3"/>
  <c r="AS68" i="3"/>
  <c r="AO68" i="3"/>
  <c r="AU68" i="3" s="1"/>
  <c r="AN68" i="3"/>
  <c r="AM68" i="3"/>
  <c r="AK68" i="3"/>
  <c r="AJ68" i="3"/>
  <c r="AE68" i="3"/>
  <c r="AD68" i="3"/>
  <c r="Y68" i="3"/>
  <c r="X68" i="3"/>
  <c r="T68" i="3"/>
  <c r="U68" i="3" s="1"/>
  <c r="S68" i="3"/>
  <c r="R68" i="3"/>
  <c r="P68" i="3"/>
  <c r="O68" i="3"/>
  <c r="K68" i="3"/>
  <c r="M68" i="3" s="1"/>
  <c r="I68" i="3"/>
  <c r="AZ102" i="3"/>
  <c r="AY102" i="3"/>
  <c r="AT102" i="3"/>
  <c r="AS102" i="3"/>
  <c r="AO102" i="3"/>
  <c r="AQ102" i="3" s="1"/>
  <c r="AN102" i="3"/>
  <c r="AM102" i="3"/>
  <c r="AK102" i="3"/>
  <c r="AJ102" i="3"/>
  <c r="AE102" i="3"/>
  <c r="AD102" i="3"/>
  <c r="Y102" i="3"/>
  <c r="X102" i="3"/>
  <c r="T102" i="3"/>
  <c r="Z102" i="3" s="1"/>
  <c r="S102" i="3"/>
  <c r="R102" i="3"/>
  <c r="P102" i="3"/>
  <c r="O102" i="3"/>
  <c r="I102" i="3"/>
  <c r="AZ83" i="3"/>
  <c r="AY83" i="3"/>
  <c r="AT83" i="3"/>
  <c r="AS83" i="3"/>
  <c r="AO83" i="3"/>
  <c r="AN83" i="3"/>
  <c r="AM83" i="3"/>
  <c r="AK83" i="3"/>
  <c r="AJ83" i="3"/>
  <c r="AE83" i="3"/>
  <c r="AD83" i="3"/>
  <c r="Y83" i="3"/>
  <c r="X83" i="3"/>
  <c r="T83" i="3"/>
  <c r="V83" i="3" s="1"/>
  <c r="S83" i="3"/>
  <c r="R83" i="3"/>
  <c r="P83" i="3"/>
  <c r="O83" i="3"/>
  <c r="K83" i="3"/>
  <c r="M83" i="3" s="1"/>
  <c r="I83" i="3"/>
  <c r="AZ100" i="3"/>
  <c r="AY100" i="3"/>
  <c r="AT100" i="3"/>
  <c r="AS100" i="3"/>
  <c r="AO100" i="3"/>
  <c r="AQ100" i="3" s="1"/>
  <c r="AN100" i="3"/>
  <c r="AM100" i="3"/>
  <c r="AK100" i="3"/>
  <c r="AJ100" i="3"/>
  <c r="AE100" i="3"/>
  <c r="AD100" i="3"/>
  <c r="Y100" i="3"/>
  <c r="X100" i="3"/>
  <c r="T100" i="3"/>
  <c r="Z100" i="3" s="1"/>
  <c r="S100" i="3"/>
  <c r="R100" i="3"/>
  <c r="P100" i="3"/>
  <c r="O100" i="3"/>
  <c r="I100" i="3"/>
  <c r="AZ113" i="3"/>
  <c r="AY113" i="3"/>
  <c r="AT113" i="3"/>
  <c r="AS113" i="3"/>
  <c r="AO113" i="3"/>
  <c r="AN113" i="3"/>
  <c r="AM113" i="3"/>
  <c r="AK113" i="3"/>
  <c r="AJ113" i="3"/>
  <c r="AE113" i="3"/>
  <c r="AD113" i="3"/>
  <c r="Y113" i="3"/>
  <c r="X113" i="3"/>
  <c r="T113" i="3"/>
  <c r="V113" i="3" s="1"/>
  <c r="S113" i="3"/>
  <c r="R113" i="3"/>
  <c r="P113" i="3"/>
  <c r="O113" i="3"/>
  <c r="K113" i="3"/>
  <c r="M113" i="3" s="1"/>
  <c r="I113" i="3"/>
  <c r="AZ26" i="3"/>
  <c r="AY26" i="3"/>
  <c r="AT26" i="3"/>
  <c r="AS26" i="3"/>
  <c r="AO26" i="3"/>
  <c r="AQ26" i="3" s="1"/>
  <c r="AN26" i="3"/>
  <c r="AM26" i="3"/>
  <c r="AK26" i="3"/>
  <c r="AJ26" i="3"/>
  <c r="AE26" i="3"/>
  <c r="AD26" i="3"/>
  <c r="Y26" i="3"/>
  <c r="X26" i="3"/>
  <c r="T26" i="3"/>
  <c r="U26" i="3" s="1"/>
  <c r="S26" i="3"/>
  <c r="R26" i="3"/>
  <c r="P26" i="3"/>
  <c r="O26" i="3"/>
  <c r="I26" i="3"/>
  <c r="K26" i="3" s="1"/>
  <c r="M26" i="3" s="1"/>
  <c r="AZ93" i="3"/>
  <c r="AY93" i="3"/>
  <c r="AT93" i="3"/>
  <c r="AS93" i="3"/>
  <c r="AO93" i="3"/>
  <c r="AN93" i="3"/>
  <c r="AM93" i="3"/>
  <c r="AK93" i="3"/>
  <c r="AJ93" i="3"/>
  <c r="AE93" i="3"/>
  <c r="AD93" i="3"/>
  <c r="Y93" i="3"/>
  <c r="X93" i="3"/>
  <c r="V93" i="3"/>
  <c r="T93" i="3"/>
  <c r="S93" i="3"/>
  <c r="R93" i="3"/>
  <c r="P93" i="3"/>
  <c r="O93" i="3"/>
  <c r="I93" i="3"/>
  <c r="K93" i="3" s="1"/>
  <c r="M93" i="3" s="1"/>
  <c r="AZ84" i="3"/>
  <c r="AY84" i="3"/>
  <c r="AT84" i="3"/>
  <c r="AS84" i="3"/>
  <c r="AO84" i="3"/>
  <c r="AQ84" i="3" s="1"/>
  <c r="AN84" i="3"/>
  <c r="AM84" i="3"/>
  <c r="AK84" i="3"/>
  <c r="AJ84" i="3"/>
  <c r="AE84" i="3"/>
  <c r="AD84" i="3"/>
  <c r="Y84" i="3"/>
  <c r="X84" i="3"/>
  <c r="T84" i="3"/>
  <c r="U84" i="3" s="1"/>
  <c r="S84" i="3"/>
  <c r="R84" i="3"/>
  <c r="P84" i="3"/>
  <c r="O84" i="3"/>
  <c r="K84" i="3"/>
  <c r="M84" i="3" s="1"/>
  <c r="I84" i="3"/>
  <c r="AZ106" i="3"/>
  <c r="AY106" i="3"/>
  <c r="AU106" i="3"/>
  <c r="AT106" i="3"/>
  <c r="AS106" i="3"/>
  <c r="AO106" i="3"/>
  <c r="AN106" i="3"/>
  <c r="AM106" i="3"/>
  <c r="AK106" i="3"/>
  <c r="AJ106" i="3"/>
  <c r="AE106" i="3"/>
  <c r="AD106" i="3"/>
  <c r="Y106" i="3"/>
  <c r="X106" i="3"/>
  <c r="T106" i="3"/>
  <c r="Z106" i="3" s="1"/>
  <c r="AF106" i="3" s="1"/>
  <c r="S106" i="3"/>
  <c r="R106" i="3"/>
  <c r="P106" i="3"/>
  <c r="O106" i="3"/>
  <c r="I106" i="3"/>
  <c r="K106" i="3" s="1"/>
  <c r="M106" i="3" s="1"/>
  <c r="AZ57" i="3"/>
  <c r="AY57" i="3"/>
  <c r="AT57" i="3"/>
  <c r="AS57" i="3"/>
  <c r="AO57" i="3"/>
  <c r="AU57" i="3" s="1"/>
  <c r="AN57" i="3"/>
  <c r="AM57" i="3"/>
  <c r="AK57" i="3"/>
  <c r="AJ57" i="3"/>
  <c r="AE57" i="3"/>
  <c r="AD57" i="3"/>
  <c r="Y57" i="3"/>
  <c r="X57" i="3"/>
  <c r="T57" i="3"/>
  <c r="S57" i="3"/>
  <c r="R57" i="3"/>
  <c r="P57" i="3"/>
  <c r="O57" i="3"/>
  <c r="I57" i="3"/>
  <c r="K57" i="3" s="1"/>
  <c r="M57" i="3" s="1"/>
  <c r="AZ73" i="3"/>
  <c r="AY73" i="3"/>
  <c r="AT73" i="3"/>
  <c r="AS73" i="3"/>
  <c r="AO73" i="3"/>
  <c r="AN73" i="3"/>
  <c r="AM73" i="3"/>
  <c r="AK73" i="3"/>
  <c r="AJ73" i="3"/>
  <c r="AE73" i="3"/>
  <c r="AD73" i="3"/>
  <c r="Y73" i="3"/>
  <c r="X73" i="3"/>
  <c r="T73" i="3"/>
  <c r="S73" i="3"/>
  <c r="R73" i="3"/>
  <c r="P73" i="3"/>
  <c r="O73" i="3"/>
  <c r="I73" i="3"/>
  <c r="K73" i="3" s="1"/>
  <c r="M73" i="3" s="1"/>
  <c r="AZ63" i="3"/>
  <c r="AY63" i="3"/>
  <c r="AT63" i="3"/>
  <c r="AS63" i="3"/>
  <c r="AO63" i="3"/>
  <c r="AP63" i="3" s="1"/>
  <c r="AN63" i="3"/>
  <c r="AM63" i="3"/>
  <c r="AK63" i="3"/>
  <c r="AJ63" i="3"/>
  <c r="AE63" i="3"/>
  <c r="AD63" i="3"/>
  <c r="Y63" i="3"/>
  <c r="X63" i="3"/>
  <c r="T63" i="3"/>
  <c r="Z63" i="3" s="1"/>
  <c r="S63" i="3"/>
  <c r="R63" i="3"/>
  <c r="P63" i="3"/>
  <c r="O63" i="3"/>
  <c r="I63" i="3"/>
  <c r="V63" i="3" s="1"/>
  <c r="AZ67" i="3"/>
  <c r="AY67" i="3"/>
  <c r="AT67" i="3"/>
  <c r="AS67" i="3"/>
  <c r="AO67" i="3"/>
  <c r="AQ67" i="3" s="1"/>
  <c r="AN67" i="3"/>
  <c r="AM67" i="3"/>
  <c r="AK67" i="3"/>
  <c r="AJ67" i="3"/>
  <c r="AE67" i="3"/>
  <c r="AD67" i="3"/>
  <c r="Y67" i="3"/>
  <c r="X67" i="3"/>
  <c r="V67" i="3"/>
  <c r="T67" i="3"/>
  <c r="Z67" i="3" s="1"/>
  <c r="AF67" i="3" s="1"/>
  <c r="S67" i="3"/>
  <c r="R67" i="3"/>
  <c r="P67" i="3"/>
  <c r="O67" i="3"/>
  <c r="K67" i="3"/>
  <c r="M67" i="3" s="1"/>
  <c r="I67" i="3"/>
  <c r="AZ82" i="3"/>
  <c r="AY82" i="3"/>
  <c r="AT82" i="3"/>
  <c r="AS82" i="3"/>
  <c r="AO82" i="3"/>
  <c r="AU82" i="3" s="1"/>
  <c r="AN82" i="3"/>
  <c r="AM82" i="3"/>
  <c r="AK82" i="3"/>
  <c r="AJ82" i="3"/>
  <c r="AE82" i="3"/>
  <c r="AD82" i="3"/>
  <c r="Y82" i="3"/>
  <c r="X82" i="3"/>
  <c r="T82" i="3"/>
  <c r="S82" i="3"/>
  <c r="R82" i="3"/>
  <c r="P82" i="3"/>
  <c r="O82" i="3"/>
  <c r="I82" i="3"/>
  <c r="K82" i="3" s="1"/>
  <c r="M82" i="3" s="1"/>
  <c r="AZ101" i="3"/>
  <c r="AY101" i="3"/>
  <c r="AT101" i="3"/>
  <c r="AS101" i="3"/>
  <c r="AO101" i="3"/>
  <c r="AN101" i="3"/>
  <c r="AM101" i="3"/>
  <c r="AK101" i="3"/>
  <c r="AJ101" i="3"/>
  <c r="AE101" i="3"/>
  <c r="AD101" i="3"/>
  <c r="Y101" i="3"/>
  <c r="X101" i="3"/>
  <c r="T101" i="3"/>
  <c r="V101" i="3" s="1"/>
  <c r="S101" i="3"/>
  <c r="R101" i="3"/>
  <c r="P101" i="3"/>
  <c r="O101" i="3"/>
  <c r="I101" i="3"/>
  <c r="K101" i="3" s="1"/>
  <c r="M101" i="3" s="1"/>
  <c r="AZ80" i="3"/>
  <c r="AY80" i="3"/>
  <c r="AT80" i="3"/>
  <c r="AS80" i="3"/>
  <c r="AP80" i="3"/>
  <c r="AO80" i="3"/>
  <c r="AN80" i="3"/>
  <c r="AM80" i="3"/>
  <c r="AK80" i="3"/>
  <c r="AJ80" i="3"/>
  <c r="AE80" i="3"/>
  <c r="AD80" i="3"/>
  <c r="Z80" i="3"/>
  <c r="Y80" i="3"/>
  <c r="X80" i="3"/>
  <c r="T80" i="3"/>
  <c r="S80" i="3"/>
  <c r="R80" i="3"/>
  <c r="P80" i="3"/>
  <c r="O80" i="3"/>
  <c r="K80" i="3"/>
  <c r="M80" i="3" s="1"/>
  <c r="I80" i="3"/>
  <c r="V80" i="3" s="1"/>
  <c r="AZ40" i="3"/>
  <c r="AY40" i="3"/>
  <c r="AU40" i="3"/>
  <c r="AT40" i="3"/>
  <c r="AS40" i="3"/>
  <c r="AO40" i="3"/>
  <c r="AQ40" i="3" s="1"/>
  <c r="AN40" i="3"/>
  <c r="AM40" i="3"/>
  <c r="AK40" i="3"/>
  <c r="AJ40" i="3"/>
  <c r="AE40" i="3"/>
  <c r="AD40" i="3"/>
  <c r="Y40" i="3"/>
  <c r="X40" i="3"/>
  <c r="T40" i="3"/>
  <c r="Z40" i="3" s="1"/>
  <c r="AV40" i="3" s="1"/>
  <c r="S40" i="3"/>
  <c r="R40" i="3"/>
  <c r="P40" i="3"/>
  <c r="O40" i="3"/>
  <c r="I40" i="3"/>
  <c r="K40" i="3" s="1"/>
  <c r="M40" i="3" s="1"/>
  <c r="AZ29" i="3"/>
  <c r="AY29" i="3"/>
  <c r="AT29" i="3"/>
  <c r="AS29" i="3"/>
  <c r="AO29" i="3"/>
  <c r="AU29" i="3" s="1"/>
  <c r="AN29" i="3"/>
  <c r="AM29" i="3"/>
  <c r="AK29" i="3"/>
  <c r="AJ29" i="3"/>
  <c r="AE29" i="3"/>
  <c r="AD29" i="3"/>
  <c r="Y29" i="3"/>
  <c r="X29" i="3"/>
  <c r="T29" i="3"/>
  <c r="S29" i="3"/>
  <c r="R29" i="3"/>
  <c r="P29" i="3"/>
  <c r="O29" i="3"/>
  <c r="I29" i="3"/>
  <c r="K29" i="3" s="1"/>
  <c r="M29" i="3" s="1"/>
  <c r="AZ28" i="3"/>
  <c r="AY28" i="3"/>
  <c r="AT28" i="3"/>
  <c r="AS28" i="3"/>
  <c r="AO28" i="3"/>
  <c r="AN28" i="3"/>
  <c r="AM28" i="3"/>
  <c r="AK28" i="3"/>
  <c r="AJ28" i="3"/>
  <c r="AE28" i="3"/>
  <c r="AD28" i="3"/>
  <c r="Y28" i="3"/>
  <c r="X28" i="3"/>
  <c r="T28" i="3"/>
  <c r="S28" i="3"/>
  <c r="R28" i="3"/>
  <c r="P28" i="3"/>
  <c r="O28" i="3"/>
  <c r="I28" i="3"/>
  <c r="K28" i="3" s="1"/>
  <c r="M28" i="3" s="1"/>
  <c r="AZ59" i="3"/>
  <c r="AY59" i="3"/>
  <c r="AT59" i="3"/>
  <c r="AS59" i="3"/>
  <c r="AO59" i="3"/>
  <c r="AN59" i="3"/>
  <c r="AM59" i="3"/>
  <c r="AK59" i="3"/>
  <c r="AJ59" i="3"/>
  <c r="AE59" i="3"/>
  <c r="AD59" i="3"/>
  <c r="Y59" i="3"/>
  <c r="X59" i="3"/>
  <c r="T59" i="3"/>
  <c r="Z59" i="3" s="1"/>
  <c r="S59" i="3"/>
  <c r="R59" i="3"/>
  <c r="P59" i="3"/>
  <c r="O59" i="3"/>
  <c r="I59" i="3"/>
  <c r="K59" i="3" s="1"/>
  <c r="M59" i="3" s="1"/>
  <c r="AZ95" i="3"/>
  <c r="AY95" i="3"/>
  <c r="AT95" i="3"/>
  <c r="AS95" i="3"/>
  <c r="AO95" i="3"/>
  <c r="AU95" i="3" s="1"/>
  <c r="AN95" i="3"/>
  <c r="AM95" i="3"/>
  <c r="AK95" i="3"/>
  <c r="AJ95" i="3"/>
  <c r="AE95" i="3"/>
  <c r="AD95" i="3"/>
  <c r="Y95" i="3"/>
  <c r="X95" i="3"/>
  <c r="T95" i="3"/>
  <c r="Z95" i="3" s="1"/>
  <c r="AF95" i="3" s="1"/>
  <c r="S95" i="3"/>
  <c r="R95" i="3"/>
  <c r="P95" i="3"/>
  <c r="O95" i="3"/>
  <c r="I95" i="3"/>
  <c r="AZ97" i="3"/>
  <c r="AY97" i="3"/>
  <c r="AU97" i="3"/>
  <c r="BA97" i="3" s="1"/>
  <c r="BD97" i="3" s="1"/>
  <c r="AT97" i="3"/>
  <c r="AS97" i="3"/>
  <c r="AP97" i="3"/>
  <c r="AO97" i="3"/>
  <c r="AQ97" i="3" s="1"/>
  <c r="AN97" i="3"/>
  <c r="AM97" i="3"/>
  <c r="AK97" i="3"/>
  <c r="AJ97" i="3"/>
  <c r="AE97" i="3"/>
  <c r="AD97" i="3"/>
  <c r="Y97" i="3"/>
  <c r="X97" i="3"/>
  <c r="V97" i="3"/>
  <c r="T97" i="3"/>
  <c r="Z97" i="3" s="1"/>
  <c r="S97" i="3"/>
  <c r="R97" i="3"/>
  <c r="P97" i="3"/>
  <c r="O97" i="3"/>
  <c r="K97" i="3"/>
  <c r="M97" i="3" s="1"/>
  <c r="I97" i="3"/>
  <c r="U97" i="3" s="1"/>
  <c r="AZ88" i="3"/>
  <c r="AY88" i="3"/>
  <c r="AT88" i="3"/>
  <c r="AS88" i="3"/>
  <c r="AO88" i="3"/>
  <c r="AU88" i="3" s="1"/>
  <c r="AN88" i="3"/>
  <c r="AM88" i="3"/>
  <c r="AK88" i="3"/>
  <c r="AJ88" i="3"/>
  <c r="AE88" i="3"/>
  <c r="AD88" i="3"/>
  <c r="Y88" i="3"/>
  <c r="X88" i="3"/>
  <c r="T88" i="3"/>
  <c r="AP88" i="3" s="1"/>
  <c r="S88" i="3"/>
  <c r="R88" i="3"/>
  <c r="P88" i="3"/>
  <c r="O88" i="3"/>
  <c r="I88" i="3"/>
  <c r="K88" i="3" s="1"/>
  <c r="M88" i="3" s="1"/>
  <c r="AZ109" i="3"/>
  <c r="AY109" i="3"/>
  <c r="AT109" i="3"/>
  <c r="AS109" i="3"/>
  <c r="AO109" i="3"/>
  <c r="AQ109" i="3" s="1"/>
  <c r="AN109" i="3"/>
  <c r="AM109" i="3"/>
  <c r="AK109" i="3"/>
  <c r="AJ109" i="3"/>
  <c r="AE109" i="3"/>
  <c r="AD109" i="3"/>
  <c r="Y109" i="3"/>
  <c r="X109" i="3"/>
  <c r="T109" i="3"/>
  <c r="Z109" i="3" s="1"/>
  <c r="S109" i="3"/>
  <c r="R109" i="3"/>
  <c r="P109" i="3"/>
  <c r="O109" i="3"/>
  <c r="I109" i="3"/>
  <c r="K109" i="3" s="1"/>
  <c r="M109" i="3" s="1"/>
  <c r="AZ112" i="3"/>
  <c r="AY112" i="3"/>
  <c r="AT112" i="3"/>
  <c r="AS112" i="3"/>
  <c r="AO112" i="3"/>
  <c r="AU112" i="3" s="1"/>
  <c r="AN112" i="3"/>
  <c r="AM112" i="3"/>
  <c r="AK112" i="3"/>
  <c r="AJ112" i="3"/>
  <c r="AE112" i="3"/>
  <c r="AD112" i="3"/>
  <c r="Y112" i="3"/>
  <c r="X112" i="3"/>
  <c r="T112" i="3"/>
  <c r="Z112" i="3" s="1"/>
  <c r="AF112" i="3" s="1"/>
  <c r="S112" i="3"/>
  <c r="R112" i="3"/>
  <c r="P112" i="3"/>
  <c r="O112" i="3"/>
  <c r="I112" i="3"/>
  <c r="V112" i="3" s="1"/>
  <c r="AZ75" i="3"/>
  <c r="AY75" i="3"/>
  <c r="AT75" i="3"/>
  <c r="AS75" i="3"/>
  <c r="AO75" i="3"/>
  <c r="AQ75" i="3" s="1"/>
  <c r="AN75" i="3"/>
  <c r="AM75" i="3"/>
  <c r="AK75" i="3"/>
  <c r="AJ75" i="3"/>
  <c r="AE75" i="3"/>
  <c r="AD75" i="3"/>
  <c r="Y75" i="3"/>
  <c r="X75" i="3"/>
  <c r="T75" i="3"/>
  <c r="V75" i="3" s="1"/>
  <c r="S75" i="3"/>
  <c r="R75" i="3"/>
  <c r="P75" i="3"/>
  <c r="O75" i="3"/>
  <c r="I75" i="3"/>
  <c r="U75" i="3" s="1"/>
  <c r="AZ64" i="3"/>
  <c r="AY64" i="3"/>
  <c r="AT64" i="3"/>
  <c r="AS64" i="3"/>
  <c r="AO64" i="3"/>
  <c r="AU64" i="3" s="1"/>
  <c r="AN64" i="3"/>
  <c r="AM64" i="3"/>
  <c r="AK64" i="3"/>
  <c r="AJ64" i="3"/>
  <c r="AE64" i="3"/>
  <c r="AD64" i="3"/>
  <c r="Y64" i="3"/>
  <c r="X64" i="3"/>
  <c r="T64" i="3"/>
  <c r="S64" i="3"/>
  <c r="R64" i="3"/>
  <c r="P64" i="3"/>
  <c r="O64" i="3"/>
  <c r="I64" i="3"/>
  <c r="K64" i="3" s="1"/>
  <c r="M64" i="3" s="1"/>
  <c r="AZ104" i="3"/>
  <c r="AY104" i="3"/>
  <c r="AT104" i="3"/>
  <c r="AS104" i="3"/>
  <c r="AO104" i="3"/>
  <c r="AN104" i="3"/>
  <c r="AM104" i="3"/>
  <c r="AK104" i="3"/>
  <c r="AJ104" i="3"/>
  <c r="AE104" i="3"/>
  <c r="AD104" i="3"/>
  <c r="Y104" i="3"/>
  <c r="X104" i="3"/>
  <c r="T104" i="3"/>
  <c r="Z104" i="3" s="1"/>
  <c r="S104" i="3"/>
  <c r="R104" i="3"/>
  <c r="P104" i="3"/>
  <c r="O104" i="3"/>
  <c r="I104" i="3"/>
  <c r="K104" i="3" s="1"/>
  <c r="M104" i="3" s="1"/>
  <c r="AZ61" i="3"/>
  <c r="AY61" i="3"/>
  <c r="AT61" i="3"/>
  <c r="AS61" i="3"/>
  <c r="AO61" i="3"/>
  <c r="AU61" i="3" s="1"/>
  <c r="AN61" i="3"/>
  <c r="AM61" i="3"/>
  <c r="AK61" i="3"/>
  <c r="AJ61" i="3"/>
  <c r="AE61" i="3"/>
  <c r="AD61" i="3"/>
  <c r="Y61" i="3"/>
  <c r="X61" i="3"/>
  <c r="T61" i="3"/>
  <c r="Z61" i="3" s="1"/>
  <c r="AF61" i="3" s="1"/>
  <c r="S61" i="3"/>
  <c r="R61" i="3"/>
  <c r="P61" i="3"/>
  <c r="O61" i="3"/>
  <c r="I61" i="3"/>
  <c r="AZ52" i="3"/>
  <c r="AY52" i="3"/>
  <c r="AU52" i="3"/>
  <c r="BA52" i="3" s="1"/>
  <c r="BD52" i="3" s="1"/>
  <c r="AT52" i="3"/>
  <c r="AS52" i="3"/>
  <c r="AP52" i="3"/>
  <c r="AO52" i="3"/>
  <c r="AQ52" i="3" s="1"/>
  <c r="AN52" i="3"/>
  <c r="AM52" i="3"/>
  <c r="AK52" i="3"/>
  <c r="AJ52" i="3"/>
  <c r="AE52" i="3"/>
  <c r="AD52" i="3"/>
  <c r="Y52" i="3"/>
  <c r="X52" i="3"/>
  <c r="V52" i="3"/>
  <c r="T52" i="3"/>
  <c r="Z52" i="3" s="1"/>
  <c r="S52" i="3"/>
  <c r="R52" i="3"/>
  <c r="P52" i="3"/>
  <c r="O52" i="3"/>
  <c r="K52" i="3"/>
  <c r="M52" i="3" s="1"/>
  <c r="I52" i="3"/>
  <c r="AZ33" i="3"/>
  <c r="AY33" i="3"/>
  <c r="AT33" i="3"/>
  <c r="AS33" i="3"/>
  <c r="AO33" i="3"/>
  <c r="AU33" i="3" s="1"/>
  <c r="AN33" i="3"/>
  <c r="AM33" i="3"/>
  <c r="AK33" i="3"/>
  <c r="AJ33" i="3"/>
  <c r="AE33" i="3"/>
  <c r="AD33" i="3"/>
  <c r="Y33" i="3"/>
  <c r="X33" i="3"/>
  <c r="T33" i="3"/>
  <c r="V33" i="3" s="1"/>
  <c r="S33" i="3"/>
  <c r="R33" i="3"/>
  <c r="P33" i="3"/>
  <c r="O33" i="3"/>
  <c r="I33" i="3"/>
  <c r="K33" i="3" s="1"/>
  <c r="M33" i="3" s="1"/>
  <c r="AZ55" i="3"/>
  <c r="AY55" i="3"/>
  <c r="AT55" i="3"/>
  <c r="AS55" i="3"/>
  <c r="AO55" i="3"/>
  <c r="AQ55" i="3" s="1"/>
  <c r="AN55" i="3"/>
  <c r="AM55" i="3"/>
  <c r="AK55" i="3"/>
  <c r="AJ55" i="3"/>
  <c r="AE55" i="3"/>
  <c r="AD55" i="3"/>
  <c r="Y55" i="3"/>
  <c r="X55" i="3"/>
  <c r="T55" i="3"/>
  <c r="Z55" i="3" s="1"/>
  <c r="S55" i="3"/>
  <c r="R55" i="3"/>
  <c r="P55" i="3"/>
  <c r="O55" i="3"/>
  <c r="I55" i="3"/>
  <c r="K55" i="3" s="1"/>
  <c r="M55" i="3" s="1"/>
  <c r="AZ65" i="3"/>
  <c r="AY65" i="3"/>
  <c r="AT65" i="3"/>
  <c r="AS65" i="3"/>
  <c r="AO65" i="3"/>
  <c r="AU65" i="3" s="1"/>
  <c r="AN65" i="3"/>
  <c r="AM65" i="3"/>
  <c r="AK65" i="3"/>
  <c r="AJ65" i="3"/>
  <c r="AE65" i="3"/>
  <c r="AD65" i="3"/>
  <c r="Z65" i="3"/>
  <c r="AF65" i="3" s="1"/>
  <c r="Y65" i="3"/>
  <c r="X65" i="3"/>
  <c r="T65" i="3"/>
  <c r="S65" i="3"/>
  <c r="R65" i="3"/>
  <c r="P65" i="3"/>
  <c r="O65" i="3"/>
  <c r="I65" i="3"/>
  <c r="V65" i="3" s="1"/>
  <c r="AZ103" i="3"/>
  <c r="AY103" i="3"/>
  <c r="AT103" i="3"/>
  <c r="AS103" i="3"/>
  <c r="AO103" i="3"/>
  <c r="AQ103" i="3" s="1"/>
  <c r="AN103" i="3"/>
  <c r="AM103" i="3"/>
  <c r="AK103" i="3"/>
  <c r="AJ103" i="3"/>
  <c r="AE103" i="3"/>
  <c r="AD103" i="3"/>
  <c r="Y103" i="3"/>
  <c r="X103" i="3"/>
  <c r="T103" i="3"/>
  <c r="Z103" i="3" s="1"/>
  <c r="S103" i="3"/>
  <c r="R103" i="3"/>
  <c r="P103" i="3"/>
  <c r="O103" i="3"/>
  <c r="I103" i="3"/>
  <c r="K103" i="3" s="1"/>
  <c r="M103" i="3" s="1"/>
  <c r="AZ71" i="3"/>
  <c r="AY71" i="3"/>
  <c r="AT71" i="3"/>
  <c r="AS71" i="3"/>
  <c r="AO71" i="3"/>
  <c r="AU71" i="3" s="1"/>
  <c r="BA71" i="3" s="1"/>
  <c r="BD71" i="3" s="1"/>
  <c r="AN71" i="3"/>
  <c r="AM71" i="3"/>
  <c r="AK71" i="3"/>
  <c r="AJ71" i="3"/>
  <c r="AE71" i="3"/>
  <c r="AD71" i="3"/>
  <c r="Y71" i="3"/>
  <c r="X71" i="3"/>
  <c r="T71" i="3"/>
  <c r="V71" i="3" s="1"/>
  <c r="S71" i="3"/>
  <c r="R71" i="3"/>
  <c r="P71" i="3"/>
  <c r="O71" i="3"/>
  <c r="M71" i="3"/>
  <c r="I71" i="3"/>
  <c r="K71" i="3" s="1"/>
  <c r="AZ47" i="3"/>
  <c r="AY47" i="3"/>
  <c r="AT47" i="3"/>
  <c r="AS47" i="3"/>
  <c r="AO47" i="3"/>
  <c r="AN47" i="3"/>
  <c r="AM47" i="3"/>
  <c r="AK47" i="3"/>
  <c r="AJ47" i="3"/>
  <c r="AE47" i="3"/>
  <c r="AD47" i="3"/>
  <c r="Y47" i="3"/>
  <c r="X47" i="3"/>
  <c r="T47" i="3"/>
  <c r="V47" i="3" s="1"/>
  <c r="S47" i="3"/>
  <c r="R47" i="3"/>
  <c r="P47" i="3"/>
  <c r="O47" i="3"/>
  <c r="I47" i="3"/>
  <c r="K47" i="3" s="1"/>
  <c r="M47" i="3" s="1"/>
  <c r="AZ111" i="3"/>
  <c r="AY111" i="3"/>
  <c r="AT111" i="3"/>
  <c r="AS111" i="3"/>
  <c r="AO111" i="3"/>
  <c r="AN111" i="3"/>
  <c r="AM111" i="3"/>
  <c r="AK111" i="3"/>
  <c r="AJ111" i="3"/>
  <c r="AE111" i="3"/>
  <c r="AD111" i="3"/>
  <c r="Y111" i="3"/>
  <c r="X111" i="3"/>
  <c r="T111" i="3"/>
  <c r="AP111" i="3" s="1"/>
  <c r="S111" i="3"/>
  <c r="R111" i="3"/>
  <c r="P111" i="3"/>
  <c r="O111" i="3"/>
  <c r="I111" i="3"/>
  <c r="K111" i="3" s="1"/>
  <c r="M111" i="3" s="1"/>
  <c r="AZ79" i="3"/>
  <c r="AY79" i="3"/>
  <c r="AU79" i="3"/>
  <c r="AW79" i="3" s="1"/>
  <c r="AT79" i="3"/>
  <c r="AS79" i="3"/>
  <c r="AP79" i="3"/>
  <c r="AO79" i="3"/>
  <c r="AQ79" i="3" s="1"/>
  <c r="AN79" i="3"/>
  <c r="AM79" i="3"/>
  <c r="AK79" i="3"/>
  <c r="AJ79" i="3"/>
  <c r="AE79" i="3"/>
  <c r="AD79" i="3"/>
  <c r="Y79" i="3"/>
  <c r="X79" i="3"/>
  <c r="T79" i="3"/>
  <c r="Z79" i="3" s="1"/>
  <c r="S79" i="3"/>
  <c r="R79" i="3"/>
  <c r="P79" i="3"/>
  <c r="O79" i="3"/>
  <c r="I79" i="3"/>
  <c r="K79" i="3" s="1"/>
  <c r="M79" i="3" s="1"/>
  <c r="AZ54" i="3"/>
  <c r="AY54" i="3"/>
  <c r="AT54" i="3"/>
  <c r="AS54" i="3"/>
  <c r="AO54" i="3"/>
  <c r="AU54" i="3" s="1"/>
  <c r="BA54" i="3" s="1"/>
  <c r="BD54" i="3" s="1"/>
  <c r="AN54" i="3"/>
  <c r="AM54" i="3"/>
  <c r="AK54" i="3"/>
  <c r="AJ54" i="3"/>
  <c r="AE54" i="3"/>
  <c r="AD54" i="3"/>
  <c r="Y54" i="3"/>
  <c r="X54" i="3"/>
  <c r="T54" i="3"/>
  <c r="AQ54" i="3" s="1"/>
  <c r="S54" i="3"/>
  <c r="R54" i="3"/>
  <c r="P54" i="3"/>
  <c r="O54" i="3"/>
  <c r="I54" i="3"/>
  <c r="K54" i="3" s="1"/>
  <c r="M54" i="3" s="1"/>
  <c r="AZ44" i="3"/>
  <c r="AY44" i="3"/>
  <c r="AT44" i="3"/>
  <c r="AS44" i="3"/>
  <c r="AO44" i="3"/>
  <c r="AN44" i="3"/>
  <c r="AM44" i="3"/>
  <c r="AK44" i="3"/>
  <c r="AJ44" i="3"/>
  <c r="AE44" i="3"/>
  <c r="AD44" i="3"/>
  <c r="Y44" i="3"/>
  <c r="X44" i="3"/>
  <c r="U44" i="3"/>
  <c r="T44" i="3"/>
  <c r="S44" i="3"/>
  <c r="R44" i="3"/>
  <c r="P44" i="3"/>
  <c r="O44" i="3"/>
  <c r="I44" i="3"/>
  <c r="K44" i="3" s="1"/>
  <c r="M44" i="3" s="1"/>
  <c r="AZ70" i="3"/>
  <c r="AY70" i="3"/>
  <c r="AT70" i="3"/>
  <c r="AS70" i="3"/>
  <c r="AO70" i="3"/>
  <c r="AN70" i="3"/>
  <c r="AM70" i="3"/>
  <c r="AK70" i="3"/>
  <c r="AJ70" i="3"/>
  <c r="AE70" i="3"/>
  <c r="AD70" i="3"/>
  <c r="Y70" i="3"/>
  <c r="X70" i="3"/>
  <c r="T70" i="3"/>
  <c r="U70" i="3" s="1"/>
  <c r="S70" i="3"/>
  <c r="R70" i="3"/>
  <c r="P70" i="3"/>
  <c r="O70" i="3"/>
  <c r="I70" i="3"/>
  <c r="K70" i="3" s="1"/>
  <c r="M70" i="3" s="1"/>
  <c r="AZ38" i="3"/>
  <c r="AY38" i="3"/>
  <c r="AU38" i="3"/>
  <c r="AW38" i="3" s="1"/>
  <c r="AT38" i="3"/>
  <c r="AS38" i="3"/>
  <c r="AP38" i="3"/>
  <c r="AO38" i="3"/>
  <c r="AQ38" i="3" s="1"/>
  <c r="AN38" i="3"/>
  <c r="AM38" i="3"/>
  <c r="AK38" i="3"/>
  <c r="AJ38" i="3"/>
  <c r="AE38" i="3"/>
  <c r="AD38" i="3"/>
  <c r="Y38" i="3"/>
  <c r="X38" i="3"/>
  <c r="T38" i="3"/>
  <c r="Z38" i="3" s="1"/>
  <c r="S38" i="3"/>
  <c r="R38" i="3"/>
  <c r="P38" i="3"/>
  <c r="O38" i="3"/>
  <c r="I38" i="3"/>
  <c r="V38" i="3" s="1"/>
  <c r="AZ116" i="3"/>
  <c r="AY116" i="3"/>
  <c r="AT116" i="3"/>
  <c r="AS116" i="3"/>
  <c r="AO116" i="3"/>
  <c r="AU116" i="3" s="1"/>
  <c r="BA116" i="3" s="1"/>
  <c r="BD116" i="3" s="1"/>
  <c r="AN116" i="3"/>
  <c r="AM116" i="3"/>
  <c r="AK116" i="3"/>
  <c r="AJ116" i="3"/>
  <c r="AE116" i="3"/>
  <c r="AD116" i="3"/>
  <c r="Y116" i="3"/>
  <c r="X116" i="3"/>
  <c r="T116" i="3"/>
  <c r="AQ116" i="3" s="1"/>
  <c r="S116" i="3"/>
  <c r="R116" i="3"/>
  <c r="P116" i="3"/>
  <c r="O116" i="3"/>
  <c r="I116" i="3"/>
  <c r="K116" i="3" s="1"/>
  <c r="M116" i="3" s="1"/>
  <c r="AZ37" i="3"/>
  <c r="AY37" i="3"/>
  <c r="AT37" i="3"/>
  <c r="AS37" i="3"/>
  <c r="AO37" i="3"/>
  <c r="AN37" i="3"/>
  <c r="AM37" i="3"/>
  <c r="AK37" i="3"/>
  <c r="AJ37" i="3"/>
  <c r="AE37" i="3"/>
  <c r="AD37" i="3"/>
  <c r="Y37" i="3"/>
  <c r="X37" i="3"/>
  <c r="T37" i="3"/>
  <c r="S37" i="3"/>
  <c r="R37" i="3"/>
  <c r="P37" i="3"/>
  <c r="O37" i="3"/>
  <c r="I37" i="3"/>
  <c r="K37" i="3" s="1"/>
  <c r="M37" i="3" s="1"/>
  <c r="AZ115" i="3"/>
  <c r="AY115" i="3"/>
  <c r="AT115" i="3"/>
  <c r="AS115" i="3"/>
  <c r="AO115" i="3"/>
  <c r="AN115" i="3"/>
  <c r="AM115" i="3"/>
  <c r="AK115" i="3"/>
  <c r="AJ115" i="3"/>
  <c r="AE115" i="3"/>
  <c r="AD115" i="3"/>
  <c r="Y115" i="3"/>
  <c r="X115" i="3"/>
  <c r="T115" i="3"/>
  <c r="Z115" i="3" s="1"/>
  <c r="AA115" i="3" s="1"/>
  <c r="S115" i="3"/>
  <c r="R115" i="3"/>
  <c r="P115" i="3"/>
  <c r="O115" i="3"/>
  <c r="I115" i="3"/>
  <c r="K115" i="3" s="1"/>
  <c r="M115" i="3" s="1"/>
  <c r="AZ77" i="3"/>
  <c r="AY77" i="3"/>
  <c r="AT77" i="3"/>
  <c r="AS77" i="3"/>
  <c r="AO77" i="3"/>
  <c r="AU77" i="3" s="1"/>
  <c r="AW77" i="3" s="1"/>
  <c r="AN77" i="3"/>
  <c r="AM77" i="3"/>
  <c r="AK77" i="3"/>
  <c r="AJ77" i="3"/>
  <c r="AE77" i="3"/>
  <c r="AD77" i="3"/>
  <c r="Y77" i="3"/>
  <c r="X77" i="3"/>
  <c r="T77" i="3"/>
  <c r="Z77" i="3" s="1"/>
  <c r="S77" i="3"/>
  <c r="R77" i="3"/>
  <c r="P77" i="3"/>
  <c r="O77" i="3"/>
  <c r="K77" i="3"/>
  <c r="M77" i="3" s="1"/>
  <c r="I77" i="3"/>
  <c r="V77" i="3" s="1"/>
  <c r="AZ94" i="3"/>
  <c r="AY94" i="3"/>
  <c r="AT94" i="3"/>
  <c r="AS94" i="3"/>
  <c r="AO94" i="3"/>
  <c r="AU94" i="3" s="1"/>
  <c r="BA94" i="3" s="1"/>
  <c r="BD94" i="3" s="1"/>
  <c r="AN94" i="3"/>
  <c r="AM94" i="3"/>
  <c r="AK94" i="3"/>
  <c r="AJ94" i="3"/>
  <c r="AE94" i="3"/>
  <c r="AD94" i="3"/>
  <c r="Y94" i="3"/>
  <c r="X94" i="3"/>
  <c r="T94" i="3"/>
  <c r="AQ94" i="3" s="1"/>
  <c r="S94" i="3"/>
  <c r="R94" i="3"/>
  <c r="P94" i="3"/>
  <c r="O94" i="3"/>
  <c r="M94" i="3"/>
  <c r="I94" i="3"/>
  <c r="K94" i="3" s="1"/>
  <c r="AZ72" i="3"/>
  <c r="AY72" i="3"/>
  <c r="AT72" i="3"/>
  <c r="AS72" i="3"/>
  <c r="AO72" i="3"/>
  <c r="AN72" i="3"/>
  <c r="AM72" i="3"/>
  <c r="AK72" i="3"/>
  <c r="AJ72" i="3"/>
  <c r="AE72" i="3"/>
  <c r="AD72" i="3"/>
  <c r="Y72" i="3"/>
  <c r="X72" i="3"/>
  <c r="T72" i="3"/>
  <c r="V72" i="3" s="1"/>
  <c r="S72" i="3"/>
  <c r="R72" i="3"/>
  <c r="P72" i="3"/>
  <c r="O72" i="3"/>
  <c r="I72" i="3"/>
  <c r="AZ92" i="3"/>
  <c r="AY92" i="3"/>
  <c r="AT92" i="3"/>
  <c r="AS92" i="3"/>
  <c r="AO92" i="3"/>
  <c r="AN92" i="3"/>
  <c r="AM92" i="3"/>
  <c r="AK92" i="3"/>
  <c r="AJ92" i="3"/>
  <c r="AE92" i="3"/>
  <c r="AD92" i="3"/>
  <c r="Y92" i="3"/>
  <c r="X92" i="3"/>
  <c r="T92" i="3"/>
  <c r="V92" i="3" s="1"/>
  <c r="S92" i="3"/>
  <c r="R92" i="3"/>
  <c r="P92" i="3"/>
  <c r="O92" i="3"/>
  <c r="K92" i="3"/>
  <c r="I92" i="3"/>
  <c r="AZ34" i="3"/>
  <c r="AY34" i="3"/>
  <c r="AT34" i="3"/>
  <c r="AS34" i="3"/>
  <c r="AO34" i="3"/>
  <c r="AQ34" i="3" s="1"/>
  <c r="AN34" i="3"/>
  <c r="AM34" i="3"/>
  <c r="AK34" i="3"/>
  <c r="AJ34" i="3"/>
  <c r="AE34" i="3"/>
  <c r="AD34" i="3"/>
  <c r="Y34" i="3"/>
  <c r="X34" i="3"/>
  <c r="T34" i="3"/>
  <c r="Z34" i="3" s="1"/>
  <c r="S34" i="3"/>
  <c r="R34" i="3"/>
  <c r="P34" i="3"/>
  <c r="O34" i="3"/>
  <c r="I34" i="3"/>
  <c r="K34" i="3" s="1"/>
  <c r="M34" i="3" s="1"/>
  <c r="AZ81" i="3"/>
  <c r="AY81" i="3"/>
  <c r="AT81" i="3"/>
  <c r="AS81" i="3"/>
  <c r="AO81" i="3"/>
  <c r="AU81" i="3" s="1"/>
  <c r="AN81" i="3"/>
  <c r="AM81" i="3"/>
  <c r="AK81" i="3"/>
  <c r="AJ81" i="3"/>
  <c r="AE81" i="3"/>
  <c r="AD81" i="3"/>
  <c r="Y81" i="3"/>
  <c r="X81" i="3"/>
  <c r="T81" i="3"/>
  <c r="S81" i="3"/>
  <c r="R81" i="3"/>
  <c r="P81" i="3"/>
  <c r="O81" i="3"/>
  <c r="I81" i="3"/>
  <c r="K81" i="3" s="1"/>
  <c r="M81" i="3" s="1"/>
  <c r="AZ99" i="3"/>
  <c r="AY99" i="3"/>
  <c r="AT99" i="3"/>
  <c r="AS99" i="3"/>
  <c r="AO99" i="3"/>
  <c r="AQ99" i="3" s="1"/>
  <c r="AN99" i="3"/>
  <c r="AM99" i="3"/>
  <c r="AK99" i="3"/>
  <c r="AJ99" i="3"/>
  <c r="AE99" i="3"/>
  <c r="AD99" i="3"/>
  <c r="Z99" i="3"/>
  <c r="Y99" i="3"/>
  <c r="X99" i="3"/>
  <c r="T99" i="3"/>
  <c r="S99" i="3"/>
  <c r="R99" i="3"/>
  <c r="P99" i="3"/>
  <c r="O99" i="3"/>
  <c r="I99" i="3"/>
  <c r="K99" i="3" s="1"/>
  <c r="M99" i="3" s="1"/>
  <c r="AZ53" i="3"/>
  <c r="AY53" i="3"/>
  <c r="AT53" i="3"/>
  <c r="AS53" i="3"/>
  <c r="AO53" i="3"/>
  <c r="AN53" i="3"/>
  <c r="AM53" i="3"/>
  <c r="AK53" i="3"/>
  <c r="AJ53" i="3"/>
  <c r="AE53" i="3"/>
  <c r="AD53" i="3"/>
  <c r="Y53" i="3"/>
  <c r="X53" i="3"/>
  <c r="T53" i="3"/>
  <c r="AP53" i="3" s="1"/>
  <c r="S53" i="3"/>
  <c r="R53" i="3"/>
  <c r="P53" i="3"/>
  <c r="O53" i="3"/>
  <c r="I53" i="3"/>
  <c r="U53" i="3" s="1"/>
  <c r="AZ56" i="3"/>
  <c r="AY56" i="3"/>
  <c r="AT56" i="3"/>
  <c r="AS56" i="3"/>
  <c r="AO56" i="3"/>
  <c r="AU56" i="3" s="1"/>
  <c r="AV56" i="3" s="1"/>
  <c r="AN56" i="3"/>
  <c r="AM56" i="3"/>
  <c r="AK56" i="3"/>
  <c r="AJ56" i="3"/>
  <c r="AE56" i="3"/>
  <c r="AD56" i="3"/>
  <c r="Y56" i="3"/>
  <c r="X56" i="3"/>
  <c r="T56" i="3"/>
  <c r="Z56" i="3" s="1"/>
  <c r="S56" i="3"/>
  <c r="R56" i="3"/>
  <c r="P56" i="3"/>
  <c r="O56" i="3"/>
  <c r="I56" i="3"/>
  <c r="K56" i="3" s="1"/>
  <c r="M56" i="3" s="1"/>
  <c r="AZ43" i="3"/>
  <c r="AY43" i="3"/>
  <c r="AT43" i="3"/>
  <c r="AS43" i="3"/>
  <c r="AO43" i="3"/>
  <c r="AU43" i="3" s="1"/>
  <c r="AN43" i="3"/>
  <c r="AM43" i="3"/>
  <c r="AK43" i="3"/>
  <c r="AJ43" i="3"/>
  <c r="AE43" i="3"/>
  <c r="AD43" i="3"/>
  <c r="Y43" i="3"/>
  <c r="X43" i="3"/>
  <c r="T43" i="3"/>
  <c r="S43" i="3"/>
  <c r="R43" i="3"/>
  <c r="P43" i="3"/>
  <c r="O43" i="3"/>
  <c r="I43" i="3"/>
  <c r="K43" i="3" s="1"/>
  <c r="M43" i="3" s="1"/>
  <c r="AZ66" i="3"/>
  <c r="AY66" i="3"/>
  <c r="AT66" i="3"/>
  <c r="AS66" i="3"/>
  <c r="AO66" i="3"/>
  <c r="AN66" i="3"/>
  <c r="AM66" i="3"/>
  <c r="AK66" i="3"/>
  <c r="AJ66" i="3"/>
  <c r="AE66" i="3"/>
  <c r="AD66" i="3"/>
  <c r="Y66" i="3"/>
  <c r="X66" i="3"/>
  <c r="T66" i="3"/>
  <c r="S66" i="3"/>
  <c r="R66" i="3"/>
  <c r="P66" i="3"/>
  <c r="O66" i="3"/>
  <c r="I66" i="3"/>
  <c r="K66" i="3" s="1"/>
  <c r="M66" i="3" s="1"/>
  <c r="AZ91" i="3"/>
  <c r="AY91" i="3"/>
  <c r="AT91" i="3"/>
  <c r="AS91" i="3"/>
  <c r="AO91" i="3"/>
  <c r="AU91" i="3" s="1"/>
  <c r="AN91" i="3"/>
  <c r="AM91" i="3"/>
  <c r="AK91" i="3"/>
  <c r="AJ91" i="3"/>
  <c r="AE91" i="3"/>
  <c r="AD91" i="3"/>
  <c r="Y91" i="3"/>
  <c r="X91" i="3"/>
  <c r="T91" i="3"/>
  <c r="Z91" i="3" s="1"/>
  <c r="S91" i="3"/>
  <c r="R91" i="3"/>
  <c r="P91" i="3"/>
  <c r="O91" i="3"/>
  <c r="I91" i="3"/>
  <c r="U91" i="3" s="1"/>
  <c r="AZ51" i="3"/>
  <c r="AY51" i="3"/>
  <c r="AT51" i="3"/>
  <c r="AS51" i="3"/>
  <c r="AO51" i="3"/>
  <c r="AQ51" i="3" s="1"/>
  <c r="AN51" i="3"/>
  <c r="AM51" i="3"/>
  <c r="AK51" i="3"/>
  <c r="AJ51" i="3"/>
  <c r="AE51" i="3"/>
  <c r="AD51" i="3"/>
  <c r="Y51" i="3"/>
  <c r="X51" i="3"/>
  <c r="T51" i="3"/>
  <c r="Z51" i="3" s="1"/>
  <c r="S51" i="3"/>
  <c r="R51" i="3"/>
  <c r="P51" i="3"/>
  <c r="O51" i="3"/>
  <c r="I51" i="3"/>
  <c r="V51" i="3" s="1"/>
  <c r="AZ50" i="3"/>
  <c r="AY50" i="3"/>
  <c r="AT50" i="3"/>
  <c r="AS50" i="3"/>
  <c r="AO50" i="3"/>
  <c r="AU50" i="3" s="1"/>
  <c r="AN50" i="3"/>
  <c r="AM50" i="3"/>
  <c r="AK50" i="3"/>
  <c r="AJ50" i="3"/>
  <c r="AE50" i="3"/>
  <c r="AD50" i="3"/>
  <c r="Y50" i="3"/>
  <c r="X50" i="3"/>
  <c r="T50" i="3"/>
  <c r="S50" i="3"/>
  <c r="R50" i="3"/>
  <c r="P50" i="3"/>
  <c r="O50" i="3"/>
  <c r="I50" i="3"/>
  <c r="K50" i="3" s="1"/>
  <c r="M50" i="3" s="1"/>
  <c r="AZ31" i="3"/>
  <c r="AY31" i="3"/>
  <c r="AT31" i="3"/>
  <c r="AS31" i="3"/>
  <c r="AO31" i="3"/>
  <c r="AN31" i="3"/>
  <c r="AM31" i="3"/>
  <c r="AK31" i="3"/>
  <c r="AJ31" i="3"/>
  <c r="AE31" i="3"/>
  <c r="AD31" i="3"/>
  <c r="Y31" i="3"/>
  <c r="X31" i="3"/>
  <c r="T31" i="3"/>
  <c r="Z31" i="3" s="1"/>
  <c r="S31" i="3"/>
  <c r="R31" i="3"/>
  <c r="P31" i="3"/>
  <c r="O31" i="3"/>
  <c r="I31" i="3"/>
  <c r="K31" i="3" s="1"/>
  <c r="M31" i="3" s="1"/>
  <c r="AZ89" i="3"/>
  <c r="AY89" i="3"/>
  <c r="AT89" i="3"/>
  <c r="AS89" i="3"/>
  <c r="AO89" i="3"/>
  <c r="AU89" i="3" s="1"/>
  <c r="AN89" i="3"/>
  <c r="AM89" i="3"/>
  <c r="AK89" i="3"/>
  <c r="AJ89" i="3"/>
  <c r="AE89" i="3"/>
  <c r="AD89" i="3"/>
  <c r="Y89" i="3"/>
  <c r="X89" i="3"/>
  <c r="T89" i="3"/>
  <c r="Z89" i="3" s="1"/>
  <c r="AF89" i="3" s="1"/>
  <c r="S89" i="3"/>
  <c r="R89" i="3"/>
  <c r="P89" i="3"/>
  <c r="O89" i="3"/>
  <c r="I89" i="3"/>
  <c r="K89" i="3" s="1"/>
  <c r="M89" i="3" s="1"/>
  <c r="AZ118" i="3"/>
  <c r="AY118" i="3"/>
  <c r="AT118" i="3"/>
  <c r="AS118" i="3"/>
  <c r="AO118" i="3"/>
  <c r="AQ118" i="3" s="1"/>
  <c r="AN118" i="3"/>
  <c r="AM118" i="3"/>
  <c r="AK118" i="3"/>
  <c r="AJ118" i="3"/>
  <c r="AE118" i="3"/>
  <c r="AD118" i="3"/>
  <c r="Y118" i="3"/>
  <c r="X118" i="3"/>
  <c r="V118" i="3"/>
  <c r="T118" i="3"/>
  <c r="Z118" i="3" s="1"/>
  <c r="S118" i="3"/>
  <c r="R118" i="3"/>
  <c r="P118" i="3"/>
  <c r="O118" i="3"/>
  <c r="K118" i="3"/>
  <c r="M118" i="3" s="1"/>
  <c r="I118" i="3"/>
  <c r="AZ25" i="3"/>
  <c r="AY25" i="3"/>
  <c r="AT25" i="3"/>
  <c r="AS25" i="3"/>
  <c r="AO25" i="3"/>
  <c r="AU25" i="3" s="1"/>
  <c r="AN25" i="3"/>
  <c r="AM25" i="3"/>
  <c r="AK25" i="3"/>
  <c r="AJ25" i="3"/>
  <c r="AE25" i="3"/>
  <c r="AD25" i="3"/>
  <c r="Y25" i="3"/>
  <c r="X25" i="3"/>
  <c r="T25" i="3"/>
  <c r="V25" i="3" s="1"/>
  <c r="S25" i="3"/>
  <c r="R25" i="3"/>
  <c r="P25" i="3"/>
  <c r="O25" i="3"/>
  <c r="I25" i="3"/>
  <c r="K25" i="3" s="1"/>
  <c r="M25" i="3" s="1"/>
  <c r="AZ20" i="3"/>
  <c r="AY20" i="3"/>
  <c r="AT20" i="3"/>
  <c r="AS20" i="3"/>
  <c r="AO20" i="3"/>
  <c r="AN20" i="3"/>
  <c r="AM20" i="3"/>
  <c r="AK20" i="3"/>
  <c r="AJ20" i="3"/>
  <c r="AE20" i="3"/>
  <c r="AD20" i="3"/>
  <c r="Y20" i="3"/>
  <c r="X20" i="3"/>
  <c r="T20" i="3"/>
  <c r="S20" i="3"/>
  <c r="R20" i="3"/>
  <c r="P20" i="3"/>
  <c r="O20" i="3"/>
  <c r="I20" i="3"/>
  <c r="K20" i="3" s="1"/>
  <c r="M20" i="3" s="1"/>
  <c r="AZ17" i="3"/>
  <c r="AY17" i="3"/>
  <c r="AT17" i="3"/>
  <c r="AS17" i="3"/>
  <c r="AO17" i="3"/>
  <c r="AU17" i="3" s="1"/>
  <c r="AN17" i="3"/>
  <c r="AM17" i="3"/>
  <c r="AK17" i="3"/>
  <c r="AJ17" i="3"/>
  <c r="AE17" i="3"/>
  <c r="AD17" i="3"/>
  <c r="Y17" i="3"/>
  <c r="X17" i="3"/>
  <c r="T17" i="3"/>
  <c r="Z17" i="3" s="1"/>
  <c r="S17" i="3"/>
  <c r="R17" i="3"/>
  <c r="P17" i="3"/>
  <c r="O17" i="3"/>
  <c r="I17" i="3"/>
  <c r="K17" i="3" s="1"/>
  <c r="M17" i="3" s="1"/>
  <c r="AZ108" i="3"/>
  <c r="AY108" i="3"/>
  <c r="AT108" i="3"/>
  <c r="AS108" i="3"/>
  <c r="AO108" i="3"/>
  <c r="AQ108" i="3" s="1"/>
  <c r="AN108" i="3"/>
  <c r="AM108" i="3"/>
  <c r="AK108" i="3"/>
  <c r="AJ108" i="3"/>
  <c r="AE108" i="3"/>
  <c r="AD108" i="3"/>
  <c r="Y108" i="3"/>
  <c r="X108" i="3"/>
  <c r="T108" i="3"/>
  <c r="Z108" i="3" s="1"/>
  <c r="S108" i="3"/>
  <c r="R108" i="3"/>
  <c r="P108" i="3"/>
  <c r="O108" i="3"/>
  <c r="I108" i="3"/>
  <c r="K108" i="3" s="1"/>
  <c r="M108" i="3" s="1"/>
  <c r="V108" i="3" l="1"/>
  <c r="V50" i="3"/>
  <c r="K51" i="3"/>
  <c r="M51" i="3" s="1"/>
  <c r="AP51" i="3"/>
  <c r="AU51" i="3"/>
  <c r="BA51" i="3" s="1"/>
  <c r="BD51" i="3" s="1"/>
  <c r="U66" i="3"/>
  <c r="AQ56" i="3"/>
  <c r="Z53" i="3"/>
  <c r="AQ53" i="3"/>
  <c r="AU53" i="3"/>
  <c r="V99" i="3"/>
  <c r="AQ81" i="3"/>
  <c r="AP34" i="3"/>
  <c r="AU34" i="3"/>
  <c r="BA34" i="3" s="1"/>
  <c r="BD34" i="3" s="1"/>
  <c r="U92" i="3"/>
  <c r="AB77" i="3"/>
  <c r="AQ77" i="3"/>
  <c r="U115" i="3"/>
  <c r="K38" i="3"/>
  <c r="M38" i="3" s="1"/>
  <c r="AQ70" i="3"/>
  <c r="AB79" i="3"/>
  <c r="U111" i="3"/>
  <c r="AQ71" i="3"/>
  <c r="V103" i="3"/>
  <c r="V61" i="3"/>
  <c r="V64" i="3"/>
  <c r="K75" i="3"/>
  <c r="V95" i="3"/>
  <c r="V28" i="3"/>
  <c r="V40" i="3"/>
  <c r="AB67" i="3"/>
  <c r="AP67" i="3"/>
  <c r="AU67" i="3"/>
  <c r="K63" i="3"/>
  <c r="M63" i="3" s="1"/>
  <c r="AQ113" i="3"/>
  <c r="AU113" i="3"/>
  <c r="AQ83" i="3"/>
  <c r="AU83" i="3"/>
  <c r="V68" i="3"/>
  <c r="AP118" i="3"/>
  <c r="AU118" i="3"/>
  <c r="BA118" i="3" s="1"/>
  <c r="BD118" i="3" s="1"/>
  <c r="AQ66" i="3"/>
  <c r="AQ43" i="3"/>
  <c r="V56" i="3"/>
  <c r="V53" i="3"/>
  <c r="U72" i="3"/>
  <c r="Z72" i="3"/>
  <c r="U37" i="3"/>
  <c r="Z70" i="3"/>
  <c r="AA70" i="3" s="1"/>
  <c r="V79" i="3"/>
  <c r="Z75" i="3"/>
  <c r="AF75" i="3" s="1"/>
  <c r="AB106" i="3"/>
  <c r="AP106" i="3"/>
  <c r="AW106" i="3"/>
  <c r="AP113" i="3"/>
  <c r="AP83" i="3"/>
  <c r="AP108" i="3"/>
  <c r="AU108" i="3"/>
  <c r="U20" i="3"/>
  <c r="AQ31" i="3"/>
  <c r="AQ50" i="3"/>
  <c r="V34" i="3"/>
  <c r="Z92" i="3"/>
  <c r="AQ92" i="3"/>
  <c r="AU92" i="3"/>
  <c r="AW92" i="3" s="1"/>
  <c r="AQ115" i="3"/>
  <c r="AB38" i="3"/>
  <c r="AQ111" i="3"/>
  <c r="U47" i="3"/>
  <c r="AP103" i="3"/>
  <c r="AU103" i="3"/>
  <c r="BA103" i="3" s="1"/>
  <c r="BD103" i="3" s="1"/>
  <c r="AQ104" i="3"/>
  <c r="AQ64" i="3"/>
  <c r="AP75" i="3"/>
  <c r="AU75" i="3"/>
  <c r="BA75" i="3" s="1"/>
  <c r="BD75" i="3" s="1"/>
  <c r="AQ59" i="3"/>
  <c r="AQ80" i="3"/>
  <c r="V73" i="3"/>
  <c r="V106" i="3"/>
  <c r="AQ106" i="3"/>
  <c r="Z84" i="3"/>
  <c r="AQ93" i="3"/>
  <c r="AU93" i="3"/>
  <c r="Z26" i="3"/>
  <c r="AB26" i="3" s="1"/>
  <c r="Z68" i="3"/>
  <c r="AF68" i="3" s="1"/>
  <c r="AQ20" i="3"/>
  <c r="AQ25" i="3"/>
  <c r="V43" i="3"/>
  <c r="AP56" i="3"/>
  <c r="K53" i="3"/>
  <c r="M53" i="3" s="1"/>
  <c r="AP92" i="3"/>
  <c r="AP77" i="3"/>
  <c r="Z111" i="3"/>
  <c r="AA111" i="3" s="1"/>
  <c r="AQ33" i="3"/>
  <c r="AQ88" i="3"/>
  <c r="AB40" i="3"/>
  <c r="AP40" i="3"/>
  <c r="AQ63" i="3"/>
  <c r="AP93" i="3"/>
  <c r="U114" i="3"/>
  <c r="AQ23" i="3"/>
  <c r="U42" i="3"/>
  <c r="U86" i="3"/>
  <c r="K110" i="3"/>
  <c r="M110" i="3" s="1"/>
  <c r="AQ69" i="3"/>
  <c r="AQ32" i="3"/>
  <c r="AU120" i="3"/>
  <c r="V114" i="3"/>
  <c r="AP74" i="3"/>
  <c r="V14" i="3"/>
  <c r="AQ46" i="3"/>
  <c r="V58" i="3"/>
  <c r="AQ119" i="3"/>
  <c r="Z11" i="3"/>
  <c r="AF11" i="3" s="1"/>
  <c r="K114" i="3"/>
  <c r="M114" i="3" s="1"/>
  <c r="AW36" i="3"/>
  <c r="AW16" i="3"/>
  <c r="AQ42" i="3"/>
  <c r="V74" i="3"/>
  <c r="AQ86" i="3"/>
  <c r="AU121" i="3"/>
  <c r="BA121" i="3" s="1"/>
  <c r="BD121" i="3" s="1"/>
  <c r="V46" i="3"/>
  <c r="AQ58" i="3"/>
  <c r="AU58" i="3"/>
  <c r="V69" i="3"/>
  <c r="AQ76" i="3"/>
  <c r="Z119" i="3"/>
  <c r="AA78" i="3"/>
  <c r="Z86" i="3"/>
  <c r="U110" i="3"/>
  <c r="AP58" i="3"/>
  <c r="AU32" i="3"/>
  <c r="BA32" i="3" s="1"/>
  <c r="BD32" i="3" s="1"/>
  <c r="AU18" i="3"/>
  <c r="AW18" i="3" s="1"/>
  <c r="AB99" i="3"/>
  <c r="AW17" i="3"/>
  <c r="BA17" i="3"/>
  <c r="BD17" i="3" s="1"/>
  <c r="AV17" i="3"/>
  <c r="AH89" i="3"/>
  <c r="AG89" i="3"/>
  <c r="BA43" i="3"/>
  <c r="BD43" i="3" s="1"/>
  <c r="AF56" i="3"/>
  <c r="AA56" i="3"/>
  <c r="AB56" i="3"/>
  <c r="AW34" i="3"/>
  <c r="AA17" i="3"/>
  <c r="AF108" i="3"/>
  <c r="AB108" i="3"/>
  <c r="AA108" i="3"/>
  <c r="AB31" i="3"/>
  <c r="AF31" i="3"/>
  <c r="AA31" i="3"/>
  <c r="BA50" i="3"/>
  <c r="BD50" i="3" s="1"/>
  <c r="AF51" i="3"/>
  <c r="BC51" i="3" s="1"/>
  <c r="AA51" i="3"/>
  <c r="AB51" i="3"/>
  <c r="BA81" i="3"/>
  <c r="BD81" i="3" s="1"/>
  <c r="AV34" i="3"/>
  <c r="AB34" i="3"/>
  <c r="AF34" i="3"/>
  <c r="BC34" i="3" s="1"/>
  <c r="AA34" i="3"/>
  <c r="AV108" i="3"/>
  <c r="BA25" i="3"/>
  <c r="BD25" i="3" s="1"/>
  <c r="AF118" i="3"/>
  <c r="BB118" i="3" s="1"/>
  <c r="BE118" i="3" s="1"/>
  <c r="AA118" i="3"/>
  <c r="AB118" i="3"/>
  <c r="AW91" i="3"/>
  <c r="BA91" i="3"/>
  <c r="BD91" i="3" s="1"/>
  <c r="AV91" i="3"/>
  <c r="AW89" i="3"/>
  <c r="BA89" i="3"/>
  <c r="BD89" i="3" s="1"/>
  <c r="AV89" i="3"/>
  <c r="U89" i="3"/>
  <c r="BA108" i="3"/>
  <c r="BD108" i="3" s="1"/>
  <c r="V17" i="3"/>
  <c r="AF17" i="3"/>
  <c r="AP17" i="3"/>
  <c r="Z20" i="3"/>
  <c r="AV118" i="3"/>
  <c r="AA89" i="3"/>
  <c r="AP89" i="3"/>
  <c r="K91" i="3"/>
  <c r="M91" i="3" s="1"/>
  <c r="V91" i="3"/>
  <c r="AF91" i="3"/>
  <c r="AP91" i="3"/>
  <c r="Z66" i="3"/>
  <c r="AA53" i="3"/>
  <c r="U99" i="3"/>
  <c r="AW108" i="3"/>
  <c r="AB17" i="3"/>
  <c r="AQ17" i="3"/>
  <c r="V20" i="3"/>
  <c r="AP20" i="3"/>
  <c r="AU20" i="3"/>
  <c r="U25" i="3"/>
  <c r="Z25" i="3"/>
  <c r="AW118" i="3"/>
  <c r="AB89" i="3"/>
  <c r="AQ89" i="3"/>
  <c r="V31" i="3"/>
  <c r="AP31" i="3"/>
  <c r="AU31" i="3"/>
  <c r="U50" i="3"/>
  <c r="Z50" i="3"/>
  <c r="AW51" i="3"/>
  <c r="AB91" i="3"/>
  <c r="AQ91" i="3"/>
  <c r="V66" i="3"/>
  <c r="AP66" i="3"/>
  <c r="AU66" i="3"/>
  <c r="U43" i="3"/>
  <c r="Z43" i="3"/>
  <c r="AW56" i="3"/>
  <c r="AV53" i="3"/>
  <c r="BA53" i="3"/>
  <c r="BD53" i="3" s="1"/>
  <c r="AA99" i="3"/>
  <c r="AF99" i="3"/>
  <c r="AP99" i="3"/>
  <c r="AU99" i="3"/>
  <c r="U81" i="3"/>
  <c r="Z81" i="3"/>
  <c r="AW81" i="3" s="1"/>
  <c r="BB34" i="3"/>
  <c r="BE34" i="3" s="1"/>
  <c r="M92" i="3"/>
  <c r="AV92" i="3"/>
  <c r="BA92" i="3"/>
  <c r="BD92" i="3" s="1"/>
  <c r="K72" i="3"/>
  <c r="M72" i="3" s="1"/>
  <c r="AA77" i="3"/>
  <c r="AF77" i="3"/>
  <c r="AV77" i="3"/>
  <c r="V115" i="3"/>
  <c r="AU115" i="3"/>
  <c r="AA38" i="3"/>
  <c r="AF38" i="3"/>
  <c r="AV38" i="3"/>
  <c r="V70" i="3"/>
  <c r="AU70" i="3"/>
  <c r="AA79" i="3"/>
  <c r="AF79" i="3"/>
  <c r="AV79" i="3"/>
  <c r="V111" i="3"/>
  <c r="AU111" i="3"/>
  <c r="AW65" i="3"/>
  <c r="BA65" i="3"/>
  <c r="BD65" i="3" s="1"/>
  <c r="AV65" i="3"/>
  <c r="AW112" i="3"/>
  <c r="BA112" i="3"/>
  <c r="BD112" i="3" s="1"/>
  <c r="AV112" i="3"/>
  <c r="AH67" i="3"/>
  <c r="AG67" i="3"/>
  <c r="U17" i="3"/>
  <c r="V89" i="3"/>
  <c r="U31" i="3"/>
  <c r="AV51" i="3"/>
  <c r="BA56" i="3"/>
  <c r="BD56" i="3" s="1"/>
  <c r="U108" i="3"/>
  <c r="AP25" i="3"/>
  <c r="U118" i="3"/>
  <c r="AP50" i="3"/>
  <c r="U51" i="3"/>
  <c r="AP43" i="3"/>
  <c r="U56" i="3"/>
  <c r="V81" i="3"/>
  <c r="AP81" i="3"/>
  <c r="U34" i="3"/>
  <c r="AQ72" i="3"/>
  <c r="AU72" i="3"/>
  <c r="AP72" i="3"/>
  <c r="AP115" i="3"/>
  <c r="V37" i="3"/>
  <c r="Z37" i="3"/>
  <c r="AQ37" i="3"/>
  <c r="AU37" i="3"/>
  <c r="AP37" i="3"/>
  <c r="AP70" i="3"/>
  <c r="V44" i="3"/>
  <c r="Z44" i="3"/>
  <c r="AQ44" i="3"/>
  <c r="AU44" i="3"/>
  <c r="AP44" i="3"/>
  <c r="Z47" i="3"/>
  <c r="AQ47" i="3"/>
  <c r="AU47" i="3"/>
  <c r="AP47" i="3"/>
  <c r="AB104" i="3"/>
  <c r="AF104" i="3"/>
  <c r="AA104" i="3"/>
  <c r="BA64" i="3"/>
  <c r="BD64" i="3" s="1"/>
  <c r="AB59" i="3"/>
  <c r="AF59" i="3"/>
  <c r="AA59" i="3"/>
  <c r="AH106" i="3"/>
  <c r="AG106" i="3"/>
  <c r="AB55" i="3"/>
  <c r="AF55" i="3"/>
  <c r="AA55" i="3"/>
  <c r="BA33" i="3"/>
  <c r="BD33" i="3" s="1"/>
  <c r="AB52" i="3"/>
  <c r="AF52" i="3"/>
  <c r="BC52" i="3" s="1"/>
  <c r="AA52" i="3"/>
  <c r="BC75" i="3"/>
  <c r="BB75" i="3"/>
  <c r="BE75" i="3" s="1"/>
  <c r="AB109" i="3"/>
  <c r="AF109" i="3"/>
  <c r="AA109" i="3"/>
  <c r="BA88" i="3"/>
  <c r="BD88" i="3" s="1"/>
  <c r="AB97" i="3"/>
  <c r="AF97" i="3"/>
  <c r="BB97" i="3" s="1"/>
  <c r="BE97" i="3" s="1"/>
  <c r="AA97" i="3"/>
  <c r="AF72" i="3"/>
  <c r="V94" i="3"/>
  <c r="Z94" i="3"/>
  <c r="AW94" i="3" s="1"/>
  <c r="U94" i="3"/>
  <c r="BA77" i="3"/>
  <c r="BD77" i="3" s="1"/>
  <c r="AB115" i="3"/>
  <c r="AF115" i="3"/>
  <c r="V116" i="3"/>
  <c r="Z116" i="3"/>
  <c r="U116" i="3"/>
  <c r="AV116" i="3"/>
  <c r="BA38" i="3"/>
  <c r="BD38" i="3" s="1"/>
  <c r="AB70" i="3"/>
  <c r="AF70" i="3"/>
  <c r="V54" i="3"/>
  <c r="Z54" i="3"/>
  <c r="AW54" i="3" s="1"/>
  <c r="U54" i="3"/>
  <c r="BA79" i="3"/>
  <c r="BD79" i="3" s="1"/>
  <c r="AB111" i="3"/>
  <c r="AF111" i="3"/>
  <c r="AB103" i="3"/>
  <c r="AF103" i="3"/>
  <c r="BB103" i="3" s="1"/>
  <c r="BE103" i="3" s="1"/>
  <c r="AA103" i="3"/>
  <c r="AW61" i="3"/>
  <c r="BA61" i="3"/>
  <c r="BD61" i="3" s="1"/>
  <c r="AV61" i="3"/>
  <c r="AW95" i="3"/>
  <c r="BA95" i="3"/>
  <c r="BD95" i="3" s="1"/>
  <c r="AV95" i="3"/>
  <c r="U71" i="3"/>
  <c r="Z71" i="3"/>
  <c r="AW71" i="3" s="1"/>
  <c r="AW103" i="3"/>
  <c r="AQ65" i="3"/>
  <c r="V55" i="3"/>
  <c r="AP55" i="3"/>
  <c r="AU55" i="3"/>
  <c r="U33" i="3"/>
  <c r="Z33" i="3"/>
  <c r="AV33" i="3" s="1"/>
  <c r="AW52" i="3"/>
  <c r="AQ61" i="3"/>
  <c r="V104" i="3"/>
  <c r="AP104" i="3"/>
  <c r="AU104" i="3"/>
  <c r="U64" i="3"/>
  <c r="Z64" i="3"/>
  <c r="AW64" i="3" s="1"/>
  <c r="AW75" i="3"/>
  <c r="AQ112" i="3"/>
  <c r="V109" i="3"/>
  <c r="AP109" i="3"/>
  <c r="AU109" i="3"/>
  <c r="U88" i="3"/>
  <c r="Z88" i="3"/>
  <c r="AW88" i="3" s="1"/>
  <c r="AW97" i="3"/>
  <c r="AQ95" i="3"/>
  <c r="V59" i="3"/>
  <c r="AP59" i="3"/>
  <c r="AU59" i="3"/>
  <c r="U28" i="3"/>
  <c r="Z28" i="3"/>
  <c r="AQ28" i="3"/>
  <c r="AU28" i="3"/>
  <c r="V29" i="3"/>
  <c r="Z29" i="3"/>
  <c r="AW29" i="3" s="1"/>
  <c r="U29" i="3"/>
  <c r="AV29" i="3"/>
  <c r="BA29" i="3"/>
  <c r="BD29" i="3" s="1"/>
  <c r="AW40" i="3"/>
  <c r="BA40" i="3"/>
  <c r="BD40" i="3" s="1"/>
  <c r="U80" i="3"/>
  <c r="AB80" i="3"/>
  <c r="AF80" i="3"/>
  <c r="V82" i="3"/>
  <c r="Z82" i="3"/>
  <c r="AW82" i="3" s="1"/>
  <c r="U82" i="3"/>
  <c r="BA82" i="3"/>
  <c r="BD82" i="3" s="1"/>
  <c r="AW67" i="3"/>
  <c r="BA67" i="3"/>
  <c r="BD67" i="3" s="1"/>
  <c r="U63" i="3"/>
  <c r="AB63" i="3"/>
  <c r="AF63" i="3"/>
  <c r="V57" i="3"/>
  <c r="Z57" i="3"/>
  <c r="AV57" i="3" s="1"/>
  <c r="U57" i="3"/>
  <c r="BA57" i="3"/>
  <c r="BD57" i="3" s="1"/>
  <c r="BA106" i="3"/>
  <c r="BD106" i="3" s="1"/>
  <c r="AB84" i="3"/>
  <c r="AG11" i="3"/>
  <c r="AH11" i="3"/>
  <c r="BA114" i="3"/>
  <c r="BD114" i="3" s="1"/>
  <c r="AV114" i="3"/>
  <c r="AW114" i="3"/>
  <c r="AP94" i="3"/>
  <c r="U77" i="3"/>
  <c r="AP116" i="3"/>
  <c r="U38" i="3"/>
  <c r="AP54" i="3"/>
  <c r="U79" i="3"/>
  <c r="AP71" i="3"/>
  <c r="U103" i="3"/>
  <c r="AP33" i="3"/>
  <c r="U52" i="3"/>
  <c r="AP64" i="3"/>
  <c r="V88" i="3"/>
  <c r="AP28" i="3"/>
  <c r="AQ29" i="3"/>
  <c r="AA40" i="3"/>
  <c r="AF40" i="3"/>
  <c r="AA80" i="3"/>
  <c r="AU80" i="3"/>
  <c r="AQ82" i="3"/>
  <c r="AA67" i="3"/>
  <c r="AV67" i="3"/>
  <c r="AA63" i="3"/>
  <c r="AU63" i="3"/>
  <c r="AQ57" i="3"/>
  <c r="AA106" i="3"/>
  <c r="AV106" i="3"/>
  <c r="AU26" i="3"/>
  <c r="AP26" i="3"/>
  <c r="BA113" i="3"/>
  <c r="BD113" i="3" s="1"/>
  <c r="AF60" i="3"/>
  <c r="AA60" i="3"/>
  <c r="AB60" i="3"/>
  <c r="AG114" i="3"/>
  <c r="AH114" i="3"/>
  <c r="U65" i="3"/>
  <c r="U61" i="3"/>
  <c r="AA75" i="3"/>
  <c r="U112" i="3"/>
  <c r="U95" i="3"/>
  <c r="Z101" i="3"/>
  <c r="AQ101" i="3"/>
  <c r="AU101" i="3"/>
  <c r="AP101" i="3"/>
  <c r="Z73" i="3"/>
  <c r="AQ73" i="3"/>
  <c r="AU73" i="3"/>
  <c r="AP73" i="3"/>
  <c r="K100" i="3"/>
  <c r="U100" i="3"/>
  <c r="AF85" i="3"/>
  <c r="AA85" i="3"/>
  <c r="AB85" i="3"/>
  <c r="AV103" i="3"/>
  <c r="K65" i="3"/>
  <c r="M65" i="3" s="1"/>
  <c r="AG65" i="3" s="1"/>
  <c r="AP65" i="3"/>
  <c r="U55" i="3"/>
  <c r="AV52" i="3"/>
  <c r="K61" i="3"/>
  <c r="M61" i="3" s="1"/>
  <c r="AG61" i="3" s="1"/>
  <c r="AP61" i="3"/>
  <c r="U104" i="3"/>
  <c r="M75" i="3"/>
  <c r="AH75" i="3" s="1"/>
  <c r="AV75" i="3"/>
  <c r="K112" i="3"/>
  <c r="M112" i="3" s="1"/>
  <c r="AH112" i="3" s="1"/>
  <c r="AA112" i="3"/>
  <c r="AP112" i="3"/>
  <c r="U109" i="3"/>
  <c r="AV97" i="3"/>
  <c r="K95" i="3"/>
  <c r="M95" i="3" s="1"/>
  <c r="AH95" i="3" s="1"/>
  <c r="AP95" i="3"/>
  <c r="U59" i="3"/>
  <c r="U101" i="3"/>
  <c r="U73" i="3"/>
  <c r="AU84" i="3"/>
  <c r="AP84" i="3"/>
  <c r="BA93" i="3"/>
  <c r="BD93" i="3" s="1"/>
  <c r="K102" i="3"/>
  <c r="AA102" i="3" s="1"/>
  <c r="U102" i="3"/>
  <c r="BA11" i="3"/>
  <c r="BD11" i="3" s="1"/>
  <c r="AV11" i="3"/>
  <c r="AW11" i="3"/>
  <c r="AB68" i="3"/>
  <c r="AA68" i="3"/>
  <c r="AQ68" i="3"/>
  <c r="AP68" i="3"/>
  <c r="AQ12" i="3"/>
  <c r="AP12" i="3"/>
  <c r="AQ45" i="3"/>
  <c r="AP45" i="3"/>
  <c r="AQ35" i="3"/>
  <c r="AP35" i="3"/>
  <c r="AQ49" i="3"/>
  <c r="AP49" i="3"/>
  <c r="V27" i="3"/>
  <c r="U27" i="3"/>
  <c r="AB96" i="3"/>
  <c r="AH96" i="3"/>
  <c r="AG96" i="3"/>
  <c r="Z24" i="3"/>
  <c r="AV24" i="3" s="1"/>
  <c r="U24" i="3"/>
  <c r="AQ24" i="3"/>
  <c r="V24" i="3"/>
  <c r="BA24" i="3"/>
  <c r="BD24" i="3" s="1"/>
  <c r="AU78" i="3"/>
  <c r="AP78" i="3"/>
  <c r="V30" i="3"/>
  <c r="Z30" i="3"/>
  <c r="U30" i="3"/>
  <c r="V15" i="3"/>
  <c r="Z15" i="3"/>
  <c r="AV15" i="3" s="1"/>
  <c r="U15" i="3"/>
  <c r="AP29" i="3"/>
  <c r="U40" i="3"/>
  <c r="AP82" i="3"/>
  <c r="U67" i="3"/>
  <c r="AP57" i="3"/>
  <c r="U106" i="3"/>
  <c r="V84" i="3"/>
  <c r="AF84" i="3"/>
  <c r="AA84" i="3"/>
  <c r="Z93" i="3"/>
  <c r="AV93" i="3" s="1"/>
  <c r="U93" i="3"/>
  <c r="V26" i="3"/>
  <c r="AF26" i="3"/>
  <c r="AA26" i="3"/>
  <c r="Z113" i="3"/>
  <c r="U113" i="3"/>
  <c r="V100" i="3"/>
  <c r="AF100" i="3"/>
  <c r="AA100" i="3"/>
  <c r="Z83" i="3"/>
  <c r="U83" i="3"/>
  <c r="V102" i="3"/>
  <c r="AF102" i="3"/>
  <c r="Z120" i="3"/>
  <c r="AV120" i="3" s="1"/>
  <c r="U120" i="3"/>
  <c r="AQ120" i="3"/>
  <c r="V120" i="3"/>
  <c r="BA120" i="3"/>
  <c r="BD120" i="3" s="1"/>
  <c r="AA96" i="3"/>
  <c r="AU96" i="3"/>
  <c r="AP96" i="3"/>
  <c r="AP24" i="3"/>
  <c r="AW24" i="3"/>
  <c r="AQ78" i="3"/>
  <c r="AU85" i="3"/>
  <c r="AP85" i="3"/>
  <c r="AQ85" i="3"/>
  <c r="BA30" i="3"/>
  <c r="BD30" i="3" s="1"/>
  <c r="AV30" i="3"/>
  <c r="AW30" i="3"/>
  <c r="BA15" i="3"/>
  <c r="BD15" i="3" s="1"/>
  <c r="AW15" i="3"/>
  <c r="AU100" i="3"/>
  <c r="AP100" i="3"/>
  <c r="BA83" i="3"/>
  <c r="BD83" i="3" s="1"/>
  <c r="AV83" i="3"/>
  <c r="AU102" i="3"/>
  <c r="AP102" i="3"/>
  <c r="AU60" i="3"/>
  <c r="AP60" i="3"/>
  <c r="AQ60" i="3"/>
  <c r="AB78" i="3"/>
  <c r="M78" i="3"/>
  <c r="AB114" i="3"/>
  <c r="AA114" i="3"/>
  <c r="AQ114" i="3"/>
  <c r="AP114" i="3"/>
  <c r="V85" i="3"/>
  <c r="U85" i="3"/>
  <c r="AF98" i="3"/>
  <c r="AF105" i="3"/>
  <c r="AG68" i="3"/>
  <c r="AH68" i="3"/>
  <c r="BA68" i="3"/>
  <c r="BD68" i="3" s="1"/>
  <c r="AV68" i="3"/>
  <c r="AW68" i="3"/>
  <c r="BA12" i="3"/>
  <c r="BD12" i="3" s="1"/>
  <c r="AV12" i="3"/>
  <c r="AW12" i="3"/>
  <c r="BA45" i="3"/>
  <c r="BD45" i="3" s="1"/>
  <c r="AV45" i="3"/>
  <c r="AW45" i="3"/>
  <c r="BA35" i="3"/>
  <c r="BD35" i="3" s="1"/>
  <c r="AV35" i="3"/>
  <c r="AW35" i="3"/>
  <c r="BA49" i="3"/>
  <c r="BD49" i="3" s="1"/>
  <c r="AV49" i="3"/>
  <c r="AW49" i="3"/>
  <c r="AF27" i="3"/>
  <c r="AA27" i="3"/>
  <c r="AB27" i="3"/>
  <c r="AU27" i="3"/>
  <c r="AP27" i="3"/>
  <c r="AQ27" i="3"/>
  <c r="AB11" i="3"/>
  <c r="AA11" i="3"/>
  <c r="AQ11" i="3"/>
  <c r="AP11" i="3"/>
  <c r="V60" i="3"/>
  <c r="U60" i="3"/>
  <c r="AH78" i="3"/>
  <c r="AG78" i="3"/>
  <c r="Z22" i="3"/>
  <c r="U22" i="3"/>
  <c r="AP22" i="3"/>
  <c r="V22" i="3"/>
  <c r="AQ22" i="3"/>
  <c r="AW107" i="3"/>
  <c r="BA107" i="3"/>
  <c r="BD107" i="3" s="1"/>
  <c r="AV107" i="3"/>
  <c r="BA48" i="3"/>
  <c r="BD48" i="3" s="1"/>
  <c r="AW90" i="3"/>
  <c r="AF107" i="3"/>
  <c r="AA107" i="3"/>
  <c r="V105" i="3"/>
  <c r="K105" i="3"/>
  <c r="M105" i="3" s="1"/>
  <c r="AQ105" i="3"/>
  <c r="AU105" i="3"/>
  <c r="AP105" i="3"/>
  <c r="BA36" i="3"/>
  <c r="BD36" i="3" s="1"/>
  <c r="AF16" i="3"/>
  <c r="AA16" i="3"/>
  <c r="AH23" i="3"/>
  <c r="AG23" i="3"/>
  <c r="AV36" i="3"/>
  <c r="V90" i="3"/>
  <c r="Z90" i="3"/>
  <c r="U90" i="3"/>
  <c r="AU19" i="3"/>
  <c r="AP19" i="3"/>
  <c r="AQ19" i="3"/>
  <c r="AW22" i="3"/>
  <c r="BA22" i="3"/>
  <c r="BD22" i="3" s="1"/>
  <c r="V98" i="3"/>
  <c r="K98" i="3"/>
  <c r="M98" i="3" s="1"/>
  <c r="AQ98" i="3"/>
  <c r="AU98" i="3"/>
  <c r="AP98" i="3"/>
  <c r="U105" i="3"/>
  <c r="AF36" i="3"/>
  <c r="AA36" i="3"/>
  <c r="V39" i="3"/>
  <c r="K39" i="3"/>
  <c r="M39" i="3" s="1"/>
  <c r="AQ39" i="3"/>
  <c r="AU39" i="3"/>
  <c r="AP39" i="3"/>
  <c r="BA16" i="3"/>
  <c r="BD16" i="3" s="1"/>
  <c r="K62" i="3"/>
  <c r="M62" i="3" s="1"/>
  <c r="U62" i="3"/>
  <c r="BA41" i="3"/>
  <c r="BD41" i="3" s="1"/>
  <c r="AF39" i="3"/>
  <c r="BA90" i="3"/>
  <c r="BD90" i="3" s="1"/>
  <c r="AV90" i="3"/>
  <c r="AV16" i="3"/>
  <c r="AH21" i="3"/>
  <c r="AG21" i="3"/>
  <c r="AP121" i="3"/>
  <c r="Z121" i="3"/>
  <c r="U121" i="3"/>
  <c r="V121" i="3"/>
  <c r="AQ30" i="3"/>
  <c r="V107" i="3"/>
  <c r="AP107" i="3"/>
  <c r="U48" i="3"/>
  <c r="Z48" i="3"/>
  <c r="AV48" i="3" s="1"/>
  <c r="AQ15" i="3"/>
  <c r="V36" i="3"/>
  <c r="AP36" i="3"/>
  <c r="U41" i="3"/>
  <c r="Z41" i="3"/>
  <c r="AV41" i="3" s="1"/>
  <c r="AQ90" i="3"/>
  <c r="V16" i="3"/>
  <c r="AP16" i="3"/>
  <c r="AU87" i="3"/>
  <c r="AP87" i="3"/>
  <c r="V42" i="3"/>
  <c r="K42" i="3"/>
  <c r="AA42" i="3" s="1"/>
  <c r="AF110" i="3"/>
  <c r="AA110" i="3"/>
  <c r="AU110" i="3"/>
  <c r="AP110" i="3"/>
  <c r="AQ14" i="3"/>
  <c r="BA14" i="3"/>
  <c r="BD14" i="3" s="1"/>
  <c r="AU62" i="3"/>
  <c r="AP62" i="3"/>
  <c r="AW58" i="3"/>
  <c r="Z87" i="3"/>
  <c r="AQ117" i="3"/>
  <c r="Z117" i="3"/>
  <c r="AW117" i="3" s="1"/>
  <c r="U117" i="3"/>
  <c r="AF42" i="3"/>
  <c r="Z74" i="3"/>
  <c r="U74" i="3"/>
  <c r="AF86" i="3"/>
  <c r="AA86" i="3"/>
  <c r="AA19" i="3"/>
  <c r="AF19" i="3"/>
  <c r="AU13" i="3"/>
  <c r="AP13" i="3"/>
  <c r="BA46" i="3"/>
  <c r="BD46" i="3" s="1"/>
  <c r="AV46" i="3"/>
  <c r="AW46" i="3"/>
  <c r="AF58" i="3"/>
  <c r="AA58" i="3"/>
  <c r="AB58" i="3"/>
  <c r="AP30" i="3"/>
  <c r="U107" i="3"/>
  <c r="AP15" i="3"/>
  <c r="U36" i="3"/>
  <c r="AP90" i="3"/>
  <c r="U16" i="3"/>
  <c r="U87" i="3"/>
  <c r="AU23" i="3"/>
  <c r="AP23" i="3"/>
  <c r="AU21" i="3"/>
  <c r="AP21" i="3"/>
  <c r="BA117" i="3"/>
  <c r="BD117" i="3" s="1"/>
  <c r="AU42" i="3"/>
  <c r="AP42" i="3"/>
  <c r="AQ74" i="3"/>
  <c r="BA74" i="3"/>
  <c r="BD74" i="3" s="1"/>
  <c r="AB86" i="3"/>
  <c r="AU86" i="3"/>
  <c r="AP86" i="3"/>
  <c r="Z14" i="3"/>
  <c r="AV14" i="3" s="1"/>
  <c r="U14" i="3"/>
  <c r="V62" i="3"/>
  <c r="AF62" i="3"/>
  <c r="AB19" i="3"/>
  <c r="AA13" i="3"/>
  <c r="AF13" i="3"/>
  <c r="AQ13" i="3"/>
  <c r="AB46" i="3"/>
  <c r="M46" i="3"/>
  <c r="AG46" i="3"/>
  <c r="AH46" i="3"/>
  <c r="BA76" i="3"/>
  <c r="BD76" i="3" s="1"/>
  <c r="AV76" i="3"/>
  <c r="AW76" i="3"/>
  <c r="AV58" i="3"/>
  <c r="BA58" i="3"/>
  <c r="BD58" i="3" s="1"/>
  <c r="K69" i="3"/>
  <c r="M69" i="3" s="1"/>
  <c r="AF69" i="3"/>
  <c r="AP69" i="3"/>
  <c r="AU69" i="3"/>
  <c r="U32" i="3"/>
  <c r="Z32" i="3"/>
  <c r="AV18" i="3"/>
  <c r="BA18" i="3"/>
  <c r="BD18" i="3" s="1"/>
  <c r="K119" i="3"/>
  <c r="M119" i="3" s="1"/>
  <c r="AA119" i="3"/>
  <c r="AF119" i="3"/>
  <c r="AP119" i="3"/>
  <c r="AU119" i="3"/>
  <c r="U46" i="3"/>
  <c r="V32" i="3"/>
  <c r="U76" i="3"/>
  <c r="AV121" i="3"/>
  <c r="AA46" i="3"/>
  <c r="AP46" i="3"/>
  <c r="U58" i="3"/>
  <c r="K76" i="3"/>
  <c r="AA76" i="3" s="1"/>
  <c r="AP76" i="3"/>
  <c r="AV54" i="3" l="1"/>
  <c r="AG75" i="3"/>
  <c r="AB92" i="3"/>
  <c r="AF92" i="3"/>
  <c r="AH92" i="3" s="1"/>
  <c r="AB53" i="3"/>
  <c r="AF53" i="3"/>
  <c r="AV117" i="3"/>
  <c r="AA61" i="3"/>
  <c r="AB61" i="3"/>
  <c r="AH61" i="3"/>
  <c r="AB110" i="3"/>
  <c r="AB75" i="3"/>
  <c r="AW93" i="3"/>
  <c r="AA92" i="3"/>
  <c r="AW53" i="3"/>
  <c r="AG112" i="3"/>
  <c r="AH119" i="3"/>
  <c r="AG119" i="3"/>
  <c r="BC58" i="3"/>
  <c r="BB58" i="3"/>
  <c r="BE58" i="3" s="1"/>
  <c r="BC76" i="3"/>
  <c r="BB76" i="3"/>
  <c r="BE76" i="3" s="1"/>
  <c r="AW86" i="3"/>
  <c r="AV86" i="3"/>
  <c r="BA86" i="3"/>
  <c r="BD86" i="3" s="1"/>
  <c r="AW23" i="3"/>
  <c r="AV23" i="3"/>
  <c r="BA23" i="3"/>
  <c r="BD23" i="3" s="1"/>
  <c r="AH19" i="3"/>
  <c r="AG19" i="3"/>
  <c r="AB119" i="3"/>
  <c r="AW110" i="3"/>
  <c r="BA110" i="3"/>
  <c r="BD110" i="3" s="1"/>
  <c r="AV110" i="3"/>
  <c r="AH16" i="3"/>
  <c r="AG16" i="3"/>
  <c r="AH107" i="3"/>
  <c r="AG107" i="3"/>
  <c r="AW48" i="3"/>
  <c r="AB22" i="3"/>
  <c r="AV22" i="3"/>
  <c r="AA22" i="3"/>
  <c r="AF22" i="3"/>
  <c r="BC35" i="3"/>
  <c r="BB35" i="3"/>
  <c r="BE35" i="3" s="1"/>
  <c r="AA105" i="3"/>
  <c r="AG98" i="3"/>
  <c r="AH98" i="3"/>
  <c r="AW60" i="3"/>
  <c r="AV60" i="3"/>
  <c r="BA60" i="3"/>
  <c r="BD60" i="3" s="1"/>
  <c r="AW96" i="3"/>
  <c r="BA96" i="3"/>
  <c r="BD96" i="3" s="1"/>
  <c r="AV96" i="3"/>
  <c r="AB83" i="3"/>
  <c r="AA83" i="3"/>
  <c r="AF83" i="3"/>
  <c r="BC83" i="3" s="1"/>
  <c r="AW83" i="3"/>
  <c r="AH84" i="3"/>
  <c r="AG84" i="3"/>
  <c r="AF30" i="3"/>
  <c r="BB30" i="3" s="1"/>
  <c r="BE30" i="3" s="1"/>
  <c r="AA30" i="3"/>
  <c r="AB30" i="3"/>
  <c r="AA95" i="3"/>
  <c r="AA65" i="3"/>
  <c r="AH40" i="3"/>
  <c r="AG40" i="3"/>
  <c r="AH63" i="3"/>
  <c r="AG63" i="3"/>
  <c r="AF82" i="3"/>
  <c r="AA82" i="3"/>
  <c r="AB82" i="3"/>
  <c r="BA28" i="3"/>
  <c r="BD28" i="3" s="1"/>
  <c r="AV28" i="3"/>
  <c r="AW28" i="3"/>
  <c r="AW59" i="3"/>
  <c r="BA59" i="3"/>
  <c r="BD59" i="3" s="1"/>
  <c r="AV59" i="3"/>
  <c r="AB95" i="3"/>
  <c r="AW109" i="3"/>
  <c r="BA109" i="3"/>
  <c r="BD109" i="3" s="1"/>
  <c r="AV109" i="3"/>
  <c r="AB112" i="3"/>
  <c r="AG103" i="3"/>
  <c r="AH103" i="3"/>
  <c r="BC79" i="3"/>
  <c r="BB79" i="3"/>
  <c r="BE79" i="3" s="1"/>
  <c r="AH115" i="3"/>
  <c r="AG115" i="3"/>
  <c r="AB72" i="3"/>
  <c r="AG97" i="3"/>
  <c r="AH97" i="3"/>
  <c r="BC103" i="3"/>
  <c r="BC97" i="3"/>
  <c r="AH65" i="3"/>
  <c r="BA47" i="3"/>
  <c r="BD47" i="3" s="1"/>
  <c r="AV47" i="3"/>
  <c r="AW47" i="3"/>
  <c r="BA44" i="3"/>
  <c r="BD44" i="3" s="1"/>
  <c r="AV44" i="3"/>
  <c r="AW44" i="3"/>
  <c r="AB37" i="3"/>
  <c r="AF37" i="3"/>
  <c r="AA37" i="3"/>
  <c r="BA72" i="3"/>
  <c r="BD72" i="3" s="1"/>
  <c r="AV72" i="3"/>
  <c r="AW72" i="3"/>
  <c r="BC56" i="3"/>
  <c r="BB56" i="3"/>
  <c r="BE56" i="3" s="1"/>
  <c r="AG95" i="3"/>
  <c r="AH38" i="3"/>
  <c r="AG38" i="3"/>
  <c r="AG92" i="3"/>
  <c r="BC91" i="3"/>
  <c r="BB91" i="3"/>
  <c r="BE91" i="3" s="1"/>
  <c r="AH118" i="3"/>
  <c r="AG118" i="3"/>
  <c r="AG34" i="3"/>
  <c r="AH34" i="3"/>
  <c r="AG51" i="3"/>
  <c r="AH51" i="3"/>
  <c r="BC118" i="3"/>
  <c r="AG56" i="3"/>
  <c r="AH56" i="3"/>
  <c r="BB51" i="3"/>
  <c r="BE51" i="3" s="1"/>
  <c r="AB76" i="3"/>
  <c r="M76" i="3"/>
  <c r="AW32" i="3"/>
  <c r="AB32" i="3"/>
  <c r="AF32" i="3"/>
  <c r="AA32" i="3"/>
  <c r="AH69" i="3"/>
  <c r="AG69" i="3"/>
  <c r="AB69" i="3"/>
  <c r="BC46" i="3"/>
  <c r="BB46" i="3"/>
  <c r="BE46" i="3" s="1"/>
  <c r="AB74" i="3"/>
  <c r="AA74" i="3"/>
  <c r="AF74" i="3"/>
  <c r="AB117" i="3"/>
  <c r="AA117" i="3"/>
  <c r="AF117" i="3"/>
  <c r="BB117" i="3" s="1"/>
  <c r="BE117" i="3" s="1"/>
  <c r="AA39" i="3"/>
  <c r="BA39" i="3"/>
  <c r="BD39" i="3" s="1"/>
  <c r="AV39" i="3"/>
  <c r="AW39" i="3"/>
  <c r="BA98" i="3"/>
  <c r="BD98" i="3" s="1"/>
  <c r="AV98" i="3"/>
  <c r="AW98" i="3"/>
  <c r="BB22" i="3"/>
  <c r="BE22" i="3" s="1"/>
  <c r="BC22" i="3"/>
  <c r="BC36" i="3"/>
  <c r="BB36" i="3"/>
  <c r="BE36" i="3" s="1"/>
  <c r="BC49" i="3"/>
  <c r="BB49" i="3"/>
  <c r="BE49" i="3" s="1"/>
  <c r="BC68" i="3"/>
  <c r="BB68" i="3"/>
  <c r="BE68" i="3" s="1"/>
  <c r="AG105" i="3"/>
  <c r="AH105" i="3"/>
  <c r="AB98" i="3"/>
  <c r="BB15" i="3"/>
  <c r="BE15" i="3" s="1"/>
  <c r="AB113" i="3"/>
  <c r="AA113" i="3"/>
  <c r="AF113" i="3"/>
  <c r="AW113" i="3"/>
  <c r="AF15" i="3"/>
  <c r="AA15" i="3"/>
  <c r="AB15" i="3"/>
  <c r="AB24" i="3"/>
  <c r="AA24" i="3"/>
  <c r="AF24" i="3"/>
  <c r="BC11" i="3"/>
  <c r="BB11" i="3"/>
  <c r="BE11" i="3" s="1"/>
  <c r="AH85" i="3"/>
  <c r="AG85" i="3"/>
  <c r="BA73" i="3"/>
  <c r="BD73" i="3" s="1"/>
  <c r="AV73" i="3"/>
  <c r="AW73" i="3"/>
  <c r="BA101" i="3"/>
  <c r="BD101" i="3" s="1"/>
  <c r="AV101" i="3"/>
  <c r="AW101" i="3"/>
  <c r="AH60" i="3"/>
  <c r="AG60" i="3"/>
  <c r="AW26" i="3"/>
  <c r="BA26" i="3"/>
  <c r="BD26" i="3" s="1"/>
  <c r="AV26" i="3"/>
  <c r="AW63" i="3"/>
  <c r="BA63" i="3"/>
  <c r="BD63" i="3" s="1"/>
  <c r="AV63" i="3"/>
  <c r="BC82" i="3"/>
  <c r="BB82" i="3"/>
  <c r="BE82" i="3" s="1"/>
  <c r="BC40" i="3"/>
  <c r="BB40" i="3"/>
  <c r="BE40" i="3" s="1"/>
  <c r="AW104" i="3"/>
  <c r="BA104" i="3"/>
  <c r="BD104" i="3" s="1"/>
  <c r="AV104" i="3"/>
  <c r="AW55" i="3"/>
  <c r="BA55" i="3"/>
  <c r="BD55" i="3" s="1"/>
  <c r="AV55" i="3"/>
  <c r="AB65" i="3"/>
  <c r="BC61" i="3"/>
  <c r="BB61" i="3"/>
  <c r="BE61" i="3" s="1"/>
  <c r="AH70" i="3"/>
  <c r="AG70" i="3"/>
  <c r="AF94" i="3"/>
  <c r="AA94" i="3"/>
  <c r="AB94" i="3"/>
  <c r="AH55" i="3"/>
  <c r="AG55" i="3"/>
  <c r="AH59" i="3"/>
  <c r="AG59" i="3"/>
  <c r="BB52" i="3"/>
  <c r="BE52" i="3" s="1"/>
  <c r="AV71" i="3"/>
  <c r="BC65" i="3"/>
  <c r="BB65" i="3"/>
  <c r="BE65" i="3" s="1"/>
  <c r="AW70" i="3"/>
  <c r="BA70" i="3"/>
  <c r="BD70" i="3" s="1"/>
  <c r="AV70" i="3"/>
  <c r="AW99" i="3"/>
  <c r="BA99" i="3"/>
  <c r="BD99" i="3" s="1"/>
  <c r="AV99" i="3"/>
  <c r="BC53" i="3"/>
  <c r="BB53" i="3"/>
  <c r="BE53" i="3" s="1"/>
  <c r="AB43" i="3"/>
  <c r="AF43" i="3"/>
  <c r="AA43" i="3"/>
  <c r="AB50" i="3"/>
  <c r="AF50" i="3"/>
  <c r="AA50" i="3"/>
  <c r="AB25" i="3"/>
  <c r="AF25" i="3"/>
  <c r="BC25" i="3" s="1"/>
  <c r="AA25" i="3"/>
  <c r="AH91" i="3"/>
  <c r="AG91" i="3"/>
  <c r="AH17" i="3"/>
  <c r="AG17" i="3"/>
  <c r="AA72" i="3"/>
  <c r="AW50" i="3"/>
  <c r="AH31" i="3"/>
  <c r="AG31" i="3"/>
  <c r="AW43" i="3"/>
  <c r="BC17" i="3"/>
  <c r="BB17" i="3"/>
  <c r="BE17" i="3" s="1"/>
  <c r="AV32" i="3"/>
  <c r="AW119" i="3"/>
  <c r="BA119" i="3"/>
  <c r="BD119" i="3" s="1"/>
  <c r="AV119" i="3"/>
  <c r="AA69" i="3"/>
  <c r="AA62" i="3"/>
  <c r="AB14" i="3"/>
  <c r="AA14" i="3"/>
  <c r="AF14" i="3"/>
  <c r="BC14" i="3" s="1"/>
  <c r="AW14" i="3"/>
  <c r="AV74" i="3"/>
  <c r="AW42" i="3"/>
  <c r="AV42" i="3"/>
  <c r="BA42" i="3"/>
  <c r="BD42" i="3" s="1"/>
  <c r="AW21" i="3"/>
  <c r="AV21" i="3"/>
  <c r="BA21" i="3"/>
  <c r="BD21" i="3" s="1"/>
  <c r="AH58" i="3"/>
  <c r="AG58" i="3"/>
  <c r="AH110" i="3"/>
  <c r="AG110" i="3"/>
  <c r="BA87" i="3"/>
  <c r="BD87" i="3" s="1"/>
  <c r="AV87" i="3"/>
  <c r="AW87" i="3"/>
  <c r="AB41" i="3"/>
  <c r="AF41" i="3"/>
  <c r="BC41" i="3" s="1"/>
  <c r="AA41" i="3"/>
  <c r="AW121" i="3"/>
  <c r="AB121" i="3"/>
  <c r="AF121" i="3"/>
  <c r="AA121" i="3"/>
  <c r="AG39" i="3"/>
  <c r="AH39" i="3"/>
  <c r="AW41" i="3"/>
  <c r="AW74" i="3"/>
  <c r="AH36" i="3"/>
  <c r="AG36" i="3"/>
  <c r="AF90" i="3"/>
  <c r="AA90" i="3"/>
  <c r="AB90" i="3"/>
  <c r="BC107" i="3"/>
  <c r="BB107" i="3"/>
  <c r="BE107" i="3" s="1"/>
  <c r="AH27" i="3"/>
  <c r="AG27" i="3"/>
  <c r="BC12" i="3"/>
  <c r="BB12" i="3"/>
  <c r="BE12" i="3" s="1"/>
  <c r="AB105" i="3"/>
  <c r="AW102" i="3"/>
  <c r="BA102" i="3"/>
  <c r="BD102" i="3" s="1"/>
  <c r="AV102" i="3"/>
  <c r="AW100" i="3"/>
  <c r="AV100" i="3"/>
  <c r="BA100" i="3"/>
  <c r="BD100" i="3" s="1"/>
  <c r="AB93" i="3"/>
  <c r="AA93" i="3"/>
  <c r="AF93" i="3"/>
  <c r="BC93" i="3" s="1"/>
  <c r="AV113" i="3"/>
  <c r="AW80" i="3"/>
  <c r="BA80" i="3"/>
  <c r="BD80" i="3" s="1"/>
  <c r="AV80" i="3"/>
  <c r="BC114" i="3"/>
  <c r="BB114" i="3"/>
  <c r="BE114" i="3" s="1"/>
  <c r="BC106" i="3"/>
  <c r="BB106" i="3"/>
  <c r="BE106" i="3" s="1"/>
  <c r="AF57" i="3"/>
  <c r="AA57" i="3"/>
  <c r="AB57" i="3"/>
  <c r="AV82" i="3"/>
  <c r="AH80" i="3"/>
  <c r="AG80" i="3"/>
  <c r="AF29" i="3"/>
  <c r="AA29" i="3"/>
  <c r="AB29" i="3"/>
  <c r="AB28" i="3"/>
  <c r="AF28" i="3"/>
  <c r="AA28" i="3"/>
  <c r="AB88" i="3"/>
  <c r="AF88" i="3"/>
  <c r="AA88" i="3"/>
  <c r="BC95" i="3"/>
  <c r="BB95" i="3"/>
  <c r="BE95" i="3" s="1"/>
  <c r="AH111" i="3"/>
  <c r="AG111" i="3"/>
  <c r="AF116" i="3"/>
  <c r="AA116" i="3"/>
  <c r="AB116" i="3"/>
  <c r="BC77" i="3"/>
  <c r="BB77" i="3"/>
  <c r="BE77" i="3" s="1"/>
  <c r="AW57" i="3"/>
  <c r="AV88" i="3"/>
  <c r="AH109" i="3"/>
  <c r="AG109" i="3"/>
  <c r="AB47" i="3"/>
  <c r="AF47" i="3"/>
  <c r="AA47" i="3"/>
  <c r="AB44" i="3"/>
  <c r="AF44" i="3"/>
  <c r="AA44" i="3"/>
  <c r="BA37" i="3"/>
  <c r="BD37" i="3" s="1"/>
  <c r="AV37" i="3"/>
  <c r="AW37" i="3"/>
  <c r="AH79" i="3"/>
  <c r="AG79" i="3"/>
  <c r="AW116" i="3"/>
  <c r="AH77" i="3"/>
  <c r="AG77" i="3"/>
  <c r="BC92" i="3"/>
  <c r="BB92" i="3"/>
  <c r="BE92" i="3" s="1"/>
  <c r="AV25" i="3"/>
  <c r="AV50" i="3"/>
  <c r="AV43" i="3"/>
  <c r="BC18" i="3"/>
  <c r="BB18" i="3"/>
  <c r="BE18" i="3" s="1"/>
  <c r="AW69" i="3"/>
  <c r="BA69" i="3"/>
  <c r="BD69" i="3" s="1"/>
  <c r="AV69" i="3"/>
  <c r="AH13" i="3"/>
  <c r="AG13" i="3"/>
  <c r="AH62" i="3"/>
  <c r="AG62" i="3"/>
  <c r="BC74" i="3"/>
  <c r="BB74" i="3"/>
  <c r="BE74" i="3" s="1"/>
  <c r="AW13" i="3"/>
  <c r="AV13" i="3"/>
  <c r="BA13" i="3"/>
  <c r="BD13" i="3" s="1"/>
  <c r="AH86" i="3"/>
  <c r="AG86" i="3"/>
  <c r="AF87" i="3"/>
  <c r="AA87" i="3"/>
  <c r="AB87" i="3"/>
  <c r="AW62" i="3"/>
  <c r="BA62" i="3"/>
  <c r="BD62" i="3" s="1"/>
  <c r="AV62" i="3"/>
  <c r="AB42" i="3"/>
  <c r="M42" i="3"/>
  <c r="AG42" i="3" s="1"/>
  <c r="AB48" i="3"/>
  <c r="AF48" i="3"/>
  <c r="AA48" i="3"/>
  <c r="AB39" i="3"/>
  <c r="AB62" i="3"/>
  <c r="BC16" i="3"/>
  <c r="BB16" i="3"/>
  <c r="BE16" i="3" s="1"/>
  <c r="AW19" i="3"/>
  <c r="BA19" i="3"/>
  <c r="BD19" i="3" s="1"/>
  <c r="AV19" i="3"/>
  <c r="BA105" i="3"/>
  <c r="BD105" i="3" s="1"/>
  <c r="AV105" i="3"/>
  <c r="AW105" i="3"/>
  <c r="BB48" i="3"/>
  <c r="BE48" i="3" s="1"/>
  <c r="BC48" i="3"/>
  <c r="AW27" i="3"/>
  <c r="AV27" i="3"/>
  <c r="BA27" i="3"/>
  <c r="BD27" i="3" s="1"/>
  <c r="BC45" i="3"/>
  <c r="BB45" i="3"/>
  <c r="BE45" i="3" s="1"/>
  <c r="AA98" i="3"/>
  <c r="AW85" i="3"/>
  <c r="BA85" i="3"/>
  <c r="BD85" i="3" s="1"/>
  <c r="AV85" i="3"/>
  <c r="BC120" i="3"/>
  <c r="AB120" i="3"/>
  <c r="AF120" i="3"/>
  <c r="BB120" i="3" s="1"/>
  <c r="BE120" i="3" s="1"/>
  <c r="AW120" i="3"/>
  <c r="AA120" i="3"/>
  <c r="AH26" i="3"/>
  <c r="AG26" i="3"/>
  <c r="AW78" i="3"/>
  <c r="BA78" i="3"/>
  <c r="BD78" i="3" s="1"/>
  <c r="AV78" i="3"/>
  <c r="AB102" i="3"/>
  <c r="M102" i="3"/>
  <c r="AH102" i="3" s="1"/>
  <c r="AW84" i="3"/>
  <c r="BA84" i="3"/>
  <c r="BD84" i="3" s="1"/>
  <c r="AV84" i="3"/>
  <c r="AB100" i="3"/>
  <c r="M100" i="3"/>
  <c r="AH100" i="3" s="1"/>
  <c r="AB73" i="3"/>
  <c r="AF73" i="3"/>
  <c r="AA73" i="3"/>
  <c r="AB101" i="3"/>
  <c r="AF101" i="3"/>
  <c r="AA101" i="3"/>
  <c r="BC113" i="3"/>
  <c r="BB113" i="3"/>
  <c r="BE113" i="3" s="1"/>
  <c r="BC57" i="3"/>
  <c r="BB57" i="3"/>
  <c r="BE57" i="3" s="1"/>
  <c r="BC67" i="3"/>
  <c r="BB67" i="3"/>
  <c r="BE67" i="3" s="1"/>
  <c r="BC29" i="3"/>
  <c r="BB29" i="3"/>
  <c r="BE29" i="3" s="1"/>
  <c r="AB64" i="3"/>
  <c r="AF64" i="3"/>
  <c r="BC64" i="3" s="1"/>
  <c r="AA64" i="3"/>
  <c r="AB33" i="3"/>
  <c r="AF33" i="3"/>
  <c r="BB33" i="3" s="1"/>
  <c r="BE33" i="3" s="1"/>
  <c r="AA33" i="3"/>
  <c r="AF71" i="3"/>
  <c r="AA71" i="3"/>
  <c r="AB71" i="3"/>
  <c r="AF54" i="3"/>
  <c r="AA54" i="3"/>
  <c r="AB54" i="3"/>
  <c r="BC38" i="3"/>
  <c r="BB38" i="3"/>
  <c r="BE38" i="3" s="1"/>
  <c r="AV94" i="3"/>
  <c r="AG72" i="3"/>
  <c r="AH72" i="3"/>
  <c r="BB88" i="3"/>
  <c r="BE88" i="3" s="1"/>
  <c r="BC88" i="3"/>
  <c r="AG52" i="3"/>
  <c r="AH52" i="3"/>
  <c r="AW33" i="3"/>
  <c r="AV64" i="3"/>
  <c r="AH104" i="3"/>
  <c r="AG104" i="3"/>
  <c r="BC112" i="3"/>
  <c r="BB112" i="3"/>
  <c r="BE112" i="3" s="1"/>
  <c r="AW111" i="3"/>
  <c r="BA111" i="3"/>
  <c r="BD111" i="3" s="1"/>
  <c r="AV111" i="3"/>
  <c r="AW115" i="3"/>
  <c r="BA115" i="3"/>
  <c r="BD115" i="3" s="1"/>
  <c r="AV115" i="3"/>
  <c r="AB81" i="3"/>
  <c r="AF81" i="3"/>
  <c r="AA81" i="3"/>
  <c r="AH99" i="3"/>
  <c r="AG99" i="3"/>
  <c r="AW66" i="3"/>
  <c r="BA66" i="3"/>
  <c r="BD66" i="3" s="1"/>
  <c r="AV66" i="3"/>
  <c r="AW31" i="3"/>
  <c r="BA31" i="3"/>
  <c r="BD31" i="3" s="1"/>
  <c r="AV31" i="3"/>
  <c r="AW20" i="3"/>
  <c r="BA20" i="3"/>
  <c r="BD20" i="3" s="1"/>
  <c r="AV20" i="3"/>
  <c r="AB66" i="3"/>
  <c r="AF66" i="3"/>
  <c r="AA66" i="3"/>
  <c r="AB20" i="3"/>
  <c r="AF20" i="3"/>
  <c r="AA20" i="3"/>
  <c r="BC108" i="3"/>
  <c r="BB108" i="3"/>
  <c r="BE108" i="3" s="1"/>
  <c r="BC89" i="3"/>
  <c r="BB89" i="3"/>
  <c r="BE89" i="3" s="1"/>
  <c r="AW25" i="3"/>
  <c r="AV81" i="3"/>
  <c r="BB50" i="3"/>
  <c r="BE50" i="3" s="1"/>
  <c r="BC50" i="3"/>
  <c r="AG108" i="3"/>
  <c r="AH108" i="3"/>
  <c r="BB43" i="3"/>
  <c r="BE43" i="3" s="1"/>
  <c r="BC43" i="3"/>
  <c r="AA91" i="3"/>
  <c r="AH53" i="3" l="1"/>
  <c r="AG53" i="3"/>
  <c r="AH42" i="3"/>
  <c r="BC30" i="3"/>
  <c r="BB31" i="3"/>
  <c r="BE31" i="3" s="1"/>
  <c r="BC31" i="3"/>
  <c r="AH81" i="3"/>
  <c r="AG81" i="3"/>
  <c r="AH71" i="3"/>
  <c r="AG71" i="3"/>
  <c r="BC71" i="3"/>
  <c r="BB71" i="3"/>
  <c r="BE71" i="3" s="1"/>
  <c r="AG101" i="3"/>
  <c r="AH101" i="3"/>
  <c r="BB84" i="3"/>
  <c r="BE84" i="3" s="1"/>
  <c r="BC84" i="3"/>
  <c r="BB85" i="3"/>
  <c r="BE85" i="3" s="1"/>
  <c r="BC85" i="3"/>
  <c r="BB105" i="3"/>
  <c r="BE105" i="3" s="1"/>
  <c r="BC105" i="3"/>
  <c r="BC33" i="3"/>
  <c r="AH88" i="3"/>
  <c r="AG88" i="3"/>
  <c r="AH43" i="3"/>
  <c r="AG43" i="3"/>
  <c r="BB70" i="3"/>
  <c r="BE70" i="3" s="1"/>
  <c r="BC70" i="3"/>
  <c r="AH94" i="3"/>
  <c r="AG94" i="3"/>
  <c r="BB94" i="3"/>
  <c r="BE94" i="3" s="1"/>
  <c r="BC94" i="3"/>
  <c r="BB26" i="3"/>
  <c r="BE26" i="3" s="1"/>
  <c r="BC26" i="3"/>
  <c r="BB93" i="3"/>
  <c r="BE93" i="3" s="1"/>
  <c r="AG24" i="3"/>
  <c r="AH24" i="3"/>
  <c r="BC24" i="3"/>
  <c r="AG102" i="3"/>
  <c r="BB39" i="3"/>
  <c r="BE39" i="3" s="1"/>
  <c r="BC39" i="3"/>
  <c r="BB14" i="3"/>
  <c r="BE14" i="3" s="1"/>
  <c r="BC20" i="3"/>
  <c r="BB20" i="3"/>
  <c r="BE20" i="3" s="1"/>
  <c r="AH54" i="3"/>
  <c r="AG54" i="3"/>
  <c r="BC54" i="3"/>
  <c r="BB54" i="3"/>
  <c r="BE54" i="3" s="1"/>
  <c r="AH64" i="3"/>
  <c r="AG64" i="3"/>
  <c r="BB78" i="3"/>
  <c r="BE78" i="3" s="1"/>
  <c r="BC78" i="3"/>
  <c r="BB27" i="3"/>
  <c r="BE27" i="3" s="1"/>
  <c r="BC27" i="3"/>
  <c r="AH48" i="3"/>
  <c r="AG48" i="3"/>
  <c r="BC69" i="3"/>
  <c r="BB69" i="3"/>
  <c r="BE69" i="3" s="1"/>
  <c r="BB37" i="3"/>
  <c r="BE37" i="3" s="1"/>
  <c r="BC37" i="3"/>
  <c r="AH57" i="3"/>
  <c r="AG57" i="3"/>
  <c r="AG100" i="3"/>
  <c r="BC119" i="3"/>
  <c r="BB119" i="3"/>
  <c r="BE119" i="3" s="1"/>
  <c r="AH50" i="3"/>
  <c r="AG50" i="3"/>
  <c r="BB99" i="3"/>
  <c r="BE99" i="3" s="1"/>
  <c r="BC99" i="3"/>
  <c r="BB63" i="3"/>
  <c r="BE63" i="3" s="1"/>
  <c r="BC63" i="3"/>
  <c r="BC73" i="3"/>
  <c r="BB73" i="3"/>
  <c r="BE73" i="3" s="1"/>
  <c r="AG113" i="3"/>
  <c r="AH113" i="3"/>
  <c r="BB98" i="3"/>
  <c r="BE98" i="3" s="1"/>
  <c r="BC98" i="3"/>
  <c r="AG74" i="3"/>
  <c r="AH74" i="3"/>
  <c r="AG76" i="3"/>
  <c r="AH76" i="3"/>
  <c r="BC81" i="3"/>
  <c r="BB72" i="3"/>
  <c r="BE72" i="3" s="1"/>
  <c r="BC72" i="3"/>
  <c r="BB64" i="3"/>
  <c r="BE64" i="3" s="1"/>
  <c r="BB60" i="3"/>
  <c r="BE60" i="3" s="1"/>
  <c r="BC60" i="3"/>
  <c r="AH22" i="3"/>
  <c r="AG22" i="3"/>
  <c r="BB110" i="3"/>
  <c r="BE110" i="3" s="1"/>
  <c r="BC110" i="3"/>
  <c r="AH66" i="3"/>
  <c r="AG66" i="3"/>
  <c r="BB111" i="3"/>
  <c r="BE111" i="3" s="1"/>
  <c r="BC111" i="3"/>
  <c r="AH33" i="3"/>
  <c r="AG33" i="3"/>
  <c r="BB19" i="3"/>
  <c r="BE19" i="3" s="1"/>
  <c r="BC19" i="3"/>
  <c r="BB62" i="3"/>
  <c r="BE62" i="3" s="1"/>
  <c r="BC62" i="3"/>
  <c r="AH87" i="3"/>
  <c r="AG87" i="3"/>
  <c r="AG47" i="3"/>
  <c r="AH47" i="3"/>
  <c r="AH116" i="3"/>
  <c r="AG116" i="3"/>
  <c r="BC116" i="3"/>
  <c r="BB116" i="3"/>
  <c r="BE116" i="3" s="1"/>
  <c r="AG93" i="3"/>
  <c r="AH93" i="3"/>
  <c r="AG90" i="3"/>
  <c r="AH90" i="3"/>
  <c r="AG121" i="3"/>
  <c r="AH121" i="3"/>
  <c r="BB121" i="3"/>
  <c r="BE121" i="3" s="1"/>
  <c r="BC121" i="3"/>
  <c r="AH41" i="3"/>
  <c r="AG41" i="3"/>
  <c r="BC87" i="3"/>
  <c r="BB87" i="3"/>
  <c r="BE87" i="3" s="1"/>
  <c r="BB42" i="3"/>
  <c r="BE42" i="3" s="1"/>
  <c r="BC42" i="3"/>
  <c r="AH25" i="3"/>
  <c r="AG25" i="3"/>
  <c r="BC104" i="3"/>
  <c r="BB104" i="3"/>
  <c r="BE104" i="3" s="1"/>
  <c r="BC101" i="3"/>
  <c r="BB101" i="3"/>
  <c r="BE101" i="3" s="1"/>
  <c r="BB41" i="3"/>
  <c r="BE41" i="3" s="1"/>
  <c r="AG117" i="3"/>
  <c r="AH117" i="3"/>
  <c r="AH32" i="3"/>
  <c r="AG32" i="3"/>
  <c r="BC32" i="3"/>
  <c r="BB32" i="3"/>
  <c r="BE32" i="3" s="1"/>
  <c r="BB81" i="3"/>
  <c r="BE81" i="3" s="1"/>
  <c r="BC47" i="3"/>
  <c r="BB47" i="3"/>
  <c r="BE47" i="3" s="1"/>
  <c r="AH82" i="3"/>
  <c r="AG82" i="3"/>
  <c r="BB90" i="3"/>
  <c r="BE90" i="3" s="1"/>
  <c r="BB23" i="3"/>
  <c r="BE23" i="3" s="1"/>
  <c r="BC23" i="3"/>
  <c r="BC117" i="3"/>
  <c r="AH20" i="3"/>
  <c r="AG20" i="3"/>
  <c r="BB66" i="3"/>
  <c r="BE66" i="3" s="1"/>
  <c r="BC66" i="3"/>
  <c r="BB115" i="3"/>
  <c r="BE115" i="3" s="1"/>
  <c r="BC115" i="3"/>
  <c r="AG73" i="3"/>
  <c r="AH73" i="3"/>
  <c r="AG120" i="3"/>
  <c r="AH120" i="3"/>
  <c r="BB13" i="3"/>
  <c r="BE13" i="3" s="1"/>
  <c r="BC13" i="3"/>
  <c r="AG44" i="3"/>
  <c r="AH44" i="3"/>
  <c r="AH28" i="3"/>
  <c r="AG28" i="3"/>
  <c r="AH29" i="3"/>
  <c r="AG29" i="3"/>
  <c r="BB80" i="3"/>
  <c r="BE80" i="3" s="1"/>
  <c r="BC80" i="3"/>
  <c r="BB100" i="3"/>
  <c r="BE100" i="3" s="1"/>
  <c r="BC100" i="3"/>
  <c r="BB102" i="3"/>
  <c r="BE102" i="3" s="1"/>
  <c r="BC102" i="3"/>
  <c r="BB21" i="3"/>
  <c r="BE21" i="3" s="1"/>
  <c r="BC21" i="3"/>
  <c r="AG14" i="3"/>
  <c r="AH14" i="3"/>
  <c r="BB25" i="3"/>
  <c r="BE25" i="3" s="1"/>
  <c r="BC55" i="3"/>
  <c r="BB55" i="3"/>
  <c r="BE55" i="3" s="1"/>
  <c r="BB24" i="3"/>
  <c r="BE24" i="3" s="1"/>
  <c r="AG15" i="3"/>
  <c r="AH15" i="3"/>
  <c r="BC15" i="3"/>
  <c r="AG37" i="3"/>
  <c r="AH37" i="3"/>
  <c r="BB44" i="3"/>
  <c r="BE44" i="3" s="1"/>
  <c r="BC44" i="3"/>
  <c r="BC109" i="3"/>
  <c r="BB109" i="3"/>
  <c r="BE109" i="3" s="1"/>
  <c r="BC59" i="3"/>
  <c r="BB59" i="3"/>
  <c r="BE59" i="3" s="1"/>
  <c r="BC28" i="3"/>
  <c r="BB28" i="3"/>
  <c r="BE28" i="3" s="1"/>
  <c r="AG30" i="3"/>
  <c r="AH30" i="3"/>
  <c r="AG83" i="3"/>
  <c r="AH83" i="3"/>
  <c r="BB96" i="3"/>
  <c r="BE96" i="3" s="1"/>
  <c r="BC96" i="3"/>
  <c r="BB83" i="3"/>
  <c r="BE83" i="3" s="1"/>
  <c r="BC90" i="3"/>
  <c r="BB86" i="3"/>
  <c r="BE86" i="3" s="1"/>
  <c r="BC86" i="3"/>
  <c r="BE123" i="2" l="1"/>
  <c r="BD123" i="2"/>
  <c r="BE122" i="2"/>
  <c r="BD122" i="2"/>
  <c r="BE121" i="2"/>
  <c r="BD121" i="2"/>
  <c r="BE120" i="2"/>
  <c r="BD120" i="2"/>
  <c r="BE119" i="2"/>
  <c r="BD119" i="2"/>
  <c r="BE118" i="2"/>
  <c r="BD118" i="2"/>
  <c r="BE117" i="2"/>
  <c r="BD117" i="2"/>
  <c r="BE116" i="2"/>
  <c r="BD116" i="2"/>
  <c r="BE115" i="2"/>
  <c r="BD115" i="2"/>
  <c r="BE114" i="2"/>
  <c r="BD114" i="2"/>
  <c r="BE113" i="2"/>
  <c r="BD113" i="2"/>
  <c r="BE112" i="2"/>
  <c r="BD112" i="2"/>
  <c r="BE111" i="2"/>
  <c r="BD111" i="2"/>
  <c r="BE110" i="2"/>
  <c r="BD110" i="2"/>
  <c r="BE109" i="2"/>
  <c r="BD109" i="2"/>
  <c r="BE108" i="2"/>
  <c r="BD108" i="2"/>
  <c r="BE107" i="2"/>
  <c r="BD107" i="2"/>
  <c r="BE106" i="2"/>
  <c r="BD106" i="2"/>
  <c r="BE105" i="2"/>
  <c r="BD105" i="2"/>
  <c r="BE104" i="2"/>
  <c r="BD104" i="2"/>
  <c r="BE103" i="2"/>
  <c r="BD103" i="2"/>
  <c r="BE102" i="2"/>
  <c r="BD102" i="2"/>
  <c r="BE101" i="2"/>
  <c r="BD101" i="2"/>
  <c r="BE100" i="2"/>
  <c r="BD100" i="2"/>
  <c r="BE99" i="2"/>
  <c r="BD99" i="2"/>
  <c r="BE98" i="2"/>
  <c r="BD98" i="2"/>
  <c r="BE97" i="2"/>
  <c r="BD97" i="2"/>
  <c r="BE96" i="2"/>
  <c r="BD96" i="2"/>
  <c r="BE95" i="2"/>
  <c r="BD95" i="2"/>
  <c r="BE94" i="2"/>
  <c r="BD94" i="2"/>
  <c r="BE93" i="2"/>
  <c r="BD93" i="2"/>
  <c r="BE92" i="2"/>
  <c r="BD92" i="2"/>
  <c r="BE91" i="2"/>
  <c r="BD91" i="2"/>
  <c r="BE90" i="2"/>
  <c r="BD90" i="2"/>
  <c r="BE89" i="2"/>
  <c r="BD89" i="2"/>
  <c r="BE88" i="2"/>
  <c r="BD88" i="2"/>
  <c r="BE87" i="2"/>
  <c r="BD87" i="2"/>
  <c r="BE86" i="2"/>
  <c r="BD86" i="2"/>
  <c r="BE85" i="2"/>
  <c r="BD85" i="2"/>
  <c r="BE84" i="2"/>
  <c r="BD84" i="2"/>
  <c r="BE83" i="2"/>
  <c r="BD83" i="2"/>
  <c r="BE81" i="2"/>
  <c r="BD81" i="2"/>
  <c r="BE80" i="2"/>
  <c r="BD80" i="2"/>
  <c r="BE79" i="2"/>
  <c r="BD79" i="2"/>
  <c r="BE78" i="2"/>
  <c r="BD78" i="2"/>
  <c r="BE77" i="2"/>
  <c r="BD77" i="2"/>
  <c r="BE76" i="2"/>
  <c r="BD76" i="2"/>
  <c r="BE75" i="2"/>
  <c r="BD75" i="2"/>
  <c r="BE74" i="2"/>
  <c r="BD74" i="2"/>
  <c r="BE73" i="2"/>
  <c r="BD73" i="2"/>
  <c r="BE72" i="2"/>
  <c r="BD72" i="2"/>
  <c r="BE71" i="2"/>
  <c r="BD71" i="2"/>
  <c r="BE70" i="2"/>
  <c r="BD70" i="2"/>
  <c r="BE69" i="2"/>
  <c r="BD69" i="2"/>
  <c r="BE68" i="2"/>
  <c r="BD68" i="2"/>
  <c r="BE67" i="2"/>
  <c r="BD67" i="2"/>
  <c r="BE66" i="2"/>
  <c r="BD66" i="2"/>
  <c r="BE65" i="2"/>
  <c r="BD65" i="2"/>
  <c r="BE64" i="2"/>
  <c r="BD64" i="2"/>
  <c r="BE63" i="2"/>
  <c r="BD63" i="2"/>
  <c r="BE62" i="2"/>
  <c r="BD62" i="2"/>
  <c r="BE61" i="2"/>
  <c r="BD61" i="2"/>
  <c r="BE60" i="2"/>
  <c r="BD60" i="2"/>
  <c r="BE59" i="2"/>
  <c r="BD59" i="2"/>
  <c r="BE58" i="2"/>
  <c r="BD58" i="2"/>
  <c r="BE57" i="2"/>
  <c r="BD57" i="2"/>
  <c r="BE56" i="2"/>
  <c r="BD56" i="2"/>
  <c r="BE55" i="2"/>
  <c r="BD55" i="2"/>
  <c r="BE54" i="2"/>
  <c r="BD54" i="2"/>
  <c r="BE53" i="2"/>
  <c r="BD53" i="2"/>
  <c r="BE52" i="2"/>
  <c r="BD52" i="2"/>
  <c r="BE51" i="2"/>
  <c r="BD51" i="2"/>
  <c r="BE50" i="2"/>
  <c r="BD50" i="2"/>
  <c r="BE49" i="2"/>
  <c r="BD49" i="2"/>
  <c r="BE48" i="2"/>
  <c r="BD48" i="2"/>
  <c r="BE47" i="2"/>
  <c r="BD47" i="2"/>
  <c r="BE46" i="2"/>
  <c r="BD46" i="2"/>
  <c r="BE45" i="2"/>
  <c r="BD45" i="2"/>
  <c r="BE44" i="2"/>
  <c r="BD44" i="2"/>
  <c r="BE43" i="2"/>
  <c r="BD43" i="2"/>
  <c r="BE42" i="2"/>
  <c r="BD42" i="2"/>
  <c r="BE41" i="2"/>
  <c r="BD41" i="2"/>
  <c r="BE40" i="2"/>
  <c r="BD40" i="2"/>
  <c r="BE39" i="2"/>
  <c r="BD39" i="2"/>
  <c r="BE38" i="2"/>
  <c r="BD38" i="2"/>
  <c r="BE37" i="2"/>
  <c r="BD37" i="2"/>
  <c r="BE36" i="2"/>
  <c r="BD36" i="2"/>
  <c r="BE35" i="2"/>
  <c r="BD35" i="2"/>
  <c r="BE34" i="2"/>
  <c r="BD34" i="2"/>
  <c r="BE33" i="2"/>
  <c r="BD33" i="2"/>
  <c r="BE32" i="2"/>
  <c r="BD32" i="2"/>
  <c r="BE31" i="2"/>
  <c r="BD31" i="2"/>
  <c r="BE30" i="2"/>
  <c r="BD30" i="2"/>
  <c r="BE29" i="2"/>
  <c r="BD29" i="2"/>
  <c r="BE28" i="2"/>
  <c r="BD28" i="2"/>
  <c r="BE27" i="2"/>
  <c r="BD27" i="2"/>
  <c r="BE26" i="2"/>
  <c r="BD26" i="2"/>
  <c r="BE25" i="2"/>
  <c r="BD25" i="2"/>
  <c r="BE24" i="2"/>
  <c r="BD24" i="2"/>
  <c r="BE23" i="2"/>
  <c r="BD23" i="2"/>
  <c r="BE22" i="2"/>
  <c r="BD22" i="2"/>
  <c r="BE21" i="2"/>
  <c r="BD21" i="2"/>
  <c r="BE20" i="2"/>
  <c r="BD20" i="2"/>
  <c r="BE19" i="2"/>
  <c r="BD19" i="2"/>
  <c r="BE18" i="2"/>
  <c r="BD18" i="2"/>
  <c r="BE17" i="2"/>
  <c r="BD17" i="2"/>
  <c r="BE16" i="2"/>
  <c r="BD16" i="2"/>
  <c r="BE15" i="2"/>
  <c r="BD15" i="2"/>
  <c r="BE14" i="2"/>
  <c r="BD14" i="2"/>
  <c r="BE13" i="2"/>
  <c r="BD13" i="2"/>
  <c r="BE12" i="2"/>
  <c r="BD12" i="2"/>
  <c r="BE11" i="2"/>
  <c r="BD11" i="2"/>
  <c r="HJ11" i="1"/>
  <c r="AX124" i="2"/>
  <c r="AR124" i="2"/>
  <c r="AL124" i="2"/>
  <c r="AI124" i="2"/>
  <c r="AC124" i="2"/>
  <c r="W124" i="2"/>
  <c r="Q124" i="2"/>
  <c r="N124" i="2"/>
  <c r="AZ123" i="2"/>
  <c r="AY123" i="2"/>
  <c r="AT123" i="2"/>
  <c r="AS123" i="2"/>
  <c r="AO123" i="2"/>
  <c r="AQ123" i="2" s="1"/>
  <c r="AN123" i="2"/>
  <c r="AM123" i="2"/>
  <c r="AK123" i="2"/>
  <c r="AJ123" i="2"/>
  <c r="AE123" i="2"/>
  <c r="AD123" i="2"/>
  <c r="Z123" i="2"/>
  <c r="Y123" i="2"/>
  <c r="X123" i="2"/>
  <c r="T123" i="2"/>
  <c r="V123" i="2" s="1"/>
  <c r="S123" i="2"/>
  <c r="R123" i="2"/>
  <c r="P123" i="2"/>
  <c r="O123" i="2"/>
  <c r="I123" i="2"/>
  <c r="K123" i="2" s="1"/>
  <c r="M123" i="2" s="1"/>
  <c r="AZ122" i="2"/>
  <c r="AY122" i="2"/>
  <c r="AU122" i="2"/>
  <c r="BA122" i="2" s="1"/>
  <c r="AT122" i="2"/>
  <c r="AS122" i="2"/>
  <c r="AO122" i="2"/>
  <c r="AQ122" i="2" s="1"/>
  <c r="AN122" i="2"/>
  <c r="AM122" i="2"/>
  <c r="AK122" i="2"/>
  <c r="AJ122" i="2"/>
  <c r="AE122" i="2"/>
  <c r="AD122" i="2"/>
  <c r="Y122" i="2"/>
  <c r="X122" i="2"/>
  <c r="T122" i="2"/>
  <c r="AP122" i="2" s="1"/>
  <c r="S122" i="2"/>
  <c r="R122" i="2"/>
  <c r="P122" i="2"/>
  <c r="O122" i="2"/>
  <c r="K122" i="2"/>
  <c r="M122" i="2" s="1"/>
  <c r="I122" i="2"/>
  <c r="AZ121" i="2"/>
  <c r="AY121" i="2"/>
  <c r="AT121" i="2"/>
  <c r="AS121" i="2"/>
  <c r="AQ121" i="2"/>
  <c r="AO121" i="2"/>
  <c r="AU121" i="2" s="1"/>
  <c r="AN121" i="2"/>
  <c r="AM121" i="2"/>
  <c r="AK121" i="2"/>
  <c r="AJ121" i="2"/>
  <c r="AE121" i="2"/>
  <c r="AD121" i="2"/>
  <c r="Z121" i="2"/>
  <c r="AF121" i="2" s="1"/>
  <c r="Y121" i="2"/>
  <c r="X121" i="2"/>
  <c r="T121" i="2"/>
  <c r="V121" i="2" s="1"/>
  <c r="S121" i="2"/>
  <c r="R121" i="2"/>
  <c r="P121" i="2"/>
  <c r="O121" i="2"/>
  <c r="I121" i="2"/>
  <c r="U121" i="2" s="1"/>
  <c r="AZ120" i="2"/>
  <c r="AY120" i="2"/>
  <c r="AU120" i="2"/>
  <c r="AT120" i="2"/>
  <c r="AS120" i="2"/>
  <c r="AO120" i="2"/>
  <c r="AN120" i="2"/>
  <c r="AM120" i="2"/>
  <c r="AK120" i="2"/>
  <c r="AJ120" i="2"/>
  <c r="AE120" i="2"/>
  <c r="AD120" i="2"/>
  <c r="Y120" i="2"/>
  <c r="X120" i="2"/>
  <c r="V120" i="2"/>
  <c r="T120" i="2"/>
  <c r="AQ120" i="2" s="1"/>
  <c r="S120" i="2"/>
  <c r="R120" i="2"/>
  <c r="P120" i="2"/>
  <c r="O120" i="2"/>
  <c r="K120" i="2"/>
  <c r="M120" i="2" s="1"/>
  <c r="I120" i="2"/>
  <c r="AZ119" i="2"/>
  <c r="AY119" i="2"/>
  <c r="AT119" i="2"/>
  <c r="AS119" i="2"/>
  <c r="AO119" i="2"/>
  <c r="AQ119" i="2" s="1"/>
  <c r="AN119" i="2"/>
  <c r="AM119" i="2"/>
  <c r="AK119" i="2"/>
  <c r="AJ119" i="2"/>
  <c r="AE119" i="2"/>
  <c r="AD119" i="2"/>
  <c r="Z119" i="2"/>
  <c r="Y119" i="2"/>
  <c r="X119" i="2"/>
  <c r="T119" i="2"/>
  <c r="S119" i="2"/>
  <c r="R119" i="2"/>
  <c r="P119" i="2"/>
  <c r="O119" i="2"/>
  <c r="I119" i="2"/>
  <c r="V119" i="2" s="1"/>
  <c r="AZ118" i="2"/>
  <c r="AY118" i="2"/>
  <c r="AU118" i="2"/>
  <c r="BA118" i="2" s="1"/>
  <c r="AT118" i="2"/>
  <c r="AS118" i="2"/>
  <c r="AO118" i="2"/>
  <c r="AQ118" i="2" s="1"/>
  <c r="AN118" i="2"/>
  <c r="AM118" i="2"/>
  <c r="AK118" i="2"/>
  <c r="AJ118" i="2"/>
  <c r="AE118" i="2"/>
  <c r="AD118" i="2"/>
  <c r="Y118" i="2"/>
  <c r="X118" i="2"/>
  <c r="T118" i="2"/>
  <c r="AP118" i="2" s="1"/>
  <c r="S118" i="2"/>
  <c r="R118" i="2"/>
  <c r="P118" i="2"/>
  <c r="O118" i="2"/>
  <c r="K118" i="2"/>
  <c r="M118" i="2" s="1"/>
  <c r="I118" i="2"/>
  <c r="AZ117" i="2"/>
  <c r="AY117" i="2"/>
  <c r="AT117" i="2"/>
  <c r="AS117" i="2"/>
  <c r="AQ117" i="2"/>
  <c r="AO117" i="2"/>
  <c r="AU117" i="2" s="1"/>
  <c r="AN117" i="2"/>
  <c r="AM117" i="2"/>
  <c r="AK117" i="2"/>
  <c r="AJ117" i="2"/>
  <c r="AE117" i="2"/>
  <c r="AD117" i="2"/>
  <c r="Z117" i="2"/>
  <c r="AF117" i="2" s="1"/>
  <c r="Y117" i="2"/>
  <c r="X117" i="2"/>
  <c r="T117" i="2"/>
  <c r="V117" i="2" s="1"/>
  <c r="S117" i="2"/>
  <c r="R117" i="2"/>
  <c r="P117" i="2"/>
  <c r="O117" i="2"/>
  <c r="I117" i="2"/>
  <c r="U117" i="2" s="1"/>
  <c r="AZ116" i="2"/>
  <c r="AY116" i="2"/>
  <c r="AU116" i="2"/>
  <c r="AT116" i="2"/>
  <c r="AS116" i="2"/>
  <c r="AO116" i="2"/>
  <c r="AN116" i="2"/>
  <c r="AM116" i="2"/>
  <c r="AK116" i="2"/>
  <c r="AJ116" i="2"/>
  <c r="AE116" i="2"/>
  <c r="AD116" i="2"/>
  <c r="Y116" i="2"/>
  <c r="X116" i="2"/>
  <c r="V116" i="2"/>
  <c r="T116" i="2"/>
  <c r="AQ116" i="2" s="1"/>
  <c r="S116" i="2"/>
  <c r="R116" i="2"/>
  <c r="P116" i="2"/>
  <c r="O116" i="2"/>
  <c r="K116" i="2"/>
  <c r="M116" i="2" s="1"/>
  <c r="I116" i="2"/>
  <c r="AZ115" i="2"/>
  <c r="AY115" i="2"/>
  <c r="AT115" i="2"/>
  <c r="AS115" i="2"/>
  <c r="AO115" i="2"/>
  <c r="AQ115" i="2" s="1"/>
  <c r="AN115" i="2"/>
  <c r="AM115" i="2"/>
  <c r="AK115" i="2"/>
  <c r="AJ115" i="2"/>
  <c r="AE115" i="2"/>
  <c r="AD115" i="2"/>
  <c r="Z115" i="2"/>
  <c r="Y115" i="2"/>
  <c r="X115" i="2"/>
  <c r="T115" i="2"/>
  <c r="V115" i="2" s="1"/>
  <c r="S115" i="2"/>
  <c r="R115" i="2"/>
  <c r="P115" i="2"/>
  <c r="O115" i="2"/>
  <c r="I115" i="2"/>
  <c r="K115" i="2" s="1"/>
  <c r="M115" i="2" s="1"/>
  <c r="AZ114" i="2"/>
  <c r="AY114" i="2"/>
  <c r="AU114" i="2"/>
  <c r="BA114" i="2" s="1"/>
  <c r="AT114" i="2"/>
  <c r="AS114" i="2"/>
  <c r="AO114" i="2"/>
  <c r="AQ114" i="2" s="1"/>
  <c r="AN114" i="2"/>
  <c r="AM114" i="2"/>
  <c r="AK114" i="2"/>
  <c r="AJ114" i="2"/>
  <c r="AE114" i="2"/>
  <c r="AD114" i="2"/>
  <c r="Y114" i="2"/>
  <c r="X114" i="2"/>
  <c r="T114" i="2"/>
  <c r="AP114" i="2" s="1"/>
  <c r="S114" i="2"/>
  <c r="R114" i="2"/>
  <c r="P114" i="2"/>
  <c r="O114" i="2"/>
  <c r="K114" i="2"/>
  <c r="M114" i="2" s="1"/>
  <c r="I114" i="2"/>
  <c r="AZ113" i="2"/>
  <c r="AY113" i="2"/>
  <c r="AT113" i="2"/>
  <c r="AS113" i="2"/>
  <c r="AO113" i="2"/>
  <c r="AU113" i="2" s="1"/>
  <c r="AN113" i="2"/>
  <c r="AM113" i="2"/>
  <c r="AK113" i="2"/>
  <c r="AJ113" i="2"/>
  <c r="AE113" i="2"/>
  <c r="AD113" i="2"/>
  <c r="Z113" i="2"/>
  <c r="Y113" i="2"/>
  <c r="X113" i="2"/>
  <c r="T113" i="2"/>
  <c r="AQ113" i="2" s="1"/>
  <c r="S113" i="2"/>
  <c r="R113" i="2"/>
  <c r="P113" i="2"/>
  <c r="O113" i="2"/>
  <c r="I113" i="2"/>
  <c r="U113" i="2" s="1"/>
  <c r="AZ112" i="2"/>
  <c r="AY112" i="2"/>
  <c r="AU112" i="2"/>
  <c r="AT112" i="2"/>
  <c r="AS112" i="2"/>
  <c r="AO112" i="2"/>
  <c r="AN112" i="2"/>
  <c r="AM112" i="2"/>
  <c r="AK112" i="2"/>
  <c r="AJ112" i="2"/>
  <c r="AE112" i="2"/>
  <c r="AD112" i="2"/>
  <c r="Y112" i="2"/>
  <c r="X112" i="2"/>
  <c r="T112" i="2"/>
  <c r="AQ112" i="2" s="1"/>
  <c r="S112" i="2"/>
  <c r="R112" i="2"/>
  <c r="P112" i="2"/>
  <c r="O112" i="2"/>
  <c r="K112" i="2"/>
  <c r="M112" i="2" s="1"/>
  <c r="I112" i="2"/>
  <c r="AZ111" i="2"/>
  <c r="AY111" i="2"/>
  <c r="AT111" i="2"/>
  <c r="AS111" i="2"/>
  <c r="AQ111" i="2"/>
  <c r="AO111" i="2"/>
  <c r="AU111" i="2" s="1"/>
  <c r="AN111" i="2"/>
  <c r="AM111" i="2"/>
  <c r="AK111" i="2"/>
  <c r="AJ111" i="2"/>
  <c r="AE111" i="2"/>
  <c r="AD111" i="2"/>
  <c r="Z111" i="2"/>
  <c r="AF111" i="2" s="1"/>
  <c r="Y111" i="2"/>
  <c r="X111" i="2"/>
  <c r="T111" i="2"/>
  <c r="S111" i="2"/>
  <c r="R111" i="2"/>
  <c r="P111" i="2"/>
  <c r="O111" i="2"/>
  <c r="I111" i="2"/>
  <c r="V111" i="2" s="1"/>
  <c r="AZ110" i="2"/>
  <c r="AY110" i="2"/>
  <c r="AU110" i="2"/>
  <c r="AT110" i="2"/>
  <c r="AS110" i="2"/>
  <c r="AP110" i="2"/>
  <c r="AO110" i="2"/>
  <c r="AN110" i="2"/>
  <c r="AM110" i="2"/>
  <c r="AK110" i="2"/>
  <c r="AJ110" i="2"/>
  <c r="AE110" i="2"/>
  <c r="AD110" i="2"/>
  <c r="Y110" i="2"/>
  <c r="X110" i="2"/>
  <c r="V110" i="2"/>
  <c r="T110" i="2"/>
  <c r="S110" i="2"/>
  <c r="R110" i="2"/>
  <c r="P110" i="2"/>
  <c r="O110" i="2"/>
  <c r="K110" i="2"/>
  <c r="M110" i="2" s="1"/>
  <c r="I110" i="2"/>
  <c r="AZ109" i="2"/>
  <c r="AY109" i="2"/>
  <c r="AT109" i="2"/>
  <c r="AS109" i="2"/>
  <c r="AQ109" i="2"/>
  <c r="AO109" i="2"/>
  <c r="AN109" i="2"/>
  <c r="AM109" i="2"/>
  <c r="AK109" i="2"/>
  <c r="AJ109" i="2"/>
  <c r="AE109" i="2"/>
  <c r="AD109" i="2"/>
  <c r="Z109" i="2"/>
  <c r="AF109" i="2" s="1"/>
  <c r="Y109" i="2"/>
  <c r="X109" i="2"/>
  <c r="T109" i="2"/>
  <c r="V109" i="2" s="1"/>
  <c r="S109" i="2"/>
  <c r="R109" i="2"/>
  <c r="P109" i="2"/>
  <c r="O109" i="2"/>
  <c r="I109" i="2"/>
  <c r="K109" i="2" s="1"/>
  <c r="M109" i="2" s="1"/>
  <c r="AZ108" i="2"/>
  <c r="AY108" i="2"/>
  <c r="AU108" i="2"/>
  <c r="BA108" i="2" s="1"/>
  <c r="AT108" i="2"/>
  <c r="AS108" i="2"/>
  <c r="AO108" i="2"/>
  <c r="AN108" i="2"/>
  <c r="AM108" i="2"/>
  <c r="AK108" i="2"/>
  <c r="AJ108" i="2"/>
  <c r="AE108" i="2"/>
  <c r="AD108" i="2"/>
  <c r="Y108" i="2"/>
  <c r="X108" i="2"/>
  <c r="T108" i="2"/>
  <c r="AP108" i="2" s="1"/>
  <c r="S108" i="2"/>
  <c r="R108" i="2"/>
  <c r="P108" i="2"/>
  <c r="O108" i="2"/>
  <c r="K108" i="2"/>
  <c r="M108" i="2" s="1"/>
  <c r="I108" i="2"/>
  <c r="AZ107" i="2"/>
  <c r="AY107" i="2"/>
  <c r="AT107" i="2"/>
  <c r="AS107" i="2"/>
  <c r="AQ107" i="2"/>
  <c r="AO107" i="2"/>
  <c r="AU107" i="2" s="1"/>
  <c r="AN107" i="2"/>
  <c r="AM107" i="2"/>
  <c r="AK107" i="2"/>
  <c r="AJ107" i="2"/>
  <c r="AE107" i="2"/>
  <c r="AD107" i="2"/>
  <c r="Z107" i="2"/>
  <c r="AF107" i="2" s="1"/>
  <c r="Y107" i="2"/>
  <c r="X107" i="2"/>
  <c r="T107" i="2"/>
  <c r="S107" i="2"/>
  <c r="R107" i="2"/>
  <c r="P107" i="2"/>
  <c r="O107" i="2"/>
  <c r="I107" i="2"/>
  <c r="AZ106" i="2"/>
  <c r="AY106" i="2"/>
  <c r="AU106" i="2"/>
  <c r="AT106" i="2"/>
  <c r="AS106" i="2"/>
  <c r="AO106" i="2"/>
  <c r="AN106" i="2"/>
  <c r="AM106" i="2"/>
  <c r="AK106" i="2"/>
  <c r="AJ106" i="2"/>
  <c r="Y106" i="2"/>
  <c r="X106" i="2"/>
  <c r="T106" i="2"/>
  <c r="AP106" i="2" s="1"/>
  <c r="S106" i="2"/>
  <c r="R106" i="2"/>
  <c r="P106" i="2"/>
  <c r="O106" i="2"/>
  <c r="L106" i="2"/>
  <c r="AE106" i="2" s="1"/>
  <c r="I106" i="2"/>
  <c r="K106" i="2" s="1"/>
  <c r="M106" i="2" s="1"/>
  <c r="AZ105" i="2"/>
  <c r="AY105" i="2"/>
  <c r="AU105" i="2"/>
  <c r="AT105" i="2"/>
  <c r="AS105" i="2"/>
  <c r="AO105" i="2"/>
  <c r="AQ105" i="2" s="1"/>
  <c r="AN105" i="2"/>
  <c r="AM105" i="2"/>
  <c r="AK105" i="2"/>
  <c r="AJ105" i="2"/>
  <c r="AE105" i="2"/>
  <c r="AD105" i="2"/>
  <c r="Y105" i="2"/>
  <c r="X105" i="2"/>
  <c r="V105" i="2"/>
  <c r="T105" i="2"/>
  <c r="AP105" i="2" s="1"/>
  <c r="S105" i="2"/>
  <c r="R105" i="2"/>
  <c r="P105" i="2"/>
  <c r="O105" i="2"/>
  <c r="K105" i="2"/>
  <c r="M105" i="2" s="1"/>
  <c r="I105" i="2"/>
  <c r="AZ104" i="2"/>
  <c r="AY104" i="2"/>
  <c r="AT104" i="2"/>
  <c r="AS104" i="2"/>
  <c r="AQ104" i="2"/>
  <c r="AO104" i="2"/>
  <c r="AN104" i="2"/>
  <c r="AM104" i="2"/>
  <c r="AK104" i="2"/>
  <c r="AJ104" i="2"/>
  <c r="AE104" i="2"/>
  <c r="AD104" i="2"/>
  <c r="Z104" i="2"/>
  <c r="Y104" i="2"/>
  <c r="X104" i="2"/>
  <c r="T104" i="2"/>
  <c r="V104" i="2" s="1"/>
  <c r="S104" i="2"/>
  <c r="R104" i="2"/>
  <c r="P104" i="2"/>
  <c r="O104" i="2"/>
  <c r="I104" i="2"/>
  <c r="K104" i="2" s="1"/>
  <c r="M104" i="2" s="1"/>
  <c r="AZ103" i="2"/>
  <c r="AY103" i="2"/>
  <c r="AU103" i="2"/>
  <c r="AT103" i="2"/>
  <c r="AS103" i="2"/>
  <c r="AP103" i="2"/>
  <c r="AO103" i="2"/>
  <c r="AN103" i="2"/>
  <c r="AM103" i="2"/>
  <c r="AK103" i="2"/>
  <c r="AJ103" i="2"/>
  <c r="AE103" i="2"/>
  <c r="AD103" i="2"/>
  <c r="Y103" i="2"/>
  <c r="X103" i="2"/>
  <c r="V103" i="2"/>
  <c r="T103" i="2"/>
  <c r="S103" i="2"/>
  <c r="R103" i="2"/>
  <c r="P103" i="2"/>
  <c r="O103" i="2"/>
  <c r="K103" i="2"/>
  <c r="M103" i="2" s="1"/>
  <c r="I103" i="2"/>
  <c r="AZ102" i="2"/>
  <c r="AY102" i="2"/>
  <c r="AT102" i="2"/>
  <c r="AS102" i="2"/>
  <c r="AQ102" i="2"/>
  <c r="AO102" i="2"/>
  <c r="AN102" i="2"/>
  <c r="AM102" i="2"/>
  <c r="AK102" i="2"/>
  <c r="AJ102" i="2"/>
  <c r="AE102" i="2"/>
  <c r="AD102" i="2"/>
  <c r="Z102" i="2"/>
  <c r="Y102" i="2"/>
  <c r="X102" i="2"/>
  <c r="T102" i="2"/>
  <c r="S102" i="2"/>
  <c r="R102" i="2"/>
  <c r="P102" i="2"/>
  <c r="O102" i="2"/>
  <c r="I102" i="2"/>
  <c r="U102" i="2" s="1"/>
  <c r="AZ101" i="2"/>
  <c r="AY101" i="2"/>
  <c r="AU101" i="2"/>
  <c r="AT101" i="2"/>
  <c r="AS101" i="2"/>
  <c r="AO101" i="2"/>
  <c r="AQ101" i="2" s="1"/>
  <c r="AN101" i="2"/>
  <c r="AM101" i="2"/>
  <c r="AK101" i="2"/>
  <c r="AJ101" i="2"/>
  <c r="AE101" i="2"/>
  <c r="AD101" i="2"/>
  <c r="Y101" i="2"/>
  <c r="X101" i="2"/>
  <c r="V101" i="2"/>
  <c r="T101" i="2"/>
  <c r="AP101" i="2" s="1"/>
  <c r="S101" i="2"/>
  <c r="R101" i="2"/>
  <c r="P101" i="2"/>
  <c r="O101" i="2"/>
  <c r="K101" i="2"/>
  <c r="M101" i="2" s="1"/>
  <c r="I101" i="2"/>
  <c r="AZ100" i="2"/>
  <c r="AY100" i="2"/>
  <c r="AT100" i="2"/>
  <c r="AS100" i="2"/>
  <c r="AQ100" i="2"/>
  <c r="AO100" i="2"/>
  <c r="AN100" i="2"/>
  <c r="AM100" i="2"/>
  <c r="AK100" i="2"/>
  <c r="AJ100" i="2"/>
  <c r="AE100" i="2"/>
  <c r="AD100" i="2"/>
  <c r="Z100" i="2"/>
  <c r="Y100" i="2"/>
  <c r="X100" i="2"/>
  <c r="T100" i="2"/>
  <c r="V100" i="2" s="1"/>
  <c r="S100" i="2"/>
  <c r="R100" i="2"/>
  <c r="P100" i="2"/>
  <c r="O100" i="2"/>
  <c r="I100" i="2"/>
  <c r="K100" i="2" s="1"/>
  <c r="M100" i="2" s="1"/>
  <c r="AZ99" i="2"/>
  <c r="AY99" i="2"/>
  <c r="AU99" i="2"/>
  <c r="AT99" i="2"/>
  <c r="AS99" i="2"/>
  <c r="AP99" i="2"/>
  <c r="AO99" i="2"/>
  <c r="AN99" i="2"/>
  <c r="AM99" i="2"/>
  <c r="AK99" i="2"/>
  <c r="AJ99" i="2"/>
  <c r="AE99" i="2"/>
  <c r="AD99" i="2"/>
  <c r="Y99" i="2"/>
  <c r="X99" i="2"/>
  <c r="V99" i="2"/>
  <c r="T99" i="2"/>
  <c r="S99" i="2"/>
  <c r="R99" i="2"/>
  <c r="P99" i="2"/>
  <c r="O99" i="2"/>
  <c r="K99" i="2"/>
  <c r="M99" i="2" s="1"/>
  <c r="I99" i="2"/>
  <c r="AZ98" i="2"/>
  <c r="AY98" i="2"/>
  <c r="AT98" i="2"/>
  <c r="AS98" i="2"/>
  <c r="AQ98" i="2"/>
  <c r="AO98" i="2"/>
  <c r="AN98" i="2"/>
  <c r="AM98" i="2"/>
  <c r="AK98" i="2"/>
  <c r="AJ98" i="2"/>
  <c r="AE98" i="2"/>
  <c r="AD98" i="2"/>
  <c r="Z98" i="2"/>
  <c r="Y98" i="2"/>
  <c r="X98" i="2"/>
  <c r="T98" i="2"/>
  <c r="S98" i="2"/>
  <c r="R98" i="2"/>
  <c r="P98" i="2"/>
  <c r="O98" i="2"/>
  <c r="I98" i="2"/>
  <c r="U98" i="2" s="1"/>
  <c r="AZ97" i="2"/>
  <c r="AY97" i="2"/>
  <c r="AU97" i="2"/>
  <c r="AT97" i="2"/>
  <c r="AS97" i="2"/>
  <c r="AO97" i="2"/>
  <c r="AQ97" i="2" s="1"/>
  <c r="AN97" i="2"/>
  <c r="AM97" i="2"/>
  <c r="AK97" i="2"/>
  <c r="AJ97" i="2"/>
  <c r="AE97" i="2"/>
  <c r="AD97" i="2"/>
  <c r="Y97" i="2"/>
  <c r="X97" i="2"/>
  <c r="V97" i="2"/>
  <c r="T97" i="2"/>
  <c r="AP97" i="2" s="1"/>
  <c r="S97" i="2"/>
  <c r="R97" i="2"/>
  <c r="P97" i="2"/>
  <c r="O97" i="2"/>
  <c r="K97" i="2"/>
  <c r="M97" i="2" s="1"/>
  <c r="I97" i="2"/>
  <c r="AZ96" i="2"/>
  <c r="AY96" i="2"/>
  <c r="AT96" i="2"/>
  <c r="AS96" i="2"/>
  <c r="AQ96" i="2"/>
  <c r="AO96" i="2"/>
  <c r="AN96" i="2"/>
  <c r="AM96" i="2"/>
  <c r="AK96" i="2"/>
  <c r="AJ96" i="2"/>
  <c r="AE96" i="2"/>
  <c r="AD96" i="2"/>
  <c r="Z96" i="2"/>
  <c r="Y96" i="2"/>
  <c r="X96" i="2"/>
  <c r="T96" i="2"/>
  <c r="V96" i="2" s="1"/>
  <c r="S96" i="2"/>
  <c r="R96" i="2"/>
  <c r="P96" i="2"/>
  <c r="O96" i="2"/>
  <c r="I96" i="2"/>
  <c r="K96" i="2" s="1"/>
  <c r="M96" i="2" s="1"/>
  <c r="AZ95" i="2"/>
  <c r="AY95" i="2"/>
  <c r="AU95" i="2"/>
  <c r="AT95" i="2"/>
  <c r="AS95" i="2"/>
  <c r="AP95" i="2"/>
  <c r="AO95" i="2"/>
  <c r="AN95" i="2"/>
  <c r="AM95" i="2"/>
  <c r="AK95" i="2"/>
  <c r="AJ95" i="2"/>
  <c r="AE95" i="2"/>
  <c r="AD95" i="2"/>
  <c r="Y95" i="2"/>
  <c r="X95" i="2"/>
  <c r="V95" i="2"/>
  <c r="T95" i="2"/>
  <c r="S95" i="2"/>
  <c r="R95" i="2"/>
  <c r="P95" i="2"/>
  <c r="O95" i="2"/>
  <c r="K95" i="2"/>
  <c r="M95" i="2" s="1"/>
  <c r="I95" i="2"/>
  <c r="AZ94" i="2"/>
  <c r="AY94" i="2"/>
  <c r="AT94" i="2"/>
  <c r="AS94" i="2"/>
  <c r="AQ94" i="2"/>
  <c r="AO94" i="2"/>
  <c r="AN94" i="2"/>
  <c r="AM94" i="2"/>
  <c r="AK94" i="2"/>
  <c r="AJ94" i="2"/>
  <c r="AE94" i="2"/>
  <c r="AD94" i="2"/>
  <c r="Z94" i="2"/>
  <c r="AB94" i="2" s="1"/>
  <c r="Y94" i="2"/>
  <c r="X94" i="2"/>
  <c r="T94" i="2"/>
  <c r="S94" i="2"/>
  <c r="R94" i="2"/>
  <c r="P94" i="2"/>
  <c r="O94" i="2"/>
  <c r="K94" i="2"/>
  <c r="M94" i="2" s="1"/>
  <c r="I94" i="2"/>
  <c r="V94" i="2" s="1"/>
  <c r="AZ93" i="2"/>
  <c r="AY93" i="2"/>
  <c r="AU93" i="2"/>
  <c r="AT93" i="2"/>
  <c r="AS93" i="2"/>
  <c r="AO93" i="2"/>
  <c r="AN93" i="2"/>
  <c r="AM93" i="2"/>
  <c r="AK93" i="2"/>
  <c r="AJ93" i="2"/>
  <c r="AE93" i="2"/>
  <c r="AD93" i="2"/>
  <c r="Y93" i="2"/>
  <c r="X93" i="2"/>
  <c r="T93" i="2"/>
  <c r="AQ93" i="2" s="1"/>
  <c r="S93" i="2"/>
  <c r="R93" i="2"/>
  <c r="P93" i="2"/>
  <c r="O93" i="2"/>
  <c r="K93" i="2"/>
  <c r="M93" i="2" s="1"/>
  <c r="I93" i="2"/>
  <c r="AZ92" i="2"/>
  <c r="AY92" i="2"/>
  <c r="AT92" i="2"/>
  <c r="AS92" i="2"/>
  <c r="AO92" i="2"/>
  <c r="AQ92" i="2" s="1"/>
  <c r="AN92" i="2"/>
  <c r="AM92" i="2"/>
  <c r="AK92" i="2"/>
  <c r="AJ92" i="2"/>
  <c r="AE92" i="2"/>
  <c r="AD92" i="2"/>
  <c r="Z92" i="2"/>
  <c r="Y92" i="2"/>
  <c r="X92" i="2"/>
  <c r="T92" i="2"/>
  <c r="S92" i="2"/>
  <c r="R92" i="2"/>
  <c r="P92" i="2"/>
  <c r="O92" i="2"/>
  <c r="I92" i="2"/>
  <c r="V92" i="2" s="1"/>
  <c r="AZ91" i="2"/>
  <c r="AY91" i="2"/>
  <c r="AU91" i="2"/>
  <c r="AT91" i="2"/>
  <c r="AS91" i="2"/>
  <c r="AO91" i="2"/>
  <c r="AQ91" i="2" s="1"/>
  <c r="AN91" i="2"/>
  <c r="AM91" i="2"/>
  <c r="AK91" i="2"/>
  <c r="AJ91" i="2"/>
  <c r="AE91" i="2"/>
  <c r="AD91" i="2"/>
  <c r="Y91" i="2"/>
  <c r="X91" i="2"/>
  <c r="T91" i="2"/>
  <c r="AP91" i="2" s="1"/>
  <c r="S91" i="2"/>
  <c r="R91" i="2"/>
  <c r="P91" i="2"/>
  <c r="O91" i="2"/>
  <c r="K91" i="2"/>
  <c r="M91" i="2" s="1"/>
  <c r="I91" i="2"/>
  <c r="AZ90" i="2"/>
  <c r="AY90" i="2"/>
  <c r="AT90" i="2"/>
  <c r="AS90" i="2"/>
  <c r="AO90" i="2"/>
  <c r="AQ90" i="2" s="1"/>
  <c r="AN90" i="2"/>
  <c r="AM90" i="2"/>
  <c r="AK90" i="2"/>
  <c r="AJ90" i="2"/>
  <c r="AE90" i="2"/>
  <c r="AD90" i="2"/>
  <c r="Z90" i="2"/>
  <c r="Y90" i="2"/>
  <c r="X90" i="2"/>
  <c r="T90" i="2"/>
  <c r="V90" i="2" s="1"/>
  <c r="S90" i="2"/>
  <c r="R90" i="2"/>
  <c r="P90" i="2"/>
  <c r="O90" i="2"/>
  <c r="I90" i="2"/>
  <c r="U90" i="2" s="1"/>
  <c r="AZ89" i="2"/>
  <c r="AY89" i="2"/>
  <c r="AU89" i="2"/>
  <c r="BA89" i="2" s="1"/>
  <c r="AT89" i="2"/>
  <c r="AS89" i="2"/>
  <c r="AO89" i="2"/>
  <c r="AN89" i="2"/>
  <c r="AM89" i="2"/>
  <c r="AK89" i="2"/>
  <c r="AJ89" i="2"/>
  <c r="AE89" i="2"/>
  <c r="AD89" i="2"/>
  <c r="Y89" i="2"/>
  <c r="X89" i="2"/>
  <c r="T89" i="2"/>
  <c r="AQ89" i="2" s="1"/>
  <c r="S89" i="2"/>
  <c r="R89" i="2"/>
  <c r="P89" i="2"/>
  <c r="O89" i="2"/>
  <c r="K89" i="2"/>
  <c r="M89" i="2" s="1"/>
  <c r="I89" i="2"/>
  <c r="AZ88" i="2"/>
  <c r="AY88" i="2"/>
  <c r="AT88" i="2"/>
  <c r="AS88" i="2"/>
  <c r="AQ88" i="2"/>
  <c r="AO88" i="2"/>
  <c r="AU88" i="2" s="1"/>
  <c r="AN88" i="2"/>
  <c r="AM88" i="2"/>
  <c r="AK88" i="2"/>
  <c r="AJ88" i="2"/>
  <c r="AE88" i="2"/>
  <c r="AD88" i="2"/>
  <c r="Z88" i="2"/>
  <c r="AF88" i="2" s="1"/>
  <c r="Y88" i="2"/>
  <c r="X88" i="2"/>
  <c r="T88" i="2"/>
  <c r="S88" i="2"/>
  <c r="R88" i="2"/>
  <c r="P88" i="2"/>
  <c r="O88" i="2"/>
  <c r="I88" i="2"/>
  <c r="V88" i="2" s="1"/>
  <c r="AZ87" i="2"/>
  <c r="AY87" i="2"/>
  <c r="AU87" i="2"/>
  <c r="AT87" i="2"/>
  <c r="AS87" i="2"/>
  <c r="AO87" i="2"/>
  <c r="AQ87" i="2" s="1"/>
  <c r="AN87" i="2"/>
  <c r="AM87" i="2"/>
  <c r="AK87" i="2"/>
  <c r="AJ87" i="2"/>
  <c r="AE87" i="2"/>
  <c r="AD87" i="2"/>
  <c r="Y87" i="2"/>
  <c r="X87" i="2"/>
  <c r="V87" i="2"/>
  <c r="T87" i="2"/>
  <c r="AP87" i="2" s="1"/>
  <c r="S87" i="2"/>
  <c r="R87" i="2"/>
  <c r="P87" i="2"/>
  <c r="O87" i="2"/>
  <c r="K87" i="2"/>
  <c r="M87" i="2" s="1"/>
  <c r="I87" i="2"/>
  <c r="AZ86" i="2"/>
  <c r="AY86" i="2"/>
  <c r="AT86" i="2"/>
  <c r="AS86" i="2"/>
  <c r="AO86" i="2"/>
  <c r="AQ86" i="2" s="1"/>
  <c r="AN86" i="2"/>
  <c r="AM86" i="2"/>
  <c r="AK86" i="2"/>
  <c r="AJ86" i="2"/>
  <c r="AE86" i="2"/>
  <c r="AD86" i="2"/>
  <c r="Z86" i="2"/>
  <c r="Y86" i="2"/>
  <c r="X86" i="2"/>
  <c r="T86" i="2"/>
  <c r="V86" i="2" s="1"/>
  <c r="S86" i="2"/>
  <c r="R86" i="2"/>
  <c r="P86" i="2"/>
  <c r="O86" i="2"/>
  <c r="I86" i="2"/>
  <c r="U86" i="2" s="1"/>
  <c r="AZ85" i="2"/>
  <c r="AY85" i="2"/>
  <c r="AU85" i="2"/>
  <c r="BA85" i="2" s="1"/>
  <c r="AT85" i="2"/>
  <c r="AS85" i="2"/>
  <c r="AO85" i="2"/>
  <c r="AN85" i="2"/>
  <c r="AM85" i="2"/>
  <c r="AK85" i="2"/>
  <c r="AJ85" i="2"/>
  <c r="AE85" i="2"/>
  <c r="AD85" i="2"/>
  <c r="Y85" i="2"/>
  <c r="X85" i="2"/>
  <c r="T85" i="2"/>
  <c r="AQ85" i="2" s="1"/>
  <c r="S85" i="2"/>
  <c r="R85" i="2"/>
  <c r="P85" i="2"/>
  <c r="O85" i="2"/>
  <c r="K85" i="2"/>
  <c r="M85" i="2" s="1"/>
  <c r="I85" i="2"/>
  <c r="BA84" i="2"/>
  <c r="AZ84" i="2"/>
  <c r="AY84" i="2"/>
  <c r="AT84" i="2"/>
  <c r="AS84" i="2"/>
  <c r="AQ84" i="2"/>
  <c r="AO84" i="2"/>
  <c r="AU84" i="2" s="1"/>
  <c r="AN84" i="2"/>
  <c r="AM84" i="2"/>
  <c r="AK84" i="2"/>
  <c r="AJ84" i="2"/>
  <c r="AE84" i="2"/>
  <c r="AD84" i="2"/>
  <c r="Z84" i="2"/>
  <c r="Y84" i="2"/>
  <c r="X84" i="2"/>
  <c r="T84" i="2"/>
  <c r="S84" i="2"/>
  <c r="R84" i="2"/>
  <c r="P84" i="2"/>
  <c r="O84" i="2"/>
  <c r="I84" i="2"/>
  <c r="U84" i="2" s="1"/>
  <c r="AZ83" i="2"/>
  <c r="AZ124" i="2" s="1"/>
  <c r="AY83" i="2"/>
  <c r="AU83" i="2"/>
  <c r="AT83" i="2"/>
  <c r="AS83" i="2"/>
  <c r="AS124" i="2" s="1"/>
  <c r="AO83" i="2"/>
  <c r="AQ83" i="2" s="1"/>
  <c r="AN83" i="2"/>
  <c r="AN124" i="2" s="1"/>
  <c r="AM83" i="2"/>
  <c r="AK83" i="2"/>
  <c r="AK124" i="2" s="1"/>
  <c r="AJ83" i="2"/>
  <c r="AE83" i="2"/>
  <c r="AD83" i="2"/>
  <c r="Y83" i="2"/>
  <c r="Y124" i="2" s="1"/>
  <c r="X83" i="2"/>
  <c r="V83" i="2"/>
  <c r="T83" i="2"/>
  <c r="S83" i="2"/>
  <c r="R83" i="2"/>
  <c r="R124" i="2" s="1"/>
  <c r="P83" i="2"/>
  <c r="O83" i="2"/>
  <c r="O124" i="2" s="1"/>
  <c r="K83" i="2"/>
  <c r="M83" i="2" s="1"/>
  <c r="I83" i="2"/>
  <c r="AX82" i="2"/>
  <c r="AR82" i="2"/>
  <c r="AL82" i="2"/>
  <c r="AI82" i="2"/>
  <c r="AC82" i="2"/>
  <c r="W82" i="2"/>
  <c r="Q82" i="2"/>
  <c r="N82" i="2"/>
  <c r="AZ81" i="2"/>
  <c r="AY81" i="2"/>
  <c r="AU81" i="2"/>
  <c r="AT81" i="2"/>
  <c r="AS81" i="2"/>
  <c r="AO81" i="2"/>
  <c r="AQ81" i="2" s="1"/>
  <c r="AN81" i="2"/>
  <c r="AM81" i="2"/>
  <c r="AK81" i="2"/>
  <c r="AJ81" i="2"/>
  <c r="AE81" i="2"/>
  <c r="AD81" i="2"/>
  <c r="Y81" i="2"/>
  <c r="X81" i="2"/>
  <c r="V81" i="2"/>
  <c r="T81" i="2"/>
  <c r="S81" i="2"/>
  <c r="R81" i="2"/>
  <c r="P81" i="2"/>
  <c r="O81" i="2"/>
  <c r="K81" i="2"/>
  <c r="M81" i="2" s="1"/>
  <c r="I81" i="2"/>
  <c r="AZ80" i="2"/>
  <c r="AY80" i="2"/>
  <c r="AT80" i="2"/>
  <c r="AS80" i="2"/>
  <c r="AQ80" i="2"/>
  <c r="AO80" i="2"/>
  <c r="AN80" i="2"/>
  <c r="AM80" i="2"/>
  <c r="AK80" i="2"/>
  <c r="AJ80" i="2"/>
  <c r="AE80" i="2"/>
  <c r="AD80" i="2"/>
  <c r="Z80" i="2"/>
  <c r="AB80" i="2" s="1"/>
  <c r="Y80" i="2"/>
  <c r="X80" i="2"/>
  <c r="T80" i="2"/>
  <c r="S80" i="2"/>
  <c r="R80" i="2"/>
  <c r="P80" i="2"/>
  <c r="O80" i="2"/>
  <c r="I80" i="2"/>
  <c r="K80" i="2" s="1"/>
  <c r="M80" i="2" s="1"/>
  <c r="AZ79" i="2"/>
  <c r="AY79" i="2"/>
  <c r="AU79" i="2"/>
  <c r="AT79" i="2"/>
  <c r="AS79" i="2"/>
  <c r="AP79" i="2"/>
  <c r="AO79" i="2"/>
  <c r="AN79" i="2"/>
  <c r="AM79" i="2"/>
  <c r="AK79" i="2"/>
  <c r="AJ79" i="2"/>
  <c r="AE79" i="2"/>
  <c r="AD79" i="2"/>
  <c r="Y79" i="2"/>
  <c r="X79" i="2"/>
  <c r="V79" i="2"/>
  <c r="T79" i="2"/>
  <c r="S79" i="2"/>
  <c r="R79" i="2"/>
  <c r="P79" i="2"/>
  <c r="O79" i="2"/>
  <c r="K79" i="2"/>
  <c r="M79" i="2" s="1"/>
  <c r="I79" i="2"/>
  <c r="AZ78" i="2"/>
  <c r="AY78" i="2"/>
  <c r="AT78" i="2"/>
  <c r="AS78" i="2"/>
  <c r="AQ78" i="2"/>
  <c r="AO78" i="2"/>
  <c r="AN78" i="2"/>
  <c r="AM78" i="2"/>
  <c r="AK78" i="2"/>
  <c r="AJ78" i="2"/>
  <c r="AE78" i="2"/>
  <c r="AD78" i="2"/>
  <c r="Z78" i="2"/>
  <c r="Y78" i="2"/>
  <c r="X78" i="2"/>
  <c r="T78" i="2"/>
  <c r="S78" i="2"/>
  <c r="R78" i="2"/>
  <c r="P78" i="2"/>
  <c r="O78" i="2"/>
  <c r="I78" i="2"/>
  <c r="U78" i="2" s="1"/>
  <c r="AZ77" i="2"/>
  <c r="AY77" i="2"/>
  <c r="AU77" i="2"/>
  <c r="AT77" i="2"/>
  <c r="AS77" i="2"/>
  <c r="AO77" i="2"/>
  <c r="AQ77" i="2" s="1"/>
  <c r="AN77" i="2"/>
  <c r="AM77" i="2"/>
  <c r="AK77" i="2"/>
  <c r="AJ77" i="2"/>
  <c r="AE77" i="2"/>
  <c r="AD77" i="2"/>
  <c r="Y77" i="2"/>
  <c r="X77" i="2"/>
  <c r="V77" i="2"/>
  <c r="T77" i="2"/>
  <c r="S77" i="2"/>
  <c r="R77" i="2"/>
  <c r="P77" i="2"/>
  <c r="O77" i="2"/>
  <c r="K77" i="2"/>
  <c r="M77" i="2" s="1"/>
  <c r="I77" i="2"/>
  <c r="AZ76" i="2"/>
  <c r="AY76" i="2"/>
  <c r="AT76" i="2"/>
  <c r="AS76" i="2"/>
  <c r="AQ76" i="2"/>
  <c r="AO76" i="2"/>
  <c r="AN76" i="2"/>
  <c r="AM76" i="2"/>
  <c r="AK76" i="2"/>
  <c r="AJ76" i="2"/>
  <c r="AE76" i="2"/>
  <c r="AD76" i="2"/>
  <c r="Z76" i="2"/>
  <c r="AB76" i="2" s="1"/>
  <c r="Y76" i="2"/>
  <c r="X76" i="2"/>
  <c r="T76" i="2"/>
  <c r="S76" i="2"/>
  <c r="R76" i="2"/>
  <c r="P76" i="2"/>
  <c r="O76" i="2"/>
  <c r="I76" i="2"/>
  <c r="K76" i="2" s="1"/>
  <c r="M76" i="2" s="1"/>
  <c r="AZ75" i="2"/>
  <c r="AY75" i="2"/>
  <c r="AU75" i="2"/>
  <c r="AT75" i="2"/>
  <c r="AS75" i="2"/>
  <c r="AP75" i="2"/>
  <c r="AO75" i="2"/>
  <c r="AN75" i="2"/>
  <c r="AM75" i="2"/>
  <c r="AK75" i="2"/>
  <c r="AJ75" i="2"/>
  <c r="AE75" i="2"/>
  <c r="AD75" i="2"/>
  <c r="Y75" i="2"/>
  <c r="X75" i="2"/>
  <c r="V75" i="2"/>
  <c r="T75" i="2"/>
  <c r="S75" i="2"/>
  <c r="R75" i="2"/>
  <c r="P75" i="2"/>
  <c r="O75" i="2"/>
  <c r="K75" i="2"/>
  <c r="M75" i="2" s="1"/>
  <c r="I75" i="2"/>
  <c r="AZ74" i="2"/>
  <c r="AY74" i="2"/>
  <c r="AT74" i="2"/>
  <c r="AS74" i="2"/>
  <c r="AQ74" i="2"/>
  <c r="AO74" i="2"/>
  <c r="AN74" i="2"/>
  <c r="AM74" i="2"/>
  <c r="AK74" i="2"/>
  <c r="AJ74" i="2"/>
  <c r="AE74" i="2"/>
  <c r="AD74" i="2"/>
  <c r="Z74" i="2"/>
  <c r="Y74" i="2"/>
  <c r="X74" i="2"/>
  <c r="T74" i="2"/>
  <c r="S74" i="2"/>
  <c r="R74" i="2"/>
  <c r="P74" i="2"/>
  <c r="O74" i="2"/>
  <c r="I74" i="2"/>
  <c r="U74" i="2" s="1"/>
  <c r="AZ73" i="2"/>
  <c r="AY73" i="2"/>
  <c r="AU73" i="2"/>
  <c r="AT73" i="2"/>
  <c r="AS73" i="2"/>
  <c r="AO73" i="2"/>
  <c r="AQ73" i="2" s="1"/>
  <c r="AN73" i="2"/>
  <c r="AM73" i="2"/>
  <c r="AK73" i="2"/>
  <c r="AJ73" i="2"/>
  <c r="AE73" i="2"/>
  <c r="AD73" i="2"/>
  <c r="Y73" i="2"/>
  <c r="X73" i="2"/>
  <c r="V73" i="2"/>
  <c r="T73" i="2"/>
  <c r="S73" i="2"/>
  <c r="R73" i="2"/>
  <c r="P73" i="2"/>
  <c r="O73" i="2"/>
  <c r="K73" i="2"/>
  <c r="M73" i="2" s="1"/>
  <c r="I73" i="2"/>
  <c r="AZ72" i="2"/>
  <c r="AY72" i="2"/>
  <c r="AT72" i="2"/>
  <c r="AS72" i="2"/>
  <c r="AQ72" i="2"/>
  <c r="AO72" i="2"/>
  <c r="AN72" i="2"/>
  <c r="AM72" i="2"/>
  <c r="AK72" i="2"/>
  <c r="AJ72" i="2"/>
  <c r="AE72" i="2"/>
  <c r="AD72" i="2"/>
  <c r="Z72" i="2"/>
  <c r="AB72" i="2" s="1"/>
  <c r="Y72" i="2"/>
  <c r="X72" i="2"/>
  <c r="T72" i="2"/>
  <c r="S72" i="2"/>
  <c r="R72" i="2"/>
  <c r="P72" i="2"/>
  <c r="O72" i="2"/>
  <c r="I72" i="2"/>
  <c r="K72" i="2" s="1"/>
  <c r="M72" i="2" s="1"/>
  <c r="AZ71" i="2"/>
  <c r="AY71" i="2"/>
  <c r="AU71" i="2"/>
  <c r="AT71" i="2"/>
  <c r="AS71" i="2"/>
  <c r="AP71" i="2"/>
  <c r="AO71" i="2"/>
  <c r="AN71" i="2"/>
  <c r="AM71" i="2"/>
  <c r="AK71" i="2"/>
  <c r="AJ71" i="2"/>
  <c r="AE71" i="2"/>
  <c r="AD71" i="2"/>
  <c r="Y71" i="2"/>
  <c r="X71" i="2"/>
  <c r="V71" i="2"/>
  <c r="T71" i="2"/>
  <c r="S71" i="2"/>
  <c r="R71" i="2"/>
  <c r="P71" i="2"/>
  <c r="O71" i="2"/>
  <c r="K71" i="2"/>
  <c r="M71" i="2" s="1"/>
  <c r="I71" i="2"/>
  <c r="AZ70" i="2"/>
  <c r="AY70" i="2"/>
  <c r="AT70" i="2"/>
  <c r="AS70" i="2"/>
  <c r="AQ70" i="2"/>
  <c r="AO70" i="2"/>
  <c r="AN70" i="2"/>
  <c r="AM70" i="2"/>
  <c r="AK70" i="2"/>
  <c r="AJ70" i="2"/>
  <c r="AE70" i="2"/>
  <c r="AD70" i="2"/>
  <c r="Z70" i="2"/>
  <c r="Y70" i="2"/>
  <c r="X70" i="2"/>
  <c r="T70" i="2"/>
  <c r="S70" i="2"/>
  <c r="R70" i="2"/>
  <c r="P70" i="2"/>
  <c r="O70" i="2"/>
  <c r="I70" i="2"/>
  <c r="V70" i="2" s="1"/>
  <c r="AZ69" i="2"/>
  <c r="AY69" i="2"/>
  <c r="AT69" i="2"/>
  <c r="AS69" i="2"/>
  <c r="AO69" i="2"/>
  <c r="AN69" i="2"/>
  <c r="AM69" i="2"/>
  <c r="AK69" i="2"/>
  <c r="AJ69" i="2"/>
  <c r="AE69" i="2"/>
  <c r="AD69" i="2"/>
  <c r="Y69" i="2"/>
  <c r="X69" i="2"/>
  <c r="T69" i="2"/>
  <c r="AP69" i="2" s="1"/>
  <c r="S69" i="2"/>
  <c r="R69" i="2"/>
  <c r="P69" i="2"/>
  <c r="O69" i="2"/>
  <c r="I69" i="2"/>
  <c r="K69" i="2" s="1"/>
  <c r="M69" i="2" s="1"/>
  <c r="AZ68" i="2"/>
  <c r="AY68" i="2"/>
  <c r="AT68" i="2"/>
  <c r="AS68" i="2"/>
  <c r="AO68" i="2"/>
  <c r="AQ68" i="2" s="1"/>
  <c r="AN68" i="2"/>
  <c r="AM68" i="2"/>
  <c r="AK68" i="2"/>
  <c r="AJ68" i="2"/>
  <c r="AE68" i="2"/>
  <c r="AD68" i="2"/>
  <c r="Z68" i="2"/>
  <c r="Y68" i="2"/>
  <c r="X68" i="2"/>
  <c r="T68" i="2"/>
  <c r="S68" i="2"/>
  <c r="R68" i="2"/>
  <c r="P68" i="2"/>
  <c r="O68" i="2"/>
  <c r="I68" i="2"/>
  <c r="U68" i="2" s="1"/>
  <c r="AZ67" i="2"/>
  <c r="AY67" i="2"/>
  <c r="AU67" i="2"/>
  <c r="AT67" i="2"/>
  <c r="AS67" i="2"/>
  <c r="AO67" i="2"/>
  <c r="AQ67" i="2" s="1"/>
  <c r="AN67" i="2"/>
  <c r="AM67" i="2"/>
  <c r="AK67" i="2"/>
  <c r="AJ67" i="2"/>
  <c r="AE67" i="2"/>
  <c r="AD67" i="2"/>
  <c r="Y67" i="2"/>
  <c r="X67" i="2"/>
  <c r="T67" i="2"/>
  <c r="AP67" i="2" s="1"/>
  <c r="S67" i="2"/>
  <c r="R67" i="2"/>
  <c r="P67" i="2"/>
  <c r="O67" i="2"/>
  <c r="K67" i="2"/>
  <c r="M67" i="2" s="1"/>
  <c r="I67" i="2"/>
  <c r="AZ66" i="2"/>
  <c r="AY66" i="2"/>
  <c r="AT66" i="2"/>
  <c r="AS66" i="2"/>
  <c r="AO66" i="2"/>
  <c r="AQ66" i="2" s="1"/>
  <c r="AN66" i="2"/>
  <c r="AM66" i="2"/>
  <c r="AK66" i="2"/>
  <c r="AJ66" i="2"/>
  <c r="AE66" i="2"/>
  <c r="AD66" i="2"/>
  <c r="Z66" i="2"/>
  <c r="Y66" i="2"/>
  <c r="X66" i="2"/>
  <c r="T66" i="2"/>
  <c r="V66" i="2" s="1"/>
  <c r="S66" i="2"/>
  <c r="R66" i="2"/>
  <c r="P66" i="2"/>
  <c r="O66" i="2"/>
  <c r="I66" i="2"/>
  <c r="K66" i="2" s="1"/>
  <c r="M66" i="2" s="1"/>
  <c r="AZ65" i="2"/>
  <c r="AY65" i="2"/>
  <c r="AU65" i="2"/>
  <c r="AT65" i="2"/>
  <c r="AS65" i="2"/>
  <c r="AO65" i="2"/>
  <c r="AN65" i="2"/>
  <c r="AM65" i="2"/>
  <c r="AK65" i="2"/>
  <c r="AJ65" i="2"/>
  <c r="AE65" i="2"/>
  <c r="AD65" i="2"/>
  <c r="Y65" i="2"/>
  <c r="X65" i="2"/>
  <c r="T65" i="2"/>
  <c r="AP65" i="2" s="1"/>
  <c r="S65" i="2"/>
  <c r="R65" i="2"/>
  <c r="P65" i="2"/>
  <c r="O65" i="2"/>
  <c r="K65" i="2"/>
  <c r="M65" i="2" s="1"/>
  <c r="I65" i="2"/>
  <c r="AZ64" i="2"/>
  <c r="AY64" i="2"/>
  <c r="AT64" i="2"/>
  <c r="AS64" i="2"/>
  <c r="AO64" i="2"/>
  <c r="AQ64" i="2" s="1"/>
  <c r="AN64" i="2"/>
  <c r="AM64" i="2"/>
  <c r="AK64" i="2"/>
  <c r="AJ64" i="2"/>
  <c r="AE64" i="2"/>
  <c r="AD64" i="2"/>
  <c r="Z64" i="2"/>
  <c r="Y64" i="2"/>
  <c r="X64" i="2"/>
  <c r="T64" i="2"/>
  <c r="V64" i="2" s="1"/>
  <c r="S64" i="2"/>
  <c r="R64" i="2"/>
  <c r="P64" i="2"/>
  <c r="O64" i="2"/>
  <c r="I64" i="2"/>
  <c r="U64" i="2" s="1"/>
  <c r="AZ63" i="2"/>
  <c r="AY63" i="2"/>
  <c r="AU63" i="2"/>
  <c r="BA63" i="2" s="1"/>
  <c r="AT63" i="2"/>
  <c r="AS63" i="2"/>
  <c r="AO63" i="2"/>
  <c r="AQ63" i="2" s="1"/>
  <c r="AN63" i="2"/>
  <c r="AM63" i="2"/>
  <c r="AK63" i="2"/>
  <c r="AJ63" i="2"/>
  <c r="AE63" i="2"/>
  <c r="AD63" i="2"/>
  <c r="Y63" i="2"/>
  <c r="X63" i="2"/>
  <c r="T63" i="2"/>
  <c r="AP63" i="2" s="1"/>
  <c r="S63" i="2"/>
  <c r="R63" i="2"/>
  <c r="P63" i="2"/>
  <c r="O63" i="2"/>
  <c r="K63" i="2"/>
  <c r="M63" i="2" s="1"/>
  <c r="I63" i="2"/>
  <c r="AZ62" i="2"/>
  <c r="AY62" i="2"/>
  <c r="AT62" i="2"/>
  <c r="AS62" i="2"/>
  <c r="AQ62" i="2"/>
  <c r="AO62" i="2"/>
  <c r="AU62" i="2" s="1"/>
  <c r="AN62" i="2"/>
  <c r="AM62" i="2"/>
  <c r="AK62" i="2"/>
  <c r="AJ62" i="2"/>
  <c r="AE62" i="2"/>
  <c r="AD62" i="2"/>
  <c r="AB62" i="2"/>
  <c r="Z62" i="2"/>
  <c r="AF62" i="2" s="1"/>
  <c r="Y62" i="2"/>
  <c r="X62" i="2"/>
  <c r="U62" i="2"/>
  <c r="T62" i="2"/>
  <c r="V62" i="2" s="1"/>
  <c r="S62" i="2"/>
  <c r="R62" i="2"/>
  <c r="P62" i="2"/>
  <c r="O62" i="2"/>
  <c r="M62" i="2"/>
  <c r="I62" i="2"/>
  <c r="K62" i="2" s="1"/>
  <c r="AZ61" i="2"/>
  <c r="AY61" i="2"/>
  <c r="AU61" i="2"/>
  <c r="AT61" i="2"/>
  <c r="AS61" i="2"/>
  <c r="AO61" i="2"/>
  <c r="AN61" i="2"/>
  <c r="AM61" i="2"/>
  <c r="AK61" i="2"/>
  <c r="AJ61" i="2"/>
  <c r="AE61" i="2"/>
  <c r="AD61" i="2"/>
  <c r="Y61" i="2"/>
  <c r="X61" i="2"/>
  <c r="T61" i="2"/>
  <c r="S61" i="2"/>
  <c r="R61" i="2"/>
  <c r="P61" i="2"/>
  <c r="O61" i="2"/>
  <c r="K61" i="2"/>
  <c r="M61" i="2" s="1"/>
  <c r="I61" i="2"/>
  <c r="AZ60" i="2"/>
  <c r="AY60" i="2"/>
  <c r="AT60" i="2"/>
  <c r="AS60" i="2"/>
  <c r="AO60" i="2"/>
  <c r="AN60" i="2"/>
  <c r="AM60" i="2"/>
  <c r="AK60" i="2"/>
  <c r="AJ60" i="2"/>
  <c r="AE60" i="2"/>
  <c r="AD60" i="2"/>
  <c r="AB60" i="2"/>
  <c r="Z60" i="2"/>
  <c r="Y60" i="2"/>
  <c r="X60" i="2"/>
  <c r="U60" i="2"/>
  <c r="T60" i="2"/>
  <c r="S60" i="2"/>
  <c r="R60" i="2"/>
  <c r="P60" i="2"/>
  <c r="O60" i="2"/>
  <c r="M60" i="2"/>
  <c r="I60" i="2"/>
  <c r="K60" i="2" s="1"/>
  <c r="AZ59" i="2"/>
  <c r="AY59" i="2"/>
  <c r="AU59" i="2"/>
  <c r="AT59" i="2"/>
  <c r="AS59" i="2"/>
  <c r="AO59" i="2"/>
  <c r="AN59" i="2"/>
  <c r="AM59" i="2"/>
  <c r="AK59" i="2"/>
  <c r="AJ59" i="2"/>
  <c r="AE59" i="2"/>
  <c r="AD59" i="2"/>
  <c r="Y59" i="2"/>
  <c r="X59" i="2"/>
  <c r="T59" i="2"/>
  <c r="AP59" i="2" s="1"/>
  <c r="S59" i="2"/>
  <c r="R59" i="2"/>
  <c r="P59" i="2"/>
  <c r="O59" i="2"/>
  <c r="K59" i="2"/>
  <c r="M59" i="2" s="1"/>
  <c r="I59" i="2"/>
  <c r="AZ58" i="2"/>
  <c r="AY58" i="2"/>
  <c r="AT58" i="2"/>
  <c r="AS58" i="2"/>
  <c r="AO58" i="2"/>
  <c r="AQ58" i="2" s="1"/>
  <c r="AN58" i="2"/>
  <c r="AM58" i="2"/>
  <c r="AK58" i="2"/>
  <c r="AJ58" i="2"/>
  <c r="AE58" i="2"/>
  <c r="AD58" i="2"/>
  <c r="Z58" i="2"/>
  <c r="Y58" i="2"/>
  <c r="X58" i="2"/>
  <c r="U58" i="2"/>
  <c r="T58" i="2"/>
  <c r="S58" i="2"/>
  <c r="R58" i="2"/>
  <c r="P58" i="2"/>
  <c r="O58" i="2"/>
  <c r="I58" i="2"/>
  <c r="AZ57" i="2"/>
  <c r="AY57" i="2"/>
  <c r="AU57" i="2"/>
  <c r="AT57" i="2"/>
  <c r="AS57" i="2"/>
  <c r="AP57" i="2"/>
  <c r="AO57" i="2"/>
  <c r="AN57" i="2"/>
  <c r="AM57" i="2"/>
  <c r="AK57" i="2"/>
  <c r="AJ57" i="2"/>
  <c r="AE57" i="2"/>
  <c r="AD57" i="2"/>
  <c r="Y57" i="2"/>
  <c r="X57" i="2"/>
  <c r="T57" i="2"/>
  <c r="S57" i="2"/>
  <c r="R57" i="2"/>
  <c r="P57" i="2"/>
  <c r="O57" i="2"/>
  <c r="K57" i="2"/>
  <c r="M57" i="2" s="1"/>
  <c r="I57" i="2"/>
  <c r="AZ56" i="2"/>
  <c r="AY56" i="2"/>
  <c r="AT56" i="2"/>
  <c r="AS56" i="2"/>
  <c r="AO56" i="2"/>
  <c r="AN56" i="2"/>
  <c r="AM56" i="2"/>
  <c r="AK56" i="2"/>
  <c r="AJ56" i="2"/>
  <c r="AE56" i="2"/>
  <c r="AD56" i="2"/>
  <c r="AB56" i="2"/>
  <c r="Z56" i="2"/>
  <c r="Y56" i="2"/>
  <c r="X56" i="2"/>
  <c r="U56" i="2"/>
  <c r="T56" i="2"/>
  <c r="S56" i="2"/>
  <c r="R56" i="2"/>
  <c r="P56" i="2"/>
  <c r="O56" i="2"/>
  <c r="M56" i="2"/>
  <c r="I56" i="2"/>
  <c r="K56" i="2" s="1"/>
  <c r="AZ55" i="2"/>
  <c r="AY55" i="2"/>
  <c r="AU55" i="2"/>
  <c r="AT55" i="2"/>
  <c r="AS55" i="2"/>
  <c r="AO55" i="2"/>
  <c r="AN55" i="2"/>
  <c r="AM55" i="2"/>
  <c r="AK55" i="2"/>
  <c r="AJ55" i="2"/>
  <c r="AE55" i="2"/>
  <c r="AD55" i="2"/>
  <c r="Y55" i="2"/>
  <c r="X55" i="2"/>
  <c r="T55" i="2"/>
  <c r="AP55" i="2" s="1"/>
  <c r="S55" i="2"/>
  <c r="R55" i="2"/>
  <c r="P55" i="2"/>
  <c r="O55" i="2"/>
  <c r="K55" i="2"/>
  <c r="M55" i="2" s="1"/>
  <c r="I55" i="2"/>
  <c r="AZ54" i="2"/>
  <c r="AY54" i="2"/>
  <c r="AT54" i="2"/>
  <c r="AS54" i="2"/>
  <c r="AO54" i="2"/>
  <c r="AQ54" i="2" s="1"/>
  <c r="AN54" i="2"/>
  <c r="AM54" i="2"/>
  <c r="AK54" i="2"/>
  <c r="AJ54" i="2"/>
  <c r="AE54" i="2"/>
  <c r="AD54" i="2"/>
  <c r="Z54" i="2"/>
  <c r="Y54" i="2"/>
  <c r="X54" i="2"/>
  <c r="U54" i="2"/>
  <c r="T54" i="2"/>
  <c r="S54" i="2"/>
  <c r="R54" i="2"/>
  <c r="P54" i="2"/>
  <c r="O54" i="2"/>
  <c r="I54" i="2"/>
  <c r="AZ53" i="2"/>
  <c r="AY53" i="2"/>
  <c r="AU53" i="2"/>
  <c r="AT53" i="2"/>
  <c r="AS53" i="2"/>
  <c r="AP53" i="2"/>
  <c r="AO53" i="2"/>
  <c r="AN53" i="2"/>
  <c r="AM53" i="2"/>
  <c r="AK53" i="2"/>
  <c r="AJ53" i="2"/>
  <c r="AE53" i="2"/>
  <c r="AD53" i="2"/>
  <c r="Y53" i="2"/>
  <c r="X53" i="2"/>
  <c r="T53" i="2"/>
  <c r="S53" i="2"/>
  <c r="R53" i="2"/>
  <c r="P53" i="2"/>
  <c r="O53" i="2"/>
  <c r="K53" i="2"/>
  <c r="M53" i="2" s="1"/>
  <c r="I53" i="2"/>
  <c r="AZ51" i="2"/>
  <c r="AY51" i="2"/>
  <c r="AT51" i="2"/>
  <c r="AS51" i="2"/>
  <c r="AO51" i="2"/>
  <c r="AQ51" i="2" s="1"/>
  <c r="AN51" i="2"/>
  <c r="AM51" i="2"/>
  <c r="AK51" i="2"/>
  <c r="AJ51" i="2"/>
  <c r="AE51" i="2"/>
  <c r="AD51" i="2"/>
  <c r="Z51" i="2"/>
  <c r="Y51" i="2"/>
  <c r="X51" i="2"/>
  <c r="U51" i="2"/>
  <c r="T51" i="2"/>
  <c r="S51" i="2"/>
  <c r="R51" i="2"/>
  <c r="P51" i="2"/>
  <c r="O51" i="2"/>
  <c r="I51" i="2"/>
  <c r="AZ50" i="2"/>
  <c r="AY50" i="2"/>
  <c r="AU50" i="2"/>
  <c r="AT50" i="2"/>
  <c r="AS50" i="2"/>
  <c r="AP50" i="2"/>
  <c r="AO50" i="2"/>
  <c r="AN50" i="2"/>
  <c r="AM50" i="2"/>
  <c r="AK50" i="2"/>
  <c r="AJ50" i="2"/>
  <c r="AE50" i="2"/>
  <c r="AD50" i="2"/>
  <c r="Y50" i="2"/>
  <c r="X50" i="2"/>
  <c r="T50" i="2"/>
  <c r="S50" i="2"/>
  <c r="R50" i="2"/>
  <c r="P50" i="2"/>
  <c r="O50" i="2"/>
  <c r="K50" i="2"/>
  <c r="M50" i="2" s="1"/>
  <c r="I50" i="2"/>
  <c r="AZ49" i="2"/>
  <c r="AY49" i="2"/>
  <c r="AT49" i="2"/>
  <c r="AS49" i="2"/>
  <c r="AO49" i="2"/>
  <c r="AN49" i="2"/>
  <c r="AM49" i="2"/>
  <c r="AK49" i="2"/>
  <c r="AJ49" i="2"/>
  <c r="AE49" i="2"/>
  <c r="AD49" i="2"/>
  <c r="AB49" i="2"/>
  <c r="Z49" i="2"/>
  <c r="Y49" i="2"/>
  <c r="X49" i="2"/>
  <c r="U49" i="2"/>
  <c r="T49" i="2"/>
  <c r="S49" i="2"/>
  <c r="R49" i="2"/>
  <c r="P49" i="2"/>
  <c r="O49" i="2"/>
  <c r="M49" i="2"/>
  <c r="I49" i="2"/>
  <c r="K49" i="2" s="1"/>
  <c r="AZ48" i="2"/>
  <c r="AY48" i="2"/>
  <c r="AU48" i="2"/>
  <c r="AT48" i="2"/>
  <c r="AS48" i="2"/>
  <c r="AO48" i="2"/>
  <c r="AN48" i="2"/>
  <c r="AM48" i="2"/>
  <c r="AK48" i="2"/>
  <c r="AJ48" i="2"/>
  <c r="AE48" i="2"/>
  <c r="AD48" i="2"/>
  <c r="Y48" i="2"/>
  <c r="X48" i="2"/>
  <c r="T48" i="2"/>
  <c r="AP48" i="2" s="1"/>
  <c r="S48" i="2"/>
  <c r="R48" i="2"/>
  <c r="P48" i="2"/>
  <c r="O48" i="2"/>
  <c r="K48" i="2"/>
  <c r="M48" i="2" s="1"/>
  <c r="I48" i="2"/>
  <c r="AZ47" i="2"/>
  <c r="AY47" i="2"/>
  <c r="AT47" i="2"/>
  <c r="AS47" i="2"/>
  <c r="AO47" i="2"/>
  <c r="AQ47" i="2" s="1"/>
  <c r="AN47" i="2"/>
  <c r="AM47" i="2"/>
  <c r="AK47" i="2"/>
  <c r="AJ47" i="2"/>
  <c r="Z47" i="2"/>
  <c r="AF47" i="2" s="1"/>
  <c r="T47" i="2"/>
  <c r="AZ46" i="2"/>
  <c r="AY46" i="2"/>
  <c r="AT46" i="2"/>
  <c r="AS46" i="2"/>
  <c r="AO46" i="2"/>
  <c r="AQ46" i="2" s="1"/>
  <c r="AN46" i="2"/>
  <c r="AM46" i="2"/>
  <c r="AK46" i="2"/>
  <c r="AJ46" i="2"/>
  <c r="AE46" i="2"/>
  <c r="AD46" i="2"/>
  <c r="AB46" i="2"/>
  <c r="Z46" i="2"/>
  <c r="Y46" i="2"/>
  <c r="X46" i="2"/>
  <c r="U46" i="2"/>
  <c r="T46" i="2"/>
  <c r="V46" i="2" s="1"/>
  <c r="S46" i="2"/>
  <c r="R46" i="2"/>
  <c r="P46" i="2"/>
  <c r="O46" i="2"/>
  <c r="M46" i="2"/>
  <c r="I46" i="2"/>
  <c r="K46" i="2" s="1"/>
  <c r="AZ45" i="2"/>
  <c r="AY45" i="2"/>
  <c r="AU45" i="2"/>
  <c r="AT45" i="2"/>
  <c r="AS45" i="2"/>
  <c r="AP45" i="2"/>
  <c r="AO45" i="2"/>
  <c r="AN45" i="2"/>
  <c r="AM45" i="2"/>
  <c r="AK45" i="2"/>
  <c r="AJ45" i="2"/>
  <c r="AE45" i="2"/>
  <c r="AD45" i="2"/>
  <c r="Y45" i="2"/>
  <c r="X45" i="2"/>
  <c r="T45" i="2"/>
  <c r="S45" i="2"/>
  <c r="R45" i="2"/>
  <c r="P45" i="2"/>
  <c r="O45" i="2"/>
  <c r="K45" i="2"/>
  <c r="M45" i="2" s="1"/>
  <c r="I45" i="2"/>
  <c r="AZ44" i="2"/>
  <c r="AY44" i="2"/>
  <c r="AT44" i="2"/>
  <c r="AS44" i="2"/>
  <c r="AO44" i="2"/>
  <c r="AN44" i="2"/>
  <c r="AM44" i="2"/>
  <c r="AK44" i="2"/>
  <c r="AJ44" i="2"/>
  <c r="AE44" i="2"/>
  <c r="AD44" i="2"/>
  <c r="Z44" i="2"/>
  <c r="AF44" i="2" s="1"/>
  <c r="Y44" i="2"/>
  <c r="X44" i="2"/>
  <c r="T44" i="2"/>
  <c r="S44" i="2"/>
  <c r="R44" i="2"/>
  <c r="P44" i="2"/>
  <c r="O44" i="2"/>
  <c r="I44" i="2"/>
  <c r="U44" i="2" s="1"/>
  <c r="AZ43" i="2"/>
  <c r="AY43" i="2"/>
  <c r="AT43" i="2"/>
  <c r="AS43" i="2"/>
  <c r="AQ43" i="2"/>
  <c r="AO43" i="2"/>
  <c r="AU43" i="2" s="1"/>
  <c r="AN43" i="2"/>
  <c r="AM43" i="2"/>
  <c r="AK43" i="2"/>
  <c r="AJ43" i="2"/>
  <c r="Z43" i="2"/>
  <c r="AF43" i="2" s="1"/>
  <c r="T43" i="2"/>
  <c r="AZ42" i="2"/>
  <c r="AY42" i="2"/>
  <c r="AT42" i="2"/>
  <c r="AS42" i="2"/>
  <c r="AO42" i="2"/>
  <c r="AQ42" i="2" s="1"/>
  <c r="AN42" i="2"/>
  <c r="AM42" i="2"/>
  <c r="AK42" i="2"/>
  <c r="AJ42" i="2"/>
  <c r="AE42" i="2"/>
  <c r="AD42" i="2"/>
  <c r="Z42" i="2"/>
  <c r="Y42" i="2"/>
  <c r="X42" i="2"/>
  <c r="T42" i="2"/>
  <c r="V42" i="2" s="1"/>
  <c r="S42" i="2"/>
  <c r="R42" i="2"/>
  <c r="P42" i="2"/>
  <c r="O42" i="2"/>
  <c r="I42" i="2"/>
  <c r="U42" i="2" s="1"/>
  <c r="AZ41" i="2"/>
  <c r="AY41" i="2"/>
  <c r="AU41" i="2"/>
  <c r="BA41" i="2" s="1"/>
  <c r="AT41" i="2"/>
  <c r="AS41" i="2"/>
  <c r="AO41" i="2"/>
  <c r="AN41" i="2"/>
  <c r="AM41" i="2"/>
  <c r="AK41" i="2"/>
  <c r="AJ41" i="2"/>
  <c r="AE41" i="2"/>
  <c r="AD41" i="2"/>
  <c r="Y41" i="2"/>
  <c r="X41" i="2"/>
  <c r="T41" i="2"/>
  <c r="AQ41" i="2" s="1"/>
  <c r="S41" i="2"/>
  <c r="R41" i="2"/>
  <c r="P41" i="2"/>
  <c r="O41" i="2"/>
  <c r="K41" i="2"/>
  <c r="M41" i="2" s="1"/>
  <c r="I41" i="2"/>
  <c r="AZ40" i="2"/>
  <c r="AY40" i="2"/>
  <c r="AT40" i="2"/>
  <c r="AS40" i="2"/>
  <c r="AQ40" i="2"/>
  <c r="AO40" i="2"/>
  <c r="AU40" i="2" s="1"/>
  <c r="AN40" i="2"/>
  <c r="AM40" i="2"/>
  <c r="AK40" i="2"/>
  <c r="AJ40" i="2"/>
  <c r="AE40" i="2"/>
  <c r="AD40" i="2"/>
  <c r="Z40" i="2"/>
  <c r="AF40" i="2" s="1"/>
  <c r="Y40" i="2"/>
  <c r="X40" i="2"/>
  <c r="T40" i="2"/>
  <c r="S40" i="2"/>
  <c r="R40" i="2"/>
  <c r="P40" i="2"/>
  <c r="O40" i="2"/>
  <c r="I40" i="2"/>
  <c r="V40" i="2" s="1"/>
  <c r="AZ39" i="2"/>
  <c r="AY39" i="2"/>
  <c r="AU39" i="2"/>
  <c r="AT39" i="2"/>
  <c r="AS39" i="2"/>
  <c r="AO39" i="2"/>
  <c r="AQ39" i="2" s="1"/>
  <c r="AN39" i="2"/>
  <c r="AM39" i="2"/>
  <c r="AK39" i="2"/>
  <c r="AJ39" i="2"/>
  <c r="AE39" i="2"/>
  <c r="AD39" i="2"/>
  <c r="Y39" i="2"/>
  <c r="X39" i="2"/>
  <c r="V39" i="2"/>
  <c r="T39" i="2"/>
  <c r="AP39" i="2" s="1"/>
  <c r="S39" i="2"/>
  <c r="R39" i="2"/>
  <c r="P39" i="2"/>
  <c r="O39" i="2"/>
  <c r="K39" i="2"/>
  <c r="M39" i="2" s="1"/>
  <c r="I39" i="2"/>
  <c r="AZ38" i="2"/>
  <c r="AY38" i="2"/>
  <c r="AT38" i="2"/>
  <c r="AS38" i="2"/>
  <c r="AO38" i="2"/>
  <c r="AQ38" i="2" s="1"/>
  <c r="AN38" i="2"/>
  <c r="AM38" i="2"/>
  <c r="AK38" i="2"/>
  <c r="AJ38" i="2"/>
  <c r="AE38" i="2"/>
  <c r="AD38" i="2"/>
  <c r="Z38" i="2"/>
  <c r="Y38" i="2"/>
  <c r="X38" i="2"/>
  <c r="T38" i="2"/>
  <c r="V38" i="2" s="1"/>
  <c r="S38" i="2"/>
  <c r="R38" i="2"/>
  <c r="P38" i="2"/>
  <c r="O38" i="2"/>
  <c r="I38" i="2"/>
  <c r="U38" i="2" s="1"/>
  <c r="AZ37" i="2"/>
  <c r="AY37" i="2"/>
  <c r="AU37" i="2"/>
  <c r="BA37" i="2" s="1"/>
  <c r="AT37" i="2"/>
  <c r="AS37" i="2"/>
  <c r="AO37" i="2"/>
  <c r="AN37" i="2"/>
  <c r="AM37" i="2"/>
  <c r="AK37" i="2"/>
  <c r="AJ37" i="2"/>
  <c r="AE37" i="2"/>
  <c r="AD37" i="2"/>
  <c r="Y37" i="2"/>
  <c r="X37" i="2"/>
  <c r="T37" i="2"/>
  <c r="AQ37" i="2" s="1"/>
  <c r="S37" i="2"/>
  <c r="R37" i="2"/>
  <c r="P37" i="2"/>
  <c r="O37" i="2"/>
  <c r="K37" i="2"/>
  <c r="M37" i="2" s="1"/>
  <c r="I37" i="2"/>
  <c r="AZ36" i="2"/>
  <c r="AY36" i="2"/>
  <c r="AT36" i="2"/>
  <c r="AS36" i="2"/>
  <c r="AQ36" i="2"/>
  <c r="AO36" i="2"/>
  <c r="AU36" i="2" s="1"/>
  <c r="AN36" i="2"/>
  <c r="AM36" i="2"/>
  <c r="AK36" i="2"/>
  <c r="AJ36" i="2"/>
  <c r="AE36" i="2"/>
  <c r="AD36" i="2"/>
  <c r="Z36" i="2"/>
  <c r="AF36" i="2" s="1"/>
  <c r="Y36" i="2"/>
  <c r="X36" i="2"/>
  <c r="T36" i="2"/>
  <c r="S36" i="2"/>
  <c r="R36" i="2"/>
  <c r="P36" i="2"/>
  <c r="O36" i="2"/>
  <c r="I36" i="2"/>
  <c r="V36" i="2" s="1"/>
  <c r="AZ35" i="2"/>
  <c r="AY35" i="2"/>
  <c r="AU35" i="2"/>
  <c r="AT35" i="2"/>
  <c r="AS35" i="2"/>
  <c r="AP35" i="2"/>
  <c r="AO35" i="2"/>
  <c r="AQ35" i="2" s="1"/>
  <c r="AN35" i="2"/>
  <c r="AM35" i="2"/>
  <c r="AK35" i="2"/>
  <c r="AJ35" i="2"/>
  <c r="AE35" i="2"/>
  <c r="AD35" i="2"/>
  <c r="Y35" i="2"/>
  <c r="X35" i="2"/>
  <c r="V35" i="2"/>
  <c r="T35" i="2"/>
  <c r="Z35" i="2" s="1"/>
  <c r="S35" i="2"/>
  <c r="R35" i="2"/>
  <c r="P35" i="2"/>
  <c r="O35" i="2"/>
  <c r="K35" i="2"/>
  <c r="M35" i="2" s="1"/>
  <c r="I35" i="2"/>
  <c r="AZ34" i="2"/>
  <c r="AY34" i="2"/>
  <c r="AT34" i="2"/>
  <c r="AS34" i="2"/>
  <c r="AO34" i="2"/>
  <c r="AQ34" i="2" s="1"/>
  <c r="AN34" i="2"/>
  <c r="AM34" i="2"/>
  <c r="AK34" i="2"/>
  <c r="AJ34" i="2"/>
  <c r="Z34" i="2"/>
  <c r="AF34" i="2" s="1"/>
  <c r="T34" i="2"/>
  <c r="AZ33" i="2"/>
  <c r="AY33" i="2"/>
  <c r="AT33" i="2"/>
  <c r="AS33" i="2"/>
  <c r="AQ33" i="2"/>
  <c r="AO33" i="2"/>
  <c r="AU33" i="2" s="1"/>
  <c r="AN33" i="2"/>
  <c r="AM33" i="2"/>
  <c r="AK33" i="2"/>
  <c r="AJ33" i="2"/>
  <c r="AE33" i="2"/>
  <c r="AD33" i="2"/>
  <c r="Z33" i="2"/>
  <c r="AF33" i="2" s="1"/>
  <c r="Y33" i="2"/>
  <c r="X33" i="2"/>
  <c r="T33" i="2"/>
  <c r="S33" i="2"/>
  <c r="R33" i="2"/>
  <c r="P33" i="2"/>
  <c r="O33" i="2"/>
  <c r="I33" i="2"/>
  <c r="V33" i="2" s="1"/>
  <c r="AZ32" i="2"/>
  <c r="AY32" i="2"/>
  <c r="AU32" i="2"/>
  <c r="AT32" i="2"/>
  <c r="AS32" i="2"/>
  <c r="AP32" i="2"/>
  <c r="AO32" i="2"/>
  <c r="AQ32" i="2" s="1"/>
  <c r="AN32" i="2"/>
  <c r="AM32" i="2"/>
  <c r="AK32" i="2"/>
  <c r="AJ32" i="2"/>
  <c r="AF32" i="2"/>
  <c r="AE32" i="2"/>
  <c r="AD32" i="2"/>
  <c r="Y32" i="2"/>
  <c r="X32" i="2"/>
  <c r="V32" i="2"/>
  <c r="T32" i="2"/>
  <c r="Z32" i="2" s="1"/>
  <c r="S32" i="2"/>
  <c r="R32" i="2"/>
  <c r="P32" i="2"/>
  <c r="O32" i="2"/>
  <c r="K32" i="2"/>
  <c r="M32" i="2" s="1"/>
  <c r="I32" i="2"/>
  <c r="AZ31" i="2"/>
  <c r="AY31" i="2"/>
  <c r="AT31" i="2"/>
  <c r="AS31" i="2"/>
  <c r="AO31" i="2"/>
  <c r="AN31" i="2"/>
  <c r="AM31" i="2"/>
  <c r="AK31" i="2"/>
  <c r="AJ31" i="2"/>
  <c r="AE31" i="2"/>
  <c r="AD31" i="2"/>
  <c r="Z31" i="2"/>
  <c r="AB31" i="2" s="1"/>
  <c r="Y31" i="2"/>
  <c r="X31" i="2"/>
  <c r="T31" i="2"/>
  <c r="S31" i="2"/>
  <c r="R31" i="2"/>
  <c r="P31" i="2"/>
  <c r="O31" i="2"/>
  <c r="I31" i="2"/>
  <c r="K31" i="2" s="1"/>
  <c r="M31" i="2" s="1"/>
  <c r="AZ30" i="2"/>
  <c r="AY30" i="2"/>
  <c r="AU30" i="2"/>
  <c r="AT30" i="2"/>
  <c r="AS30" i="2"/>
  <c r="AO30" i="2"/>
  <c r="AN30" i="2"/>
  <c r="AM30" i="2"/>
  <c r="AK30" i="2"/>
  <c r="AJ30" i="2"/>
  <c r="AE30" i="2"/>
  <c r="AD30" i="2"/>
  <c r="Y30" i="2"/>
  <c r="X30" i="2"/>
  <c r="V30" i="2"/>
  <c r="T30" i="2"/>
  <c r="AP30" i="2" s="1"/>
  <c r="S30" i="2"/>
  <c r="R30" i="2"/>
  <c r="P30" i="2"/>
  <c r="O30" i="2"/>
  <c r="K30" i="2"/>
  <c r="M30" i="2" s="1"/>
  <c r="I30" i="2"/>
  <c r="AZ29" i="2"/>
  <c r="AY29" i="2"/>
  <c r="AT29" i="2"/>
  <c r="AS29" i="2"/>
  <c r="AQ29" i="2"/>
  <c r="AO29" i="2"/>
  <c r="AN29" i="2"/>
  <c r="AM29" i="2"/>
  <c r="AK29" i="2"/>
  <c r="AJ29" i="2"/>
  <c r="AE29" i="2"/>
  <c r="AD29" i="2"/>
  <c r="Z29" i="2"/>
  <c r="Y29" i="2"/>
  <c r="X29" i="2"/>
  <c r="T29" i="2"/>
  <c r="S29" i="2"/>
  <c r="R29" i="2"/>
  <c r="P29" i="2"/>
  <c r="O29" i="2"/>
  <c r="I29" i="2"/>
  <c r="U29" i="2" s="1"/>
  <c r="AZ28" i="2"/>
  <c r="AY28" i="2"/>
  <c r="AU28" i="2"/>
  <c r="AT28" i="2"/>
  <c r="AS28" i="2"/>
  <c r="AP28" i="2"/>
  <c r="AO28" i="2"/>
  <c r="AQ28" i="2" s="1"/>
  <c r="AN28" i="2"/>
  <c r="AM28" i="2"/>
  <c r="AK28" i="2"/>
  <c r="AJ28" i="2"/>
  <c r="AE28" i="2"/>
  <c r="AD28" i="2"/>
  <c r="Y28" i="2"/>
  <c r="X28" i="2"/>
  <c r="V28" i="2"/>
  <c r="T28" i="2"/>
  <c r="S28" i="2"/>
  <c r="R28" i="2"/>
  <c r="P28" i="2"/>
  <c r="O28" i="2"/>
  <c r="K28" i="2"/>
  <c r="M28" i="2" s="1"/>
  <c r="I28" i="2"/>
  <c r="AZ27" i="2"/>
  <c r="AY27" i="2"/>
  <c r="AT27" i="2"/>
  <c r="AS27" i="2"/>
  <c r="AQ27" i="2"/>
  <c r="AO27" i="2"/>
  <c r="AN27" i="2"/>
  <c r="AM27" i="2"/>
  <c r="AK27" i="2"/>
  <c r="AJ27" i="2"/>
  <c r="AE27" i="2"/>
  <c r="AD27" i="2"/>
  <c r="Z27" i="2"/>
  <c r="Y27" i="2"/>
  <c r="X27" i="2"/>
  <c r="T27" i="2"/>
  <c r="S27" i="2"/>
  <c r="R27" i="2"/>
  <c r="P27" i="2"/>
  <c r="O27" i="2"/>
  <c r="I27" i="2"/>
  <c r="K27" i="2" s="1"/>
  <c r="M27" i="2" s="1"/>
  <c r="AZ26" i="2"/>
  <c r="AY26" i="2"/>
  <c r="AU26" i="2"/>
  <c r="AT26" i="2"/>
  <c r="AS26" i="2"/>
  <c r="AO26" i="2"/>
  <c r="AN26" i="2"/>
  <c r="AM26" i="2"/>
  <c r="AK26" i="2"/>
  <c r="AJ26" i="2"/>
  <c r="AE26" i="2"/>
  <c r="AD26" i="2"/>
  <c r="Y26" i="2"/>
  <c r="X26" i="2"/>
  <c r="V26" i="2"/>
  <c r="T26" i="2"/>
  <c r="AP26" i="2" s="1"/>
  <c r="S26" i="2"/>
  <c r="R26" i="2"/>
  <c r="P26" i="2"/>
  <c r="O26" i="2"/>
  <c r="K26" i="2"/>
  <c r="M26" i="2" s="1"/>
  <c r="I26" i="2"/>
  <c r="AZ25" i="2"/>
  <c r="AY25" i="2"/>
  <c r="AT25" i="2"/>
  <c r="AS25" i="2"/>
  <c r="AQ25" i="2"/>
  <c r="AO25" i="2"/>
  <c r="AN25" i="2"/>
  <c r="AM25" i="2"/>
  <c r="AK25" i="2"/>
  <c r="AJ25" i="2"/>
  <c r="AE25" i="2"/>
  <c r="AD25" i="2"/>
  <c r="Z25" i="2"/>
  <c r="Y25" i="2"/>
  <c r="X25" i="2"/>
  <c r="T25" i="2"/>
  <c r="S25" i="2"/>
  <c r="R25" i="2"/>
  <c r="P25" i="2"/>
  <c r="O25" i="2"/>
  <c r="I25" i="2"/>
  <c r="U25" i="2" s="1"/>
  <c r="AZ24" i="2"/>
  <c r="AY24" i="2"/>
  <c r="AU24" i="2"/>
  <c r="AT24" i="2"/>
  <c r="AS24" i="2"/>
  <c r="AO24" i="2"/>
  <c r="AQ24" i="2" s="1"/>
  <c r="AN24" i="2"/>
  <c r="AM24" i="2"/>
  <c r="AK24" i="2"/>
  <c r="AJ24" i="2"/>
  <c r="AE24" i="2"/>
  <c r="AD24" i="2"/>
  <c r="Y24" i="2"/>
  <c r="X24" i="2"/>
  <c r="V24" i="2"/>
  <c r="T24" i="2"/>
  <c r="S24" i="2"/>
  <c r="R24" i="2"/>
  <c r="P24" i="2"/>
  <c r="O24" i="2"/>
  <c r="K24" i="2"/>
  <c r="M24" i="2" s="1"/>
  <c r="I24" i="2"/>
  <c r="AZ23" i="2"/>
  <c r="AY23" i="2"/>
  <c r="AT23" i="2"/>
  <c r="AS23" i="2"/>
  <c r="AQ23" i="2"/>
  <c r="AO23" i="2"/>
  <c r="AN23" i="2"/>
  <c r="AM23" i="2"/>
  <c r="AK23" i="2"/>
  <c r="AJ23" i="2"/>
  <c r="AG23" i="2"/>
  <c r="Z23" i="2"/>
  <c r="AF23" i="2" s="1"/>
  <c r="AH23" i="2" s="1"/>
  <c r="T23" i="2"/>
  <c r="AZ22" i="2"/>
  <c r="AY22" i="2"/>
  <c r="AT22" i="2"/>
  <c r="AS22" i="2"/>
  <c r="AO22" i="2"/>
  <c r="AN22" i="2"/>
  <c r="AM22" i="2"/>
  <c r="AK22" i="2"/>
  <c r="AJ22" i="2"/>
  <c r="AE22" i="2"/>
  <c r="AD22" i="2"/>
  <c r="AB22" i="2"/>
  <c r="Z22" i="2"/>
  <c r="Y22" i="2"/>
  <c r="X22" i="2"/>
  <c r="U22" i="2"/>
  <c r="T22" i="2"/>
  <c r="V22" i="2" s="1"/>
  <c r="S22" i="2"/>
  <c r="R22" i="2"/>
  <c r="P22" i="2"/>
  <c r="O22" i="2"/>
  <c r="M22" i="2"/>
  <c r="I22" i="2"/>
  <c r="K22" i="2" s="1"/>
  <c r="AZ21" i="2"/>
  <c r="AY21" i="2"/>
  <c r="AU21" i="2"/>
  <c r="AT21" i="2"/>
  <c r="AS21" i="2"/>
  <c r="AO21" i="2"/>
  <c r="AN21" i="2"/>
  <c r="AM21" i="2"/>
  <c r="AK21" i="2"/>
  <c r="AJ21" i="2"/>
  <c r="T21" i="2"/>
  <c r="AZ20" i="2"/>
  <c r="AY20" i="2"/>
  <c r="AU20" i="2"/>
  <c r="AT20" i="2"/>
  <c r="AS20" i="2"/>
  <c r="AO20" i="2"/>
  <c r="T20" i="2"/>
  <c r="AZ19" i="2"/>
  <c r="AY19" i="2"/>
  <c r="AU19" i="2"/>
  <c r="AT19" i="2"/>
  <c r="AS19" i="2"/>
  <c r="AO19" i="2"/>
  <c r="AQ19" i="2" s="1"/>
  <c r="AN19" i="2"/>
  <c r="AM19" i="2"/>
  <c r="AK19" i="2"/>
  <c r="AJ19" i="2"/>
  <c r="AE19" i="2"/>
  <c r="AD19" i="2"/>
  <c r="Y19" i="2"/>
  <c r="X19" i="2"/>
  <c r="V19" i="2"/>
  <c r="T19" i="2"/>
  <c r="AP19" i="2" s="1"/>
  <c r="S19" i="2"/>
  <c r="R19" i="2"/>
  <c r="P19" i="2"/>
  <c r="O19" i="2"/>
  <c r="K19" i="2"/>
  <c r="M19" i="2" s="1"/>
  <c r="I19" i="2"/>
  <c r="AZ18" i="2"/>
  <c r="AY18" i="2"/>
  <c r="AT18" i="2"/>
  <c r="AS18" i="2"/>
  <c r="AQ18" i="2"/>
  <c r="AO18" i="2"/>
  <c r="AN18" i="2"/>
  <c r="AM18" i="2"/>
  <c r="AK18" i="2"/>
  <c r="AJ18" i="2"/>
  <c r="AZ17" i="2"/>
  <c r="AY17" i="2"/>
  <c r="AU17" i="2"/>
  <c r="AT17" i="2"/>
  <c r="AS17" i="2"/>
  <c r="AO17" i="2"/>
  <c r="AN17" i="2"/>
  <c r="AM17" i="2"/>
  <c r="AK17" i="2"/>
  <c r="AJ17" i="2"/>
  <c r="AE17" i="2"/>
  <c r="AD17" i="2"/>
  <c r="Y17" i="2"/>
  <c r="X17" i="2"/>
  <c r="T17" i="2"/>
  <c r="S17" i="2"/>
  <c r="R17" i="2"/>
  <c r="P17" i="2"/>
  <c r="O17" i="2"/>
  <c r="K17" i="2"/>
  <c r="M17" i="2" s="1"/>
  <c r="I17" i="2"/>
  <c r="AZ16" i="2"/>
  <c r="AY16" i="2"/>
  <c r="AT16" i="2"/>
  <c r="AS16" i="2"/>
  <c r="AO16" i="2"/>
  <c r="AN16" i="2"/>
  <c r="AM16" i="2"/>
  <c r="AK16" i="2"/>
  <c r="AJ16" i="2"/>
  <c r="AE16" i="2"/>
  <c r="AD16" i="2"/>
  <c r="AB16" i="2"/>
  <c r="Z16" i="2"/>
  <c r="Y16" i="2"/>
  <c r="X16" i="2"/>
  <c r="U16" i="2"/>
  <c r="T16" i="2"/>
  <c r="V16" i="2" s="1"/>
  <c r="S16" i="2"/>
  <c r="R16" i="2"/>
  <c r="P16" i="2"/>
  <c r="O16" i="2"/>
  <c r="M16" i="2"/>
  <c r="I16" i="2"/>
  <c r="K16" i="2" s="1"/>
  <c r="AZ15" i="2"/>
  <c r="AY15" i="2"/>
  <c r="AU15" i="2"/>
  <c r="AT15" i="2"/>
  <c r="AS15" i="2"/>
  <c r="AO15" i="2"/>
  <c r="AN15" i="2"/>
  <c r="AM15" i="2"/>
  <c r="AK15" i="2"/>
  <c r="AJ15" i="2"/>
  <c r="AE15" i="2"/>
  <c r="AD15" i="2"/>
  <c r="Y15" i="2"/>
  <c r="X15" i="2"/>
  <c r="T15" i="2"/>
  <c r="AP15" i="2" s="1"/>
  <c r="S15" i="2"/>
  <c r="R15" i="2"/>
  <c r="P15" i="2"/>
  <c r="O15" i="2"/>
  <c r="K15" i="2"/>
  <c r="M15" i="2" s="1"/>
  <c r="I15" i="2"/>
  <c r="AZ14" i="2"/>
  <c r="AY14" i="2"/>
  <c r="AT14" i="2"/>
  <c r="AS14" i="2"/>
  <c r="AO14" i="2"/>
  <c r="AN14" i="2"/>
  <c r="AM14" i="2"/>
  <c r="AK14" i="2"/>
  <c r="AJ14" i="2"/>
  <c r="AE14" i="2"/>
  <c r="AD14" i="2"/>
  <c r="AB14" i="2"/>
  <c r="Z14" i="2"/>
  <c r="Y14" i="2"/>
  <c r="X14" i="2"/>
  <c r="U14" i="2"/>
  <c r="T14" i="2"/>
  <c r="S14" i="2"/>
  <c r="R14" i="2"/>
  <c r="P14" i="2"/>
  <c r="O14" i="2"/>
  <c r="M14" i="2"/>
  <c r="I14" i="2"/>
  <c r="K14" i="2" s="1"/>
  <c r="AZ13" i="2"/>
  <c r="AY13" i="2"/>
  <c r="AU13" i="2"/>
  <c r="BA13" i="2" s="1"/>
  <c r="AT13" i="2"/>
  <c r="AS13" i="2"/>
  <c r="AO13" i="2"/>
  <c r="AN13" i="2"/>
  <c r="AM13" i="2"/>
  <c r="AK13" i="2"/>
  <c r="AJ13" i="2"/>
  <c r="T13" i="2"/>
  <c r="AQ13" i="2" s="1"/>
  <c r="AZ12" i="2"/>
  <c r="AY12" i="2"/>
  <c r="AU12" i="2"/>
  <c r="BA12" i="2" s="1"/>
  <c r="AT12" i="2"/>
  <c r="AS12" i="2"/>
  <c r="AO12" i="2"/>
  <c r="AQ12" i="2" s="1"/>
  <c r="AN12" i="2"/>
  <c r="AM12" i="2"/>
  <c r="AK12" i="2"/>
  <c r="AJ12" i="2"/>
  <c r="T12" i="2"/>
  <c r="Z12" i="2" s="1"/>
  <c r="AZ11" i="2"/>
  <c r="AZ82" i="2" s="1"/>
  <c r="AY11" i="2"/>
  <c r="AU11" i="2"/>
  <c r="AT11" i="2"/>
  <c r="AS11" i="2"/>
  <c r="AS82" i="2" s="1"/>
  <c r="AO11" i="2"/>
  <c r="AN11" i="2"/>
  <c r="AN82" i="2" s="1"/>
  <c r="AM11" i="2"/>
  <c r="AK11" i="2"/>
  <c r="AK82" i="2" s="1"/>
  <c r="AJ11" i="2"/>
  <c r="AE11" i="2"/>
  <c r="AD11" i="2"/>
  <c r="AD82" i="2" s="1"/>
  <c r="Y11" i="2"/>
  <c r="Y82" i="2" s="1"/>
  <c r="X11" i="2"/>
  <c r="T11" i="2"/>
  <c r="T82" i="2" s="1"/>
  <c r="S11" i="2"/>
  <c r="R11" i="2"/>
  <c r="R82" i="2" s="1"/>
  <c r="P11" i="2"/>
  <c r="O11" i="2"/>
  <c r="O82" i="2" s="1"/>
  <c r="K11" i="2"/>
  <c r="M11" i="2" s="1"/>
  <c r="I11" i="2"/>
  <c r="AW12" i="2" l="1"/>
  <c r="AF12" i="2"/>
  <c r="BC12" i="2" s="1"/>
  <c r="BB12" i="2"/>
  <c r="AP12" i="2"/>
  <c r="AU16" i="2"/>
  <c r="AP16" i="2"/>
  <c r="AQ17" i="2"/>
  <c r="Z17" i="2"/>
  <c r="U17" i="2"/>
  <c r="AU22" i="2"/>
  <c r="AP22" i="2"/>
  <c r="AF27" i="2"/>
  <c r="AA27" i="2"/>
  <c r="BA30" i="2"/>
  <c r="V31" i="2"/>
  <c r="AH32" i="2"/>
  <c r="AG32" i="2"/>
  <c r="AW35" i="2"/>
  <c r="P82" i="2"/>
  <c r="U11" i="2"/>
  <c r="Z11" i="2"/>
  <c r="AE82" i="2"/>
  <c r="AJ82" i="2"/>
  <c r="AO82" i="2"/>
  <c r="AT82" i="2"/>
  <c r="AY82" i="2"/>
  <c r="AV12" i="2"/>
  <c r="V14" i="2"/>
  <c r="AF14" i="2"/>
  <c r="AA14" i="2"/>
  <c r="AQ16" i="2"/>
  <c r="V17" i="2"/>
  <c r="BA17" i="2"/>
  <c r="AV17" i="2"/>
  <c r="AQ22" i="2"/>
  <c r="AU23" i="2"/>
  <c r="AP23" i="2"/>
  <c r="Z24" i="2"/>
  <c r="U24" i="2"/>
  <c r="U27" i="2"/>
  <c r="AB27" i="2"/>
  <c r="AU27" i="2"/>
  <c r="AP27" i="2"/>
  <c r="Z28" i="2"/>
  <c r="U28" i="2"/>
  <c r="U31" i="2"/>
  <c r="AQ31" i="2"/>
  <c r="AU31" i="2"/>
  <c r="AP31" i="2"/>
  <c r="AB32" i="2"/>
  <c r="AA32" i="2"/>
  <c r="AW32" i="2"/>
  <c r="V11" i="2"/>
  <c r="AP13" i="2"/>
  <c r="AU14" i="2"/>
  <c r="AP14" i="2"/>
  <c r="Z15" i="2"/>
  <c r="U15" i="2"/>
  <c r="BA20" i="2"/>
  <c r="AV20" i="2"/>
  <c r="BA28" i="2"/>
  <c r="AV28" i="2"/>
  <c r="AF29" i="2"/>
  <c r="BA36" i="2"/>
  <c r="AV36" i="2"/>
  <c r="AW36" i="2"/>
  <c r="AP11" i="2"/>
  <c r="AP17" i="2"/>
  <c r="AQ20" i="2"/>
  <c r="Z20" i="2"/>
  <c r="BA24" i="2"/>
  <c r="AF25" i="2"/>
  <c r="AF35" i="2"/>
  <c r="AA35" i="2"/>
  <c r="AB35" i="2"/>
  <c r="BA40" i="2"/>
  <c r="AV40" i="2"/>
  <c r="AW40" i="2"/>
  <c r="S82" i="2"/>
  <c r="X82" i="2"/>
  <c r="AM82" i="2"/>
  <c r="AQ11" i="2"/>
  <c r="AQ82" i="2" s="1"/>
  <c r="AV11" i="2"/>
  <c r="BA11" i="2"/>
  <c r="Z13" i="2"/>
  <c r="AV13" i="2"/>
  <c r="AQ14" i="2"/>
  <c r="V15" i="2"/>
  <c r="AQ15" i="2"/>
  <c r="BA15" i="2"/>
  <c r="AV15" i="2"/>
  <c r="AF16" i="2"/>
  <c r="AA16" i="2"/>
  <c r="AU18" i="2"/>
  <c r="AP18" i="2"/>
  <c r="Z19" i="2"/>
  <c r="U19" i="2"/>
  <c r="AP20" i="2"/>
  <c r="AW20" i="2"/>
  <c r="BA21" i="2"/>
  <c r="AF22" i="2"/>
  <c r="AA22" i="2"/>
  <c r="AP24" i="2"/>
  <c r="AW24" i="2"/>
  <c r="AU25" i="2"/>
  <c r="AP25" i="2"/>
  <c r="AQ26" i="2"/>
  <c r="Z26" i="2"/>
  <c r="AW26" i="2" s="1"/>
  <c r="U26" i="2"/>
  <c r="AW28" i="2"/>
  <c r="AU29" i="2"/>
  <c r="AP29" i="2"/>
  <c r="AQ30" i="2"/>
  <c r="Z30" i="2"/>
  <c r="U30" i="2"/>
  <c r="BA33" i="2"/>
  <c r="AV33" i="2"/>
  <c r="AW33" i="2"/>
  <c r="BA43" i="2"/>
  <c r="AV43" i="2"/>
  <c r="AW43" i="2"/>
  <c r="AW11" i="2"/>
  <c r="BA19" i="2"/>
  <c r="AQ21" i="2"/>
  <c r="Z21" i="2"/>
  <c r="AP21" i="2"/>
  <c r="V25" i="2"/>
  <c r="K25" i="2"/>
  <c r="M25" i="2" s="1"/>
  <c r="BA26" i="2"/>
  <c r="AV26" i="2"/>
  <c r="V27" i="2"/>
  <c r="V29" i="2"/>
  <c r="K29" i="2"/>
  <c r="M29" i="2" s="1"/>
  <c r="AF31" i="2"/>
  <c r="AA31" i="2"/>
  <c r="AV32" i="2"/>
  <c r="BA32" i="2"/>
  <c r="AP34" i="2"/>
  <c r="AU34" i="2"/>
  <c r="AV35" i="2"/>
  <c r="BA35" i="2"/>
  <c r="U37" i="2"/>
  <c r="Z37" i="2"/>
  <c r="K38" i="2"/>
  <c r="M38" i="2" s="1"/>
  <c r="AF38" i="2"/>
  <c r="AP38" i="2"/>
  <c r="AU38" i="2"/>
  <c r="BA39" i="2"/>
  <c r="U41" i="2"/>
  <c r="Z41" i="2"/>
  <c r="AV41" i="2" s="1"/>
  <c r="K42" i="2"/>
  <c r="M42" i="2" s="1"/>
  <c r="AA42" i="2"/>
  <c r="AF42" i="2"/>
  <c r="AP42" i="2"/>
  <c r="AU42" i="2"/>
  <c r="K44" i="2"/>
  <c r="M44" i="2" s="1"/>
  <c r="AG44" i="2" s="1"/>
  <c r="V44" i="2"/>
  <c r="AA44" i="2"/>
  <c r="V48" i="2"/>
  <c r="BA48" i="2"/>
  <c r="V49" i="2"/>
  <c r="AF49" i="2"/>
  <c r="AA49" i="2"/>
  <c r="V51" i="2"/>
  <c r="K51" i="2"/>
  <c r="V54" i="2"/>
  <c r="K54" i="2"/>
  <c r="V55" i="2"/>
  <c r="BA55" i="2"/>
  <c r="V56" i="2"/>
  <c r="AF56" i="2"/>
  <c r="AA56" i="2"/>
  <c r="V58" i="2"/>
  <c r="K58" i="2"/>
  <c r="V59" i="2"/>
  <c r="BA59" i="2"/>
  <c r="V60" i="2"/>
  <c r="AF60" i="2"/>
  <c r="AA60" i="2"/>
  <c r="U33" i="2"/>
  <c r="U36" i="2"/>
  <c r="V37" i="2"/>
  <c r="AP37" i="2"/>
  <c r="U40" i="2"/>
  <c r="V41" i="2"/>
  <c r="AP41" i="2"/>
  <c r="AU44" i="2"/>
  <c r="AP44" i="2"/>
  <c r="AQ45" i="2"/>
  <c r="Z45" i="2"/>
  <c r="U45" i="2"/>
  <c r="AU49" i="2"/>
  <c r="AP49" i="2"/>
  <c r="Z50" i="2"/>
  <c r="U50" i="2"/>
  <c r="Z53" i="2"/>
  <c r="U53" i="2"/>
  <c r="AU56" i="2"/>
  <c r="AP56" i="2"/>
  <c r="Z57" i="2"/>
  <c r="U57" i="2"/>
  <c r="AU60" i="2"/>
  <c r="AP60" i="2"/>
  <c r="Z61" i="2"/>
  <c r="U61" i="2"/>
  <c r="U32" i="2"/>
  <c r="K33" i="2"/>
  <c r="AA33" i="2" s="1"/>
  <c r="AP33" i="2"/>
  <c r="U35" i="2"/>
  <c r="K36" i="2"/>
  <c r="AA36" i="2" s="1"/>
  <c r="AP36" i="2"/>
  <c r="AV37" i="2"/>
  <c r="U39" i="2"/>
  <c r="Z39" i="2"/>
  <c r="K40" i="2"/>
  <c r="AA40" i="2" s="1"/>
  <c r="AP40" i="2"/>
  <c r="AP43" i="2"/>
  <c r="AQ44" i="2"/>
  <c r="V45" i="2"/>
  <c r="BA45" i="2"/>
  <c r="AV45" i="2"/>
  <c r="AF46" i="2"/>
  <c r="AA46" i="2"/>
  <c r="AQ49" i="2"/>
  <c r="V50" i="2"/>
  <c r="AQ50" i="2"/>
  <c r="BA50" i="2"/>
  <c r="AV50" i="2"/>
  <c r="AF51" i="2"/>
  <c r="V53" i="2"/>
  <c r="AQ53" i="2"/>
  <c r="BA53" i="2"/>
  <c r="AV53" i="2"/>
  <c r="AF54" i="2"/>
  <c r="AA54" i="2"/>
  <c r="AQ56" i="2"/>
  <c r="V57" i="2"/>
  <c r="AQ57" i="2"/>
  <c r="BA57" i="2"/>
  <c r="AV57" i="2"/>
  <c r="AF58" i="2"/>
  <c r="AA58" i="2"/>
  <c r="AQ60" i="2"/>
  <c r="V61" i="2"/>
  <c r="AQ61" i="2"/>
  <c r="BA61" i="2"/>
  <c r="AV61" i="2"/>
  <c r="AG62" i="2"/>
  <c r="AH62" i="2"/>
  <c r="BA62" i="2"/>
  <c r="AV62" i="2"/>
  <c r="AW62" i="2"/>
  <c r="AB66" i="2"/>
  <c r="AH44" i="2"/>
  <c r="AU46" i="2"/>
  <c r="AP46" i="2"/>
  <c r="AU47" i="2"/>
  <c r="AP47" i="2"/>
  <c r="AQ48" i="2"/>
  <c r="Z48" i="2"/>
  <c r="AV48" i="2" s="1"/>
  <c r="U48" i="2"/>
  <c r="AU51" i="2"/>
  <c r="AP51" i="2"/>
  <c r="AU54" i="2"/>
  <c r="AP54" i="2"/>
  <c r="AQ55" i="2"/>
  <c r="Z55" i="2"/>
  <c r="U55" i="2"/>
  <c r="AU58" i="2"/>
  <c r="AP58" i="2"/>
  <c r="AQ59" i="2"/>
  <c r="Z59" i="2"/>
  <c r="AV59" i="2" s="1"/>
  <c r="U59" i="2"/>
  <c r="AP61" i="2"/>
  <c r="U63" i="2"/>
  <c r="Z63" i="2"/>
  <c r="K64" i="2"/>
  <c r="M64" i="2" s="1"/>
  <c r="AF64" i="2"/>
  <c r="AP64" i="2"/>
  <c r="AU64" i="2"/>
  <c r="AQ65" i="2"/>
  <c r="AV65" i="2"/>
  <c r="BA65" i="2"/>
  <c r="U67" i="2"/>
  <c r="Z67" i="2"/>
  <c r="AW67" i="2" s="1"/>
  <c r="K68" i="2"/>
  <c r="M68" i="2" s="1"/>
  <c r="V68" i="2"/>
  <c r="AF68" i="2"/>
  <c r="AP68" i="2"/>
  <c r="AU68" i="2"/>
  <c r="U69" i="2"/>
  <c r="Z69" i="2"/>
  <c r="U72" i="2"/>
  <c r="AU72" i="2"/>
  <c r="AP72" i="2"/>
  <c r="Z73" i="2"/>
  <c r="U73" i="2"/>
  <c r="U76" i="2"/>
  <c r="AU76" i="2"/>
  <c r="AP76" i="2"/>
  <c r="Z77" i="2"/>
  <c r="AV77" i="2" s="1"/>
  <c r="U77" i="2"/>
  <c r="U80" i="2"/>
  <c r="AU80" i="2"/>
  <c r="AP80" i="2"/>
  <c r="Z81" i="2"/>
  <c r="U81" i="2"/>
  <c r="T124" i="2"/>
  <c r="Z83" i="2"/>
  <c r="U83" i="2"/>
  <c r="V63" i="2"/>
  <c r="U66" i="2"/>
  <c r="V67" i="2"/>
  <c r="V69" i="2"/>
  <c r="U70" i="2"/>
  <c r="AF70" i="2"/>
  <c r="BA73" i="2"/>
  <c r="AV73" i="2"/>
  <c r="AF74" i="2"/>
  <c r="BA77" i="2"/>
  <c r="AF78" i="2"/>
  <c r="BA81" i="2"/>
  <c r="AV81" i="2"/>
  <c r="BA83" i="2"/>
  <c r="AF84" i="2"/>
  <c r="BB84" i="2"/>
  <c r="BA88" i="2"/>
  <c r="AV88" i="2"/>
  <c r="AW88" i="2"/>
  <c r="AA62" i="2"/>
  <c r="AP62" i="2"/>
  <c r="AV63" i="2"/>
  <c r="U65" i="2"/>
  <c r="Z65" i="2"/>
  <c r="AA66" i="2"/>
  <c r="AF66" i="2"/>
  <c r="AP66" i="2"/>
  <c r="AU66" i="2"/>
  <c r="AV67" i="2"/>
  <c r="BA67" i="2"/>
  <c r="AQ69" i="2"/>
  <c r="AU69" i="2"/>
  <c r="K70" i="2"/>
  <c r="M70" i="2" s="1"/>
  <c r="AU70" i="2"/>
  <c r="AP70" i="2"/>
  <c r="AQ71" i="2"/>
  <c r="Z71" i="2"/>
  <c r="U71" i="2"/>
  <c r="AP73" i="2"/>
  <c r="AW73" i="2"/>
  <c r="AU74" i="2"/>
  <c r="AP74" i="2"/>
  <c r="AQ75" i="2"/>
  <c r="Z75" i="2"/>
  <c r="U75" i="2"/>
  <c r="AP77" i="2"/>
  <c r="AW77" i="2"/>
  <c r="AU78" i="2"/>
  <c r="AP78" i="2"/>
  <c r="AQ79" i="2"/>
  <c r="Z79" i="2"/>
  <c r="U79" i="2"/>
  <c r="AP81" i="2"/>
  <c r="AW81" i="2"/>
  <c r="AP83" i="2"/>
  <c r="AW83" i="2"/>
  <c r="AW84" i="2"/>
  <c r="AV84" i="2"/>
  <c r="AW101" i="2"/>
  <c r="V65" i="2"/>
  <c r="BA71" i="2"/>
  <c r="AV71" i="2"/>
  <c r="V72" i="2"/>
  <c r="AF72" i="2"/>
  <c r="AA72" i="2"/>
  <c r="V74" i="2"/>
  <c r="K74" i="2"/>
  <c r="M74" i="2" s="1"/>
  <c r="BA75" i="2"/>
  <c r="AV75" i="2"/>
  <c r="V76" i="2"/>
  <c r="AF76" i="2"/>
  <c r="AA76" i="2"/>
  <c r="V78" i="2"/>
  <c r="K78" i="2"/>
  <c r="M78" i="2" s="1"/>
  <c r="BA79" i="2"/>
  <c r="AV79" i="2"/>
  <c r="V80" i="2"/>
  <c r="AF80" i="2"/>
  <c r="AA80" i="2"/>
  <c r="V84" i="2"/>
  <c r="V124" i="2" s="1"/>
  <c r="K84" i="2"/>
  <c r="M84" i="2" s="1"/>
  <c r="S124" i="2"/>
  <c r="X124" i="2"/>
  <c r="AM124" i="2"/>
  <c r="U85" i="2"/>
  <c r="Z85" i="2"/>
  <c r="K86" i="2"/>
  <c r="M86" i="2" s="1"/>
  <c r="AA86" i="2"/>
  <c r="AF86" i="2"/>
  <c r="AP86" i="2"/>
  <c r="AU86" i="2"/>
  <c r="AU124" i="2" s="1"/>
  <c r="BA87" i="2"/>
  <c r="U89" i="2"/>
  <c r="Z89" i="2"/>
  <c r="K90" i="2"/>
  <c r="M90" i="2" s="1"/>
  <c r="AF90" i="2"/>
  <c r="AP90" i="2"/>
  <c r="AU90" i="2"/>
  <c r="BA91" i="2"/>
  <c r="U93" i="2"/>
  <c r="Z93" i="2"/>
  <c r="U94" i="2"/>
  <c r="AU94" i="2"/>
  <c r="AP94" i="2"/>
  <c r="Z95" i="2"/>
  <c r="U95" i="2"/>
  <c r="AQ95" i="2"/>
  <c r="AQ124" i="2" s="1"/>
  <c r="AU98" i="2"/>
  <c r="AP98" i="2"/>
  <c r="Z99" i="2"/>
  <c r="U99" i="2"/>
  <c r="AQ99" i="2"/>
  <c r="AU102" i="2"/>
  <c r="AP102" i="2"/>
  <c r="Z103" i="2"/>
  <c r="AW103" i="2" s="1"/>
  <c r="U103" i="2"/>
  <c r="AQ103" i="2"/>
  <c r="V106" i="2"/>
  <c r="AD106" i="2"/>
  <c r="AD124" i="2" s="1"/>
  <c r="V85" i="2"/>
  <c r="AP85" i="2"/>
  <c r="U88" i="2"/>
  <c r="V89" i="2"/>
  <c r="AP89" i="2"/>
  <c r="U92" i="2"/>
  <c r="V93" i="2"/>
  <c r="AP93" i="2"/>
  <c r="BA93" i="2"/>
  <c r="AV93" i="2"/>
  <c r="BA95" i="2"/>
  <c r="AF96" i="2"/>
  <c r="AA96" i="2"/>
  <c r="V98" i="2"/>
  <c r="K98" i="2"/>
  <c r="M98" i="2" s="1"/>
  <c r="BA99" i="2"/>
  <c r="AV99" i="2"/>
  <c r="AF100" i="2"/>
  <c r="AA100" i="2"/>
  <c r="V102" i="2"/>
  <c r="K102" i="2"/>
  <c r="M102" i="2" s="1"/>
  <c r="BA103" i="2"/>
  <c r="AV103" i="2"/>
  <c r="AF104" i="2"/>
  <c r="AA104" i="2"/>
  <c r="U107" i="2"/>
  <c r="V107" i="2"/>
  <c r="K107" i="2"/>
  <c r="AH109" i="2"/>
  <c r="P124" i="2"/>
  <c r="AE124" i="2"/>
  <c r="AJ124" i="2"/>
  <c r="AO124" i="2"/>
  <c r="AT124" i="2"/>
  <c r="AY124" i="2"/>
  <c r="AP84" i="2"/>
  <c r="AV85" i="2"/>
  <c r="U87" i="2"/>
  <c r="Z87" i="2"/>
  <c r="AW87" i="2" s="1"/>
  <c r="K88" i="2"/>
  <c r="AA88" i="2"/>
  <c r="AP88" i="2"/>
  <c r="AV89" i="2"/>
  <c r="U91" i="2"/>
  <c r="Z91" i="2"/>
  <c r="AV91" i="2" s="1"/>
  <c r="K92" i="2"/>
  <c r="M92" i="2" s="1"/>
  <c r="AA92" i="2"/>
  <c r="AF92" i="2"/>
  <c r="AP92" i="2"/>
  <c r="AU92" i="2"/>
  <c r="AW93" i="2"/>
  <c r="U96" i="2"/>
  <c r="AB96" i="2"/>
  <c r="AU96" i="2"/>
  <c r="AP96" i="2"/>
  <c r="Z97" i="2"/>
  <c r="AW97" i="2" s="1"/>
  <c r="U97" i="2"/>
  <c r="AW99" i="2"/>
  <c r="U100" i="2"/>
  <c r="AB100" i="2"/>
  <c r="AU100" i="2"/>
  <c r="AP100" i="2"/>
  <c r="Z101" i="2"/>
  <c r="U101" i="2"/>
  <c r="U104" i="2"/>
  <c r="AB104" i="2"/>
  <c r="AU104" i="2"/>
  <c r="AP104" i="2"/>
  <c r="Z105" i="2"/>
  <c r="AW105" i="2" s="1"/>
  <c r="U105" i="2"/>
  <c r="AW107" i="2"/>
  <c r="BA107" i="2"/>
  <c r="AV107" i="2"/>
  <c r="V91" i="2"/>
  <c r="AF94" i="2"/>
  <c r="AA94" i="2"/>
  <c r="BA97" i="2"/>
  <c r="AV97" i="2"/>
  <c r="AF98" i="2"/>
  <c r="AA98" i="2"/>
  <c r="BA101" i="2"/>
  <c r="AV101" i="2"/>
  <c r="AF102" i="2"/>
  <c r="AA102" i="2"/>
  <c r="BA105" i="2"/>
  <c r="AV105" i="2"/>
  <c r="Z106" i="2"/>
  <c r="U106" i="2"/>
  <c r="AQ106" i="2"/>
  <c r="BA106" i="2"/>
  <c r="AV106" i="2"/>
  <c r="AA107" i="2"/>
  <c r="AP107" i="2"/>
  <c r="AQ108" i="2"/>
  <c r="AU109" i="2"/>
  <c r="AP109" i="2"/>
  <c r="BA111" i="2"/>
  <c r="AV111" i="2"/>
  <c r="AW111" i="2"/>
  <c r="AB115" i="2"/>
  <c r="AB123" i="2"/>
  <c r="U109" i="2"/>
  <c r="AW117" i="2"/>
  <c r="BA117" i="2"/>
  <c r="AV117" i="2"/>
  <c r="AW121" i="2"/>
  <c r="BA121" i="2"/>
  <c r="AV121" i="2"/>
  <c r="U108" i="2"/>
  <c r="Z108" i="2"/>
  <c r="AV108" i="2" s="1"/>
  <c r="AA109" i="2"/>
  <c r="AG109" i="2"/>
  <c r="Z110" i="2"/>
  <c r="U110" i="2"/>
  <c r="AQ110" i="2"/>
  <c r="AW110" i="2"/>
  <c r="AW113" i="2"/>
  <c r="BA113" i="2"/>
  <c r="AV113" i="2"/>
  <c r="V108" i="2"/>
  <c r="AB109" i="2"/>
  <c r="AB113" i="2"/>
  <c r="AV110" i="2"/>
  <c r="BA110" i="2"/>
  <c r="U112" i="2"/>
  <c r="Z112" i="2"/>
  <c r="K113" i="2"/>
  <c r="M113" i="2" s="1"/>
  <c r="V113" i="2"/>
  <c r="AA113" i="2"/>
  <c r="AF113" i="2"/>
  <c r="AP113" i="2"/>
  <c r="AV114" i="2"/>
  <c r="U116" i="2"/>
  <c r="Z116" i="2"/>
  <c r="K117" i="2"/>
  <c r="AA117" i="2"/>
  <c r="AP117" i="2"/>
  <c r="AV118" i="2"/>
  <c r="U120" i="2"/>
  <c r="Z120" i="2"/>
  <c r="AV120" i="2" s="1"/>
  <c r="K121" i="2"/>
  <c r="AA121" i="2"/>
  <c r="AP121" i="2"/>
  <c r="U111" i="2"/>
  <c r="V112" i="2"/>
  <c r="AP112" i="2"/>
  <c r="U115" i="2"/>
  <c r="AP116" i="2"/>
  <c r="U119" i="2"/>
  <c r="AP120" i="2"/>
  <c r="U123" i="2"/>
  <c r="K111" i="2"/>
  <c r="AA111" i="2"/>
  <c r="AP111" i="2"/>
  <c r="AV112" i="2"/>
  <c r="BA112" i="2"/>
  <c r="U114" i="2"/>
  <c r="Z114" i="2"/>
  <c r="AA115" i="2"/>
  <c r="AF115" i="2"/>
  <c r="AP115" i="2"/>
  <c r="AU115" i="2"/>
  <c r="AV116" i="2"/>
  <c r="BA116" i="2"/>
  <c r="U118" i="2"/>
  <c r="Z118" i="2"/>
  <c r="K119" i="2"/>
  <c r="M119" i="2" s="1"/>
  <c r="AF119" i="2"/>
  <c r="AP119" i="2"/>
  <c r="AU119" i="2"/>
  <c r="BA120" i="2"/>
  <c r="U122" i="2"/>
  <c r="Z122" i="2"/>
  <c r="AA123" i="2"/>
  <c r="AF123" i="2"/>
  <c r="AP123" i="2"/>
  <c r="AU123" i="2"/>
  <c r="V114" i="2"/>
  <c r="V118" i="2"/>
  <c r="V122" i="2"/>
  <c r="M82" i="2" l="1"/>
  <c r="M124" i="2"/>
  <c r="AF118" i="2"/>
  <c r="AA118" i="2"/>
  <c r="AW118" i="2"/>
  <c r="AB118" i="2"/>
  <c r="BA115" i="2"/>
  <c r="AV115" i="2"/>
  <c r="AW115" i="2"/>
  <c r="AF114" i="2"/>
  <c r="AA114" i="2"/>
  <c r="AW114" i="2"/>
  <c r="AB114" i="2"/>
  <c r="AB117" i="2"/>
  <c r="M117" i="2"/>
  <c r="AB110" i="2"/>
  <c r="AA110" i="2"/>
  <c r="AF110" i="2"/>
  <c r="BC110" i="2" s="1"/>
  <c r="AB119" i="2"/>
  <c r="AB106" i="2"/>
  <c r="AA106" i="2"/>
  <c r="AF106" i="2"/>
  <c r="AH102" i="2"/>
  <c r="AG102" i="2"/>
  <c r="AH98" i="2"/>
  <c r="AG98" i="2"/>
  <c r="AH94" i="2"/>
  <c r="AG94" i="2"/>
  <c r="AW100" i="2"/>
  <c r="AV100" i="2"/>
  <c r="BA100" i="2"/>
  <c r="BA92" i="2"/>
  <c r="AV92" i="2"/>
  <c r="AW92" i="2"/>
  <c r="AH100" i="2"/>
  <c r="AG100" i="2"/>
  <c r="AB99" i="2"/>
  <c r="AF99" i="2"/>
  <c r="AA99" i="2"/>
  <c r="AA90" i="2"/>
  <c r="AH86" i="2"/>
  <c r="AG86" i="2"/>
  <c r="BB75" i="2"/>
  <c r="AH72" i="2"/>
  <c r="AG72" i="2"/>
  <c r="AB84" i="2"/>
  <c r="BA69" i="2"/>
  <c r="AV69" i="2"/>
  <c r="AW69" i="2"/>
  <c r="BA66" i="2"/>
  <c r="AV66" i="2"/>
  <c r="AW66" i="2"/>
  <c r="AF65" i="2"/>
  <c r="AA65" i="2"/>
  <c r="AB65" i="2"/>
  <c r="AA84" i="2"/>
  <c r="U124" i="2"/>
  <c r="AB81" i="2"/>
  <c r="AF81" i="2"/>
  <c r="AA81" i="2"/>
  <c r="AW72" i="2"/>
  <c r="BA72" i="2"/>
  <c r="AV72" i="2"/>
  <c r="AW68" i="2"/>
  <c r="BA68" i="2"/>
  <c r="AV68" i="2"/>
  <c r="BC65" i="2"/>
  <c r="BB65" i="2"/>
  <c r="AW63" i="2"/>
  <c r="AB63" i="2"/>
  <c r="AF63" i="2"/>
  <c r="AA63" i="2"/>
  <c r="AW65" i="2"/>
  <c r="AB55" i="2"/>
  <c r="AA55" i="2"/>
  <c r="AF55" i="2"/>
  <c r="AW55" i="2"/>
  <c r="AW46" i="2"/>
  <c r="AV46" i="2"/>
  <c r="BA46" i="2"/>
  <c r="BC57" i="2"/>
  <c r="BB45" i="2"/>
  <c r="AF39" i="2"/>
  <c r="AA39" i="2"/>
  <c r="AB39" i="2"/>
  <c r="AB64" i="2"/>
  <c r="AW60" i="2"/>
  <c r="AV60" i="2"/>
  <c r="BA60" i="2"/>
  <c r="AW56" i="2"/>
  <c r="AV56" i="2"/>
  <c r="BA56" i="2"/>
  <c r="AB50" i="2"/>
  <c r="AW50" i="2"/>
  <c r="AA50" i="2"/>
  <c r="AF50" i="2"/>
  <c r="AB45" i="2"/>
  <c r="AW45" i="2"/>
  <c r="AA45" i="2"/>
  <c r="AF45" i="2"/>
  <c r="AB44" i="2"/>
  <c r="AV55" i="2"/>
  <c r="AH49" i="2"/>
  <c r="AG49" i="2"/>
  <c r="AW42" i="2"/>
  <c r="BA42" i="2"/>
  <c r="AV42" i="2"/>
  <c r="AV39" i="2"/>
  <c r="AA38" i="2"/>
  <c r="BC35" i="2"/>
  <c r="BB35" i="2"/>
  <c r="BC32" i="2"/>
  <c r="BB32" i="2"/>
  <c r="BB26" i="2"/>
  <c r="AF21" i="2"/>
  <c r="AW21" i="2"/>
  <c r="AB30" i="2"/>
  <c r="AA30" i="2"/>
  <c r="AF30" i="2"/>
  <c r="AB29" i="2"/>
  <c r="AV21" i="2"/>
  <c r="AF13" i="2"/>
  <c r="AB13" i="2"/>
  <c r="AA13" i="2"/>
  <c r="BC40" i="2"/>
  <c r="BB40" i="2"/>
  <c r="AA25" i="2"/>
  <c r="AB20" i="2"/>
  <c r="AF20" i="2"/>
  <c r="BC20" i="2" s="1"/>
  <c r="AA20" i="2"/>
  <c r="AP82" i="2"/>
  <c r="AH29" i="2"/>
  <c r="AG29" i="2"/>
  <c r="BB20" i="2"/>
  <c r="AW14" i="2"/>
  <c r="AV14" i="2"/>
  <c r="BA14" i="2"/>
  <c r="AB42" i="2"/>
  <c r="AV30" i="2"/>
  <c r="AG123" i="2"/>
  <c r="AH123" i="2"/>
  <c r="BB120" i="2"/>
  <c r="AG119" i="2"/>
  <c r="AH119" i="2"/>
  <c r="AB116" i="2"/>
  <c r="AF116" i="2"/>
  <c r="AA116" i="2"/>
  <c r="AH113" i="2"/>
  <c r="AG113" i="2"/>
  <c r="AB112" i="2"/>
  <c r="AF112" i="2"/>
  <c r="BC112" i="2" s="1"/>
  <c r="AA112" i="2"/>
  <c r="AW120" i="2"/>
  <c r="BC121" i="2"/>
  <c r="BB121" i="2"/>
  <c r="BC111" i="2"/>
  <c r="BB111" i="2"/>
  <c r="BC106" i="2"/>
  <c r="AW104" i="2"/>
  <c r="AV104" i="2"/>
  <c r="BA104" i="2"/>
  <c r="AB97" i="2"/>
  <c r="AA97" i="2"/>
  <c r="AF97" i="2"/>
  <c r="AF91" i="2"/>
  <c r="AA91" i="2"/>
  <c r="AB91" i="2"/>
  <c r="AW102" i="2"/>
  <c r="BA102" i="2"/>
  <c r="AV102" i="2"/>
  <c r="AB95" i="2"/>
  <c r="AF95" i="2"/>
  <c r="AA95" i="2"/>
  <c r="AB93" i="2"/>
  <c r="AF93" i="2"/>
  <c r="AA93" i="2"/>
  <c r="AW90" i="2"/>
  <c r="BA90" i="2"/>
  <c r="AV90" i="2"/>
  <c r="AV87" i="2"/>
  <c r="AH76" i="2"/>
  <c r="AG76" i="2"/>
  <c r="AW78" i="2"/>
  <c r="AV78" i="2"/>
  <c r="BA78" i="2"/>
  <c r="AW74" i="2"/>
  <c r="AV74" i="2"/>
  <c r="BA74" i="2"/>
  <c r="AW70" i="2"/>
  <c r="AV70" i="2"/>
  <c r="BA70" i="2"/>
  <c r="BC88" i="2"/>
  <c r="BB88" i="2"/>
  <c r="AH84" i="2"/>
  <c r="AG84" i="2"/>
  <c r="AW106" i="2"/>
  <c r="Z124" i="2"/>
  <c r="AB83" i="2"/>
  <c r="AB124" i="2" s="1"/>
  <c r="AF83" i="2"/>
  <c r="AA83" i="2"/>
  <c r="AB77" i="2"/>
  <c r="AF77" i="2"/>
  <c r="AA77" i="2"/>
  <c r="AH64" i="2"/>
  <c r="AG64" i="2"/>
  <c r="AW51" i="2"/>
  <c r="AV51" i="2"/>
  <c r="BA51" i="2"/>
  <c r="BC62" i="2"/>
  <c r="BB62" i="2"/>
  <c r="BB61" i="2"/>
  <c r="BC50" i="2"/>
  <c r="BB50" i="2"/>
  <c r="AB36" i="2"/>
  <c r="M36" i="2"/>
  <c r="AB33" i="2"/>
  <c r="M33" i="2"/>
  <c r="BC55" i="2"/>
  <c r="BB55" i="2"/>
  <c r="AB51" i="2"/>
  <c r="M51" i="2"/>
  <c r="AW41" i="2"/>
  <c r="AB41" i="2"/>
  <c r="AF41" i="2"/>
  <c r="AA41" i="2"/>
  <c r="AW38" i="2"/>
  <c r="BA38" i="2"/>
  <c r="AV38" i="2"/>
  <c r="BC21" i="2"/>
  <c r="BB21" i="2"/>
  <c r="AB19" i="2"/>
  <c r="AA19" i="2"/>
  <c r="AF19" i="2"/>
  <c r="AH16" i="2"/>
  <c r="AG16" i="2"/>
  <c r="BC11" i="2"/>
  <c r="BB11" i="2"/>
  <c r="AH25" i="2"/>
  <c r="AG25" i="2"/>
  <c r="AB38" i="2"/>
  <c r="AW30" i="2"/>
  <c r="AW27" i="2"/>
  <c r="BA27" i="2"/>
  <c r="AV27" i="2"/>
  <c r="AB24" i="2"/>
  <c r="AA24" i="2"/>
  <c r="AF24" i="2"/>
  <c r="AW39" i="2"/>
  <c r="BC30" i="2"/>
  <c r="BB30" i="2"/>
  <c r="AW22" i="2"/>
  <c r="AV22" i="2"/>
  <c r="BA22" i="2"/>
  <c r="AA119" i="2"/>
  <c r="BB116" i="2"/>
  <c r="BC116" i="2"/>
  <c r="AG115" i="2"/>
  <c r="AH115" i="2"/>
  <c r="BB112" i="2"/>
  <c r="AB111" i="2"/>
  <c r="M111" i="2"/>
  <c r="AB121" i="2"/>
  <c r="M121" i="2"/>
  <c r="AW116" i="2"/>
  <c r="AW112" i="2"/>
  <c r="BC101" i="2"/>
  <c r="BB97" i="2"/>
  <c r="BC107" i="2"/>
  <c r="BB107" i="2"/>
  <c r="AB101" i="2"/>
  <c r="AA101" i="2"/>
  <c r="AF101" i="2"/>
  <c r="AW95" i="2"/>
  <c r="AG92" i="2"/>
  <c r="AH92" i="2"/>
  <c r="AB88" i="2"/>
  <c r="M88" i="2"/>
  <c r="AB107" i="2"/>
  <c r="M107" i="2"/>
  <c r="AH104" i="2"/>
  <c r="AG104" i="2"/>
  <c r="BC99" i="2"/>
  <c r="BB99" i="2"/>
  <c r="AH96" i="2"/>
  <c r="AG96" i="2"/>
  <c r="BC93" i="2"/>
  <c r="BB93" i="2"/>
  <c r="AW98" i="2"/>
  <c r="BA98" i="2"/>
  <c r="AV98" i="2"/>
  <c r="AW89" i="2"/>
  <c r="AB89" i="2"/>
  <c r="AF89" i="2"/>
  <c r="AA89" i="2"/>
  <c r="AW86" i="2"/>
  <c r="BA86" i="2"/>
  <c r="AV86" i="2"/>
  <c r="AH80" i="2"/>
  <c r="AG80" i="2"/>
  <c r="AB98" i="2"/>
  <c r="AP124" i="2"/>
  <c r="AB79" i="2"/>
  <c r="AA79" i="2"/>
  <c r="AF79" i="2"/>
  <c r="BB79" i="2" s="1"/>
  <c r="AB78" i="2"/>
  <c r="AB75" i="2"/>
  <c r="AA75" i="2"/>
  <c r="AF75" i="2"/>
  <c r="BC75" i="2" s="1"/>
  <c r="AB74" i="2"/>
  <c r="AB71" i="2"/>
  <c r="AA71" i="2"/>
  <c r="AF71" i="2"/>
  <c r="AB70" i="2"/>
  <c r="AG66" i="2"/>
  <c r="AH66" i="2"/>
  <c r="AB102" i="2"/>
  <c r="BC84" i="2"/>
  <c r="AV83" i="2"/>
  <c r="AA78" i="2"/>
  <c r="AA74" i="2"/>
  <c r="AA70" i="2"/>
  <c r="AB90" i="2"/>
  <c r="AW80" i="2"/>
  <c r="BA80" i="2"/>
  <c r="AV80" i="2"/>
  <c r="AB73" i="2"/>
  <c r="AF73" i="2"/>
  <c r="AA73" i="2"/>
  <c r="AB69" i="2"/>
  <c r="AA69" i="2"/>
  <c r="AF69" i="2"/>
  <c r="AH68" i="2"/>
  <c r="AG68" i="2"/>
  <c r="AB67" i="2"/>
  <c r="AF67" i="2"/>
  <c r="AA67" i="2"/>
  <c r="AA64" i="2"/>
  <c r="AW71" i="2"/>
  <c r="AW58" i="2"/>
  <c r="AV58" i="2"/>
  <c r="BA58" i="2"/>
  <c r="AW47" i="2"/>
  <c r="AV47" i="2"/>
  <c r="BA47" i="2"/>
  <c r="AW75" i="2"/>
  <c r="AH58" i="2"/>
  <c r="AG58" i="2"/>
  <c r="AA51" i="2"/>
  <c r="AH46" i="2"/>
  <c r="AG46" i="2"/>
  <c r="AB61" i="2"/>
  <c r="AW61" i="2"/>
  <c r="AA61" i="2"/>
  <c r="AF61" i="2"/>
  <c r="AB57" i="2"/>
  <c r="AW57" i="2"/>
  <c r="AA57" i="2"/>
  <c r="AF57" i="2"/>
  <c r="AB53" i="2"/>
  <c r="AW53" i="2"/>
  <c r="AA53" i="2"/>
  <c r="AF53" i="2"/>
  <c r="AW49" i="2"/>
  <c r="AV49" i="2"/>
  <c r="BA49" i="2"/>
  <c r="AH60" i="2"/>
  <c r="AG60" i="2"/>
  <c r="AH56" i="2"/>
  <c r="AG56" i="2"/>
  <c r="AH42" i="2"/>
  <c r="AG42" i="2"/>
  <c r="AW37" i="2"/>
  <c r="AB37" i="2"/>
  <c r="AF37" i="2"/>
  <c r="AA37" i="2"/>
  <c r="AW34" i="2"/>
  <c r="BA34" i="2"/>
  <c r="AV34" i="2"/>
  <c r="AV19" i="2"/>
  <c r="BC33" i="2"/>
  <c r="BB33" i="2"/>
  <c r="AW25" i="2"/>
  <c r="AV25" i="2"/>
  <c r="BA25" i="2"/>
  <c r="AV24" i="2"/>
  <c r="BC36" i="2"/>
  <c r="BB36" i="2"/>
  <c r="AB15" i="2"/>
  <c r="AW15" i="2"/>
  <c r="AA15" i="2"/>
  <c r="AF15" i="2"/>
  <c r="V82" i="2"/>
  <c r="AW31" i="2"/>
  <c r="BA31" i="2"/>
  <c r="AV31" i="2"/>
  <c r="BC17" i="2"/>
  <c r="BB17" i="2"/>
  <c r="AH14" i="2"/>
  <c r="AG14" i="2"/>
  <c r="Z82" i="2"/>
  <c r="AB11" i="2"/>
  <c r="AB82" i="2" s="1"/>
  <c r="AF11" i="2"/>
  <c r="AA11" i="2"/>
  <c r="AW16" i="2"/>
  <c r="AV16" i="2"/>
  <c r="AV82" i="2" s="1"/>
  <c r="BA16" i="2"/>
  <c r="AW19" i="2"/>
  <c r="BA123" i="2"/>
  <c r="AV123" i="2"/>
  <c r="AW123" i="2"/>
  <c r="AF122" i="2"/>
  <c r="AA122" i="2"/>
  <c r="AW122" i="2"/>
  <c r="AB122" i="2"/>
  <c r="BA119" i="2"/>
  <c r="AV119" i="2"/>
  <c r="AW119" i="2"/>
  <c r="AV122" i="2"/>
  <c r="AB120" i="2"/>
  <c r="AF120" i="2"/>
  <c r="BC120" i="2" s="1"/>
  <c r="AA120" i="2"/>
  <c r="BC113" i="2"/>
  <c r="BB113" i="2"/>
  <c r="AF108" i="2"/>
  <c r="AA108" i="2"/>
  <c r="AW108" i="2"/>
  <c r="AB108" i="2"/>
  <c r="BC117" i="2"/>
  <c r="BB117" i="2"/>
  <c r="AW109" i="2"/>
  <c r="BA109" i="2"/>
  <c r="AV109" i="2"/>
  <c r="AB105" i="2"/>
  <c r="AA105" i="2"/>
  <c r="AF105" i="2"/>
  <c r="AW96" i="2"/>
  <c r="AV96" i="2"/>
  <c r="BA96" i="2"/>
  <c r="AF87" i="2"/>
  <c r="BC87" i="2" s="1"/>
  <c r="AA87" i="2"/>
  <c r="AB87" i="2"/>
  <c r="AV95" i="2"/>
  <c r="AB103" i="2"/>
  <c r="AF103" i="2"/>
  <c r="AA103" i="2"/>
  <c r="AW94" i="2"/>
  <c r="BA94" i="2"/>
  <c r="AV94" i="2"/>
  <c r="BC91" i="2"/>
  <c r="BB91" i="2"/>
  <c r="AH90" i="2"/>
  <c r="AG90" i="2"/>
  <c r="AW85" i="2"/>
  <c r="AW124" i="2" s="1"/>
  <c r="AB85" i="2"/>
  <c r="AF85" i="2"/>
  <c r="AA85" i="2"/>
  <c r="BC71" i="2"/>
  <c r="BB71" i="2"/>
  <c r="AW91" i="2"/>
  <c r="AB92" i="2"/>
  <c r="BA124" i="2"/>
  <c r="BC83" i="2"/>
  <c r="BB83" i="2"/>
  <c r="AH78" i="2"/>
  <c r="AG78" i="2"/>
  <c r="AH74" i="2"/>
  <c r="AG74" i="2"/>
  <c r="AH70" i="2"/>
  <c r="AG70" i="2"/>
  <c r="AB86" i="2"/>
  <c r="AW76" i="2"/>
  <c r="BA76" i="2"/>
  <c r="AV76" i="2"/>
  <c r="AA68" i="2"/>
  <c r="AW64" i="2"/>
  <c r="BA64" i="2"/>
  <c r="AV64" i="2"/>
  <c r="AB68" i="2"/>
  <c r="AB59" i="2"/>
  <c r="AA59" i="2"/>
  <c r="AF59" i="2"/>
  <c r="AW59" i="2"/>
  <c r="AW54" i="2"/>
  <c r="AV54" i="2"/>
  <c r="BA54" i="2"/>
  <c r="AB48" i="2"/>
  <c r="AA48" i="2"/>
  <c r="AF48" i="2"/>
  <c r="BB48" i="2" s="1"/>
  <c r="AW48" i="2"/>
  <c r="BB53" i="2"/>
  <c r="AH51" i="2"/>
  <c r="AG51" i="2"/>
  <c r="AB40" i="2"/>
  <c r="M40" i="2"/>
  <c r="AW79" i="2"/>
  <c r="AW44" i="2"/>
  <c r="AV44" i="2"/>
  <c r="BA44" i="2"/>
  <c r="AB58" i="2"/>
  <c r="M58" i="2"/>
  <c r="AB54" i="2"/>
  <c r="M54" i="2"/>
  <c r="AH54" i="2" s="1"/>
  <c r="BC48" i="2"/>
  <c r="BC39" i="2"/>
  <c r="BB39" i="2"/>
  <c r="AH38" i="2"/>
  <c r="AG38" i="2"/>
  <c r="AH31" i="2"/>
  <c r="AG31" i="2"/>
  <c r="BC19" i="2"/>
  <c r="BB19" i="2"/>
  <c r="BC43" i="2"/>
  <c r="BB43" i="2"/>
  <c r="AW29" i="2"/>
  <c r="AV29" i="2"/>
  <c r="BA29" i="2"/>
  <c r="AB26" i="2"/>
  <c r="AA26" i="2"/>
  <c r="AF26" i="2"/>
  <c r="BC26" i="2" s="1"/>
  <c r="AB25" i="2"/>
  <c r="AH22" i="2"/>
  <c r="AG22" i="2"/>
  <c r="AW18" i="2"/>
  <c r="AV18" i="2"/>
  <c r="BA18" i="2"/>
  <c r="BC15" i="2"/>
  <c r="BB15" i="2"/>
  <c r="AH35" i="2"/>
  <c r="AG35" i="2"/>
  <c r="BC24" i="2"/>
  <c r="BB24" i="2"/>
  <c r="AU82" i="2"/>
  <c r="AA29" i="2"/>
  <c r="AB28" i="2"/>
  <c r="AA28" i="2"/>
  <c r="AF28" i="2"/>
  <c r="BC28" i="2" s="1"/>
  <c r="AW23" i="2"/>
  <c r="BA23" i="2"/>
  <c r="AV23" i="2"/>
  <c r="U82" i="2"/>
  <c r="AH27" i="2"/>
  <c r="AG27" i="2"/>
  <c r="AB17" i="2"/>
  <c r="AA17" i="2"/>
  <c r="AF17" i="2"/>
  <c r="AW17" i="2"/>
  <c r="AW13" i="2"/>
  <c r="AW82" i="2" s="1"/>
  <c r="AG59" i="2" l="1"/>
  <c r="AH59" i="2"/>
  <c r="AG103" i="2"/>
  <c r="AH103" i="2"/>
  <c r="BB31" i="2"/>
  <c r="BC31" i="2"/>
  <c r="BB80" i="2"/>
  <c r="BC80" i="2"/>
  <c r="AG88" i="2"/>
  <c r="AH88" i="2"/>
  <c r="AH41" i="2"/>
  <c r="AG41" i="2"/>
  <c r="BC41" i="2"/>
  <c r="BB41" i="2"/>
  <c r="BB59" i="2"/>
  <c r="AG77" i="2"/>
  <c r="AH77" i="2"/>
  <c r="AG95" i="2"/>
  <c r="AH95" i="2"/>
  <c r="AG97" i="2"/>
  <c r="AH97" i="2"/>
  <c r="AG81" i="2"/>
  <c r="AH81" i="2"/>
  <c r="BB95" i="2"/>
  <c r="BB18" i="2"/>
  <c r="BC18" i="2"/>
  <c r="BB94" i="2"/>
  <c r="BC94" i="2"/>
  <c r="AG105" i="2"/>
  <c r="AH105" i="2"/>
  <c r="AH108" i="2"/>
  <c r="AG108" i="2"/>
  <c r="BC108" i="2"/>
  <c r="BB108" i="2"/>
  <c r="AH67" i="2"/>
  <c r="AG67" i="2"/>
  <c r="AG73" i="2"/>
  <c r="AH73" i="2"/>
  <c r="AG101" i="2"/>
  <c r="AH101" i="2"/>
  <c r="BC97" i="2"/>
  <c r="BB81" i="2"/>
  <c r="BB70" i="2"/>
  <c r="BC70" i="2"/>
  <c r="AH93" i="2"/>
  <c r="AG93" i="2"/>
  <c r="BB60" i="2"/>
  <c r="BC60" i="2"/>
  <c r="BB72" i="2"/>
  <c r="BC72" i="2"/>
  <c r="BB87" i="2"/>
  <c r="BB103" i="2"/>
  <c r="BB23" i="2"/>
  <c r="BC23" i="2"/>
  <c r="BB29" i="2"/>
  <c r="BC29" i="2"/>
  <c r="BB96" i="2"/>
  <c r="BC96" i="2"/>
  <c r="BC119" i="2"/>
  <c r="BB119" i="2"/>
  <c r="AH122" i="2"/>
  <c r="AG122" i="2"/>
  <c r="BC122" i="2"/>
  <c r="BB122" i="2"/>
  <c r="AA82" i="2"/>
  <c r="AH37" i="2"/>
  <c r="AG37" i="2"/>
  <c r="BB37" i="2"/>
  <c r="BC37" i="2"/>
  <c r="AG53" i="2"/>
  <c r="AH53" i="2"/>
  <c r="AG57" i="2"/>
  <c r="AH57" i="2"/>
  <c r="AG61" i="2"/>
  <c r="AH61" i="2"/>
  <c r="AV124" i="2"/>
  <c r="AH89" i="2"/>
  <c r="AG89" i="2"/>
  <c r="BB89" i="2"/>
  <c r="BC89" i="2"/>
  <c r="BB98" i="2"/>
  <c r="BC98" i="2"/>
  <c r="AH107" i="2"/>
  <c r="AG107" i="2"/>
  <c r="BB105" i="2"/>
  <c r="AH121" i="2"/>
  <c r="AG121" i="2"/>
  <c r="AG24" i="2"/>
  <c r="AH24" i="2"/>
  <c r="BB27" i="2"/>
  <c r="BC27" i="2"/>
  <c r="AG19" i="2"/>
  <c r="AH19" i="2"/>
  <c r="BC59" i="2"/>
  <c r="AG54" i="2"/>
  <c r="BC61" i="2"/>
  <c r="BB51" i="2"/>
  <c r="BC51" i="2"/>
  <c r="AA124" i="2"/>
  <c r="BB77" i="2"/>
  <c r="BC90" i="2"/>
  <c r="BB90" i="2"/>
  <c r="AH116" i="2"/>
  <c r="AG116" i="2"/>
  <c r="AG30" i="2"/>
  <c r="AH30" i="2"/>
  <c r="AG45" i="2"/>
  <c r="AH45" i="2"/>
  <c r="AG50" i="2"/>
  <c r="AH50" i="2"/>
  <c r="BB56" i="2"/>
  <c r="BC56" i="2"/>
  <c r="BC45" i="2"/>
  <c r="BB46" i="2"/>
  <c r="BC46" i="2"/>
  <c r="AG55" i="2"/>
  <c r="AH55" i="2"/>
  <c r="BC68" i="2"/>
  <c r="BB68" i="2"/>
  <c r="AH65" i="2"/>
  <c r="AG65" i="2"/>
  <c r="AG99" i="2"/>
  <c r="AH99" i="2"/>
  <c r="BC95" i="2"/>
  <c r="BC92" i="2"/>
  <c r="BB92" i="2"/>
  <c r="AG28" i="2"/>
  <c r="AH28" i="2"/>
  <c r="BB54" i="2"/>
  <c r="BC54" i="2"/>
  <c r="AH85" i="2"/>
  <c r="AG85" i="2"/>
  <c r="BC85" i="2"/>
  <c r="BB85" i="2"/>
  <c r="BB47" i="2"/>
  <c r="BC47" i="2"/>
  <c r="AG111" i="2"/>
  <c r="AH111" i="2"/>
  <c r="BC77" i="2"/>
  <c r="BB74" i="2"/>
  <c r="BC74" i="2"/>
  <c r="BC42" i="2"/>
  <c r="BB42" i="2"/>
  <c r="BC69" i="2"/>
  <c r="BB69" i="2"/>
  <c r="AG106" i="2"/>
  <c r="AH106" i="2"/>
  <c r="AH110" i="2"/>
  <c r="AG110" i="2"/>
  <c r="AH114" i="2"/>
  <c r="AG114" i="2"/>
  <c r="BC114" i="2"/>
  <c r="BB114" i="2"/>
  <c r="BB44" i="2"/>
  <c r="BC44" i="2"/>
  <c r="AG40" i="2"/>
  <c r="AH40" i="2"/>
  <c r="AG48" i="2"/>
  <c r="AH48" i="2"/>
  <c r="BC64" i="2"/>
  <c r="BB64" i="2"/>
  <c r="BB76" i="2"/>
  <c r="BC76" i="2"/>
  <c r="AH87" i="2"/>
  <c r="AG87" i="2"/>
  <c r="BC109" i="2"/>
  <c r="BB109" i="2"/>
  <c r="BB110" i="2"/>
  <c r="AH120" i="2"/>
  <c r="AG120" i="2"/>
  <c r="BC123" i="2"/>
  <c r="BB123" i="2"/>
  <c r="AG69" i="2"/>
  <c r="AH69" i="2"/>
  <c r="BB67" i="2"/>
  <c r="BC38" i="2"/>
  <c r="BB38" i="2"/>
  <c r="AG36" i="2"/>
  <c r="AH36" i="2"/>
  <c r="BC73" i="2"/>
  <c r="AH112" i="2"/>
  <c r="AG112" i="2"/>
  <c r="BB14" i="2"/>
  <c r="BD82" i="2"/>
  <c r="BC14" i="2"/>
  <c r="BC66" i="2"/>
  <c r="BB66" i="2"/>
  <c r="AG17" i="2"/>
  <c r="AH17" i="2"/>
  <c r="AG26" i="2"/>
  <c r="AH26" i="2"/>
  <c r="BC53" i="2"/>
  <c r="BB16" i="2"/>
  <c r="BC16" i="2"/>
  <c r="AF82" i="2"/>
  <c r="AH11" i="2"/>
  <c r="AH82" i="2" s="1"/>
  <c r="AG11" i="2"/>
  <c r="AG15" i="2"/>
  <c r="AH15" i="2"/>
  <c r="BB28" i="2"/>
  <c r="BB25" i="2"/>
  <c r="BC25" i="2"/>
  <c r="BC34" i="2"/>
  <c r="BB34" i="2"/>
  <c r="BB49" i="2"/>
  <c r="BC49" i="2"/>
  <c r="BB58" i="2"/>
  <c r="BC58" i="2"/>
  <c r="BC67" i="2"/>
  <c r="AG71" i="2"/>
  <c r="AH71" i="2"/>
  <c r="AG75" i="2"/>
  <c r="AH75" i="2"/>
  <c r="AG79" i="2"/>
  <c r="AH79" i="2"/>
  <c r="BC86" i="2"/>
  <c r="BB86" i="2"/>
  <c r="BD124" i="2"/>
  <c r="BB101" i="2"/>
  <c r="BC105" i="2"/>
  <c r="BB22" i="2"/>
  <c r="BC22" i="2"/>
  <c r="BA82" i="2"/>
  <c r="BC82" i="2" s="1"/>
  <c r="AH33" i="2"/>
  <c r="AG33" i="2"/>
  <c r="AF124" i="2"/>
  <c r="AF125" i="2" s="1"/>
  <c r="AG83" i="2"/>
  <c r="AH83" i="2"/>
  <c r="BB73" i="2"/>
  <c r="BC81" i="2"/>
  <c r="BB78" i="2"/>
  <c r="BC78" i="2"/>
  <c r="BC79" i="2"/>
  <c r="BB102" i="2"/>
  <c r="BC102" i="2"/>
  <c r="AH91" i="2"/>
  <c r="AG91" i="2"/>
  <c r="BB104" i="2"/>
  <c r="BC104" i="2"/>
  <c r="BB106" i="2"/>
  <c r="AG20" i="2"/>
  <c r="AH20" i="2"/>
  <c r="AH13" i="2"/>
  <c r="AG13" i="2"/>
  <c r="BC13" i="2"/>
  <c r="BB13" i="2"/>
  <c r="AG21" i="2"/>
  <c r="AH21" i="2"/>
  <c r="AH39" i="2"/>
  <c r="AG39" i="2"/>
  <c r="BB57" i="2"/>
  <c r="AH63" i="2"/>
  <c r="AG63" i="2"/>
  <c r="BB63" i="2"/>
  <c r="BC63" i="2"/>
  <c r="BC103" i="2"/>
  <c r="BB100" i="2"/>
  <c r="BC100" i="2"/>
  <c r="AH117" i="2"/>
  <c r="AG117" i="2"/>
  <c r="BC115" i="2"/>
  <c r="BB115" i="2"/>
  <c r="AH118" i="2"/>
  <c r="AG118" i="2"/>
  <c r="BB118" i="2"/>
  <c r="BC118" i="2"/>
  <c r="M125" i="2"/>
  <c r="BD125" i="2" l="1"/>
  <c r="BC124" i="2"/>
  <c r="AG124" i="2"/>
  <c r="BB124" i="2"/>
  <c r="BB125" i="2" s="1"/>
  <c r="BE82" i="2"/>
  <c r="BA125" i="2"/>
  <c r="BC125" i="2" s="1"/>
  <c r="AH124" i="2"/>
  <c r="AG82" i="2"/>
  <c r="BB82" i="2"/>
  <c r="BE124" i="2"/>
  <c r="BE125" i="2" l="1"/>
  <c r="HF134" i="1" l="1"/>
  <c r="HE134" i="1"/>
  <c r="GZ134" i="1"/>
  <c r="GY134" i="1"/>
  <c r="GU134" i="1"/>
  <c r="GW134" i="1" s="1"/>
  <c r="GT134" i="1"/>
  <c r="GS134" i="1"/>
  <c r="GQ134" i="1"/>
  <c r="GP134" i="1"/>
  <c r="GK134" i="1"/>
  <c r="GJ134" i="1"/>
  <c r="GE134" i="1"/>
  <c r="GD134" i="1"/>
  <c r="FZ134" i="1"/>
  <c r="GB134" i="1" s="1"/>
  <c r="FY134" i="1"/>
  <c r="FX134" i="1"/>
  <c r="FV134" i="1"/>
  <c r="FU134" i="1"/>
  <c r="FP134" i="1"/>
  <c r="FO134" i="1"/>
  <c r="FJ134" i="1"/>
  <c r="FI134" i="1"/>
  <c r="FE134" i="1"/>
  <c r="FD134" i="1"/>
  <c r="FC134" i="1"/>
  <c r="EU134" i="1"/>
  <c r="ET134" i="1"/>
  <c r="ER134" i="1"/>
  <c r="EQ134" i="1"/>
  <c r="EL134" i="1"/>
  <c r="EK134" i="1"/>
  <c r="EI134" i="1"/>
  <c r="EH134" i="1"/>
  <c r="EF134" i="1"/>
  <c r="EE134" i="1"/>
  <c r="DZ134" i="1"/>
  <c r="DY134" i="1"/>
  <c r="DU134" i="1"/>
  <c r="EZ134" i="1" s="1"/>
  <c r="DT134" i="1"/>
  <c r="DS134" i="1"/>
  <c r="DQ134" i="1"/>
  <c r="DP134" i="1"/>
  <c r="DK134" i="1"/>
  <c r="DJ134" i="1"/>
  <c r="DH134" i="1"/>
  <c r="DG134" i="1"/>
  <c r="DE134" i="1"/>
  <c r="DD134" i="1"/>
  <c r="CY134" i="1"/>
  <c r="CX134" i="1"/>
  <c r="CV134" i="1"/>
  <c r="CU134" i="1"/>
  <c r="CS134" i="1"/>
  <c r="CR134" i="1"/>
  <c r="CN134" i="1"/>
  <c r="CZ134" i="1" s="1"/>
  <c r="CM134" i="1"/>
  <c r="CL134" i="1"/>
  <c r="CJ134" i="1"/>
  <c r="CI134" i="1"/>
  <c r="CG134" i="1"/>
  <c r="CF134" i="1"/>
  <c r="CB134" i="1"/>
  <c r="CA134" i="1"/>
  <c r="BZ134" i="1"/>
  <c r="BX134" i="1"/>
  <c r="BW134" i="1"/>
  <c r="BU134" i="1"/>
  <c r="BT134" i="1"/>
  <c r="BO134" i="1"/>
  <c r="BN134" i="1"/>
  <c r="BL134" i="1"/>
  <c r="BK134" i="1"/>
  <c r="BI134" i="1"/>
  <c r="BH134" i="1"/>
  <c r="BC134" i="1"/>
  <c r="BB134" i="1"/>
  <c r="AZ134" i="1"/>
  <c r="AY134" i="1"/>
  <c r="AW134" i="1"/>
  <c r="AV134" i="1"/>
  <c r="AR134" i="1"/>
  <c r="BD134" i="1" s="1"/>
  <c r="AQ134" i="1"/>
  <c r="AP134" i="1"/>
  <c r="AN134" i="1"/>
  <c r="AM134" i="1"/>
  <c r="AK134" i="1"/>
  <c r="AJ134" i="1"/>
  <c r="AF134" i="1"/>
  <c r="CD134" i="1" s="1"/>
  <c r="AE134" i="1"/>
  <c r="AD134" i="1"/>
  <c r="AB134" i="1"/>
  <c r="AA134" i="1"/>
  <c r="Y134" i="1"/>
  <c r="X134" i="1"/>
  <c r="J134" i="1"/>
  <c r="AH134" i="1" s="1"/>
  <c r="HF133" i="1"/>
  <c r="HE133" i="1"/>
  <c r="GZ133" i="1"/>
  <c r="GY133" i="1"/>
  <c r="GU133" i="1"/>
  <c r="HA133" i="1" s="1"/>
  <c r="GT133" i="1"/>
  <c r="GS133" i="1"/>
  <c r="GQ133" i="1"/>
  <c r="GP133" i="1"/>
  <c r="GK133" i="1"/>
  <c r="GJ133" i="1"/>
  <c r="GE133" i="1"/>
  <c r="GD133" i="1"/>
  <c r="FZ133" i="1"/>
  <c r="GW133" i="1" s="1"/>
  <c r="FY133" i="1"/>
  <c r="FX133" i="1"/>
  <c r="FV133" i="1"/>
  <c r="FU133" i="1"/>
  <c r="FP133" i="1"/>
  <c r="FO133" i="1"/>
  <c r="FJ133" i="1"/>
  <c r="FI133" i="1"/>
  <c r="FE133" i="1"/>
  <c r="FK133" i="1" s="1"/>
  <c r="FD133" i="1"/>
  <c r="FC133" i="1"/>
  <c r="EU133" i="1"/>
  <c r="ET133" i="1"/>
  <c r="ER133" i="1"/>
  <c r="EQ133" i="1"/>
  <c r="EL133" i="1"/>
  <c r="EK133" i="1"/>
  <c r="EI133" i="1"/>
  <c r="EH133" i="1"/>
  <c r="EF133" i="1"/>
  <c r="EE133" i="1"/>
  <c r="DZ133" i="1"/>
  <c r="DY133" i="1"/>
  <c r="DU133" i="1"/>
  <c r="FA133" i="1" s="1"/>
  <c r="DT133" i="1"/>
  <c r="DS133" i="1"/>
  <c r="DQ133" i="1"/>
  <c r="DP133" i="1"/>
  <c r="DL133" i="1"/>
  <c r="DN133" i="1" s="1"/>
  <c r="DK133" i="1"/>
  <c r="DJ133" i="1"/>
  <c r="DH133" i="1"/>
  <c r="DG133" i="1"/>
  <c r="DB133" i="1"/>
  <c r="CZ133" i="1"/>
  <c r="DA133" i="1" s="1"/>
  <c r="HA132" i="1"/>
  <c r="HG132" i="1" s="1"/>
  <c r="GZ132" i="1"/>
  <c r="GY132" i="1"/>
  <c r="GU132" i="1"/>
  <c r="GT132" i="1"/>
  <c r="GS132" i="1"/>
  <c r="GQ132" i="1"/>
  <c r="GP132" i="1"/>
  <c r="GI132" i="1"/>
  <c r="HF132" i="1" s="1"/>
  <c r="GE132" i="1"/>
  <c r="GD132" i="1"/>
  <c r="FZ132" i="1"/>
  <c r="GW132" i="1" s="1"/>
  <c r="FY132" i="1"/>
  <c r="FX132" i="1"/>
  <c r="FV132" i="1"/>
  <c r="FU132" i="1"/>
  <c r="FP132" i="1"/>
  <c r="FO132" i="1"/>
  <c r="FJ132" i="1"/>
  <c r="FI132" i="1"/>
  <c r="FE132" i="1"/>
  <c r="FK132" i="1" s="1"/>
  <c r="FD132" i="1"/>
  <c r="FC132" i="1"/>
  <c r="EU132" i="1"/>
  <c r="ET132" i="1"/>
  <c r="ER132" i="1"/>
  <c r="EQ132" i="1"/>
  <c r="EL132" i="1"/>
  <c r="EK132" i="1"/>
  <c r="EI132" i="1"/>
  <c r="EH132" i="1"/>
  <c r="EF132" i="1"/>
  <c r="EE132" i="1"/>
  <c r="DZ132" i="1"/>
  <c r="DY132" i="1"/>
  <c r="DU132" i="1"/>
  <c r="FA132" i="1" s="1"/>
  <c r="DT132" i="1"/>
  <c r="DS132" i="1"/>
  <c r="DQ132" i="1"/>
  <c r="DP132" i="1"/>
  <c r="DK132" i="1"/>
  <c r="DJ132" i="1"/>
  <c r="DH132" i="1"/>
  <c r="DG132" i="1"/>
  <c r="DE132" i="1"/>
  <c r="DD132" i="1"/>
  <c r="CY132" i="1"/>
  <c r="CX132" i="1"/>
  <c r="CV132" i="1"/>
  <c r="CU132" i="1"/>
  <c r="CS132" i="1"/>
  <c r="CR132" i="1"/>
  <c r="CM132" i="1"/>
  <c r="CL132" i="1"/>
  <c r="CJ132" i="1"/>
  <c r="CI132" i="1"/>
  <c r="CG132" i="1"/>
  <c r="CF132" i="1"/>
  <c r="CD132" i="1"/>
  <c r="CB132" i="1"/>
  <c r="CN132" i="1" s="1"/>
  <c r="CA132" i="1"/>
  <c r="BZ132" i="1"/>
  <c r="BX132" i="1"/>
  <c r="BW132" i="1"/>
  <c r="BU132" i="1"/>
  <c r="BT132" i="1"/>
  <c r="BO132" i="1"/>
  <c r="BN132" i="1"/>
  <c r="BL132" i="1"/>
  <c r="BK132" i="1"/>
  <c r="BI132" i="1"/>
  <c r="BH132" i="1"/>
  <c r="BC132" i="1"/>
  <c r="BB132" i="1"/>
  <c r="AZ132" i="1"/>
  <c r="AY132" i="1"/>
  <c r="AW132" i="1"/>
  <c r="AV132" i="1"/>
  <c r="AQ132" i="1"/>
  <c r="AP132" i="1"/>
  <c r="AN132" i="1"/>
  <c r="AM132" i="1"/>
  <c r="AK132" i="1"/>
  <c r="AJ132" i="1"/>
  <c r="AF132" i="1"/>
  <c r="AR132" i="1" s="1"/>
  <c r="AE132" i="1"/>
  <c r="AD132" i="1"/>
  <c r="AB132" i="1"/>
  <c r="AA132" i="1"/>
  <c r="Y132" i="1"/>
  <c r="X132" i="1"/>
  <c r="J132" i="1"/>
  <c r="N132" i="1" s="1"/>
  <c r="R132" i="1" s="1"/>
  <c r="V132" i="1" s="1"/>
  <c r="HF131" i="1"/>
  <c r="HE131" i="1"/>
  <c r="GZ131" i="1"/>
  <c r="GY131" i="1"/>
  <c r="GU131" i="1"/>
  <c r="GW131" i="1" s="1"/>
  <c r="GT131" i="1"/>
  <c r="GS131" i="1"/>
  <c r="GQ131" i="1"/>
  <c r="GP131" i="1"/>
  <c r="GK131" i="1"/>
  <c r="GJ131" i="1"/>
  <c r="GE131" i="1"/>
  <c r="GD131" i="1"/>
  <c r="FZ131" i="1"/>
  <c r="GF131" i="1" s="1"/>
  <c r="FY131" i="1"/>
  <c r="FX131" i="1"/>
  <c r="FV131" i="1"/>
  <c r="FU131" i="1"/>
  <c r="FP131" i="1"/>
  <c r="FO131" i="1"/>
  <c r="FK131" i="1"/>
  <c r="FQ131" i="1" s="1"/>
  <c r="FJ131" i="1"/>
  <c r="FI131" i="1"/>
  <c r="FE131" i="1"/>
  <c r="FD131" i="1"/>
  <c r="FC131" i="1"/>
  <c r="FA131" i="1"/>
  <c r="EU131" i="1"/>
  <c r="ET131" i="1"/>
  <c r="ER131" i="1"/>
  <c r="EQ131" i="1"/>
  <c r="EL131" i="1"/>
  <c r="EK131" i="1"/>
  <c r="EI131" i="1"/>
  <c r="EH131" i="1"/>
  <c r="EF131" i="1"/>
  <c r="EE131" i="1"/>
  <c r="EA131" i="1"/>
  <c r="FG131" i="1" s="1"/>
  <c r="DZ131" i="1"/>
  <c r="DY131" i="1"/>
  <c r="DU131" i="1"/>
  <c r="EZ131" i="1" s="1"/>
  <c r="DT131" i="1"/>
  <c r="DS131" i="1"/>
  <c r="DQ131" i="1"/>
  <c r="DP131" i="1"/>
  <c r="DK131" i="1"/>
  <c r="DJ131" i="1"/>
  <c r="DH131" i="1"/>
  <c r="DG131" i="1"/>
  <c r="DE131" i="1"/>
  <c r="DD131" i="1"/>
  <c r="CY131" i="1"/>
  <c r="CX131" i="1"/>
  <c r="CV131" i="1"/>
  <c r="CU131" i="1"/>
  <c r="CS131" i="1"/>
  <c r="CR131" i="1"/>
  <c r="CM131" i="1"/>
  <c r="CL131" i="1"/>
  <c r="CJ131" i="1"/>
  <c r="CI131" i="1"/>
  <c r="CG131" i="1"/>
  <c r="CF131" i="1"/>
  <c r="CB131" i="1"/>
  <c r="DW131" i="1" s="1"/>
  <c r="CA131" i="1"/>
  <c r="BZ131" i="1"/>
  <c r="BX131" i="1"/>
  <c r="BW131" i="1"/>
  <c r="BU131" i="1"/>
  <c r="BT131" i="1"/>
  <c r="BO131" i="1"/>
  <c r="BN131" i="1"/>
  <c r="BL131" i="1"/>
  <c r="BK131" i="1"/>
  <c r="BI131" i="1"/>
  <c r="BH131" i="1"/>
  <c r="BC131" i="1"/>
  <c r="BB131" i="1"/>
  <c r="AZ131" i="1"/>
  <c r="AY131" i="1"/>
  <c r="AW131" i="1"/>
  <c r="AV131" i="1"/>
  <c r="AQ131" i="1"/>
  <c r="AP131" i="1"/>
  <c r="AN131" i="1"/>
  <c r="AM131" i="1"/>
  <c r="AK131" i="1"/>
  <c r="AJ131" i="1"/>
  <c r="AF131" i="1"/>
  <c r="AH131" i="1" s="1"/>
  <c r="AE131" i="1"/>
  <c r="AD131" i="1"/>
  <c r="AB131" i="1"/>
  <c r="AA131" i="1"/>
  <c r="Y131" i="1"/>
  <c r="X131" i="1"/>
  <c r="N131" i="1"/>
  <c r="R131" i="1" s="1"/>
  <c r="V131" i="1" s="1"/>
  <c r="J131" i="1"/>
  <c r="HF130" i="1"/>
  <c r="HE130" i="1"/>
  <c r="GZ130" i="1"/>
  <c r="GY130" i="1"/>
  <c r="GU130" i="1"/>
  <c r="HA130" i="1" s="1"/>
  <c r="GT130" i="1"/>
  <c r="GS130" i="1"/>
  <c r="GQ130" i="1"/>
  <c r="GP130" i="1"/>
  <c r="GK130" i="1"/>
  <c r="GJ130" i="1"/>
  <c r="GF130" i="1"/>
  <c r="GL130" i="1" s="1"/>
  <c r="GE130" i="1"/>
  <c r="GD130" i="1"/>
  <c r="GB130" i="1"/>
  <c r="GA130" i="1"/>
  <c r="FZ130" i="1"/>
  <c r="FY130" i="1"/>
  <c r="FX130" i="1"/>
  <c r="FV130" i="1"/>
  <c r="FU130" i="1"/>
  <c r="FP130" i="1"/>
  <c r="FO130" i="1"/>
  <c r="FJ130" i="1"/>
  <c r="FI130" i="1"/>
  <c r="FE130" i="1"/>
  <c r="FK130" i="1" s="1"/>
  <c r="FD130" i="1"/>
  <c r="FC130" i="1"/>
  <c r="EU130" i="1"/>
  <c r="ET130" i="1"/>
  <c r="ER130" i="1"/>
  <c r="EQ130" i="1"/>
  <c r="EL130" i="1"/>
  <c r="EK130" i="1"/>
  <c r="EI130" i="1"/>
  <c r="EH130" i="1"/>
  <c r="EF130" i="1"/>
  <c r="EE130" i="1"/>
  <c r="DZ130" i="1"/>
  <c r="DY130" i="1"/>
  <c r="DU130" i="1"/>
  <c r="FA130" i="1" s="1"/>
  <c r="DT130" i="1"/>
  <c r="DS130" i="1"/>
  <c r="DQ130" i="1"/>
  <c r="DP130" i="1"/>
  <c r="DK130" i="1"/>
  <c r="DJ130" i="1"/>
  <c r="DH130" i="1"/>
  <c r="DG130" i="1"/>
  <c r="DE130" i="1"/>
  <c r="DD130" i="1"/>
  <c r="CY130" i="1"/>
  <c r="CX130" i="1"/>
  <c r="CV130" i="1"/>
  <c r="CU130" i="1"/>
  <c r="CS130" i="1"/>
  <c r="CR130" i="1"/>
  <c r="CM130" i="1"/>
  <c r="CJ130" i="1"/>
  <c r="CI130" i="1"/>
  <c r="CG130" i="1"/>
  <c r="CF130" i="1"/>
  <c r="CB130" i="1"/>
  <c r="CN130" i="1" s="1"/>
  <c r="CA130" i="1"/>
  <c r="BZ130" i="1"/>
  <c r="BX130" i="1"/>
  <c r="BW130" i="1"/>
  <c r="BU130" i="1"/>
  <c r="BT130" i="1"/>
  <c r="BO130" i="1"/>
  <c r="BN130" i="1"/>
  <c r="BL130" i="1"/>
  <c r="BK130" i="1"/>
  <c r="BI130" i="1"/>
  <c r="BH130" i="1"/>
  <c r="BC130" i="1"/>
  <c r="BB130" i="1"/>
  <c r="AZ130" i="1"/>
  <c r="AY130" i="1"/>
  <c r="AW130" i="1"/>
  <c r="AV130" i="1"/>
  <c r="AR130" i="1"/>
  <c r="AQ130" i="1"/>
  <c r="AO130" i="1"/>
  <c r="CL130" i="1" s="1"/>
  <c r="AN130" i="1"/>
  <c r="AM130" i="1"/>
  <c r="AK130" i="1"/>
  <c r="AJ130" i="1"/>
  <c r="AH130" i="1"/>
  <c r="AG130" i="1"/>
  <c r="AF130" i="1"/>
  <c r="AE130" i="1"/>
  <c r="AD130" i="1"/>
  <c r="HF129" i="1"/>
  <c r="HE129" i="1"/>
  <c r="GZ129" i="1"/>
  <c r="GY129" i="1"/>
  <c r="GU129" i="1"/>
  <c r="HA129" i="1" s="1"/>
  <c r="GT129" i="1"/>
  <c r="GS129" i="1"/>
  <c r="GQ129" i="1"/>
  <c r="GP129" i="1"/>
  <c r="GK129" i="1"/>
  <c r="GJ129" i="1"/>
  <c r="GE129" i="1"/>
  <c r="GD129" i="1"/>
  <c r="FZ129" i="1"/>
  <c r="FY129" i="1"/>
  <c r="FX129" i="1"/>
  <c r="FV129" i="1"/>
  <c r="FU129" i="1"/>
  <c r="FP129" i="1"/>
  <c r="FO129" i="1"/>
  <c r="FJ129" i="1"/>
  <c r="FI129" i="1"/>
  <c r="FE129" i="1"/>
  <c r="FD129" i="1"/>
  <c r="FC129" i="1"/>
  <c r="EU129" i="1"/>
  <c r="ET129" i="1"/>
  <c r="ER129" i="1"/>
  <c r="EQ129" i="1"/>
  <c r="EL129" i="1"/>
  <c r="EK129" i="1"/>
  <c r="EI129" i="1"/>
  <c r="EH129" i="1"/>
  <c r="EF129" i="1"/>
  <c r="EE129" i="1"/>
  <c r="DZ129" i="1"/>
  <c r="DY129" i="1"/>
  <c r="DU129" i="1"/>
  <c r="DW129" i="1" s="1"/>
  <c r="DT129" i="1"/>
  <c r="DS129" i="1"/>
  <c r="DQ129" i="1"/>
  <c r="DP129" i="1"/>
  <c r="DK129" i="1"/>
  <c r="DJ129" i="1"/>
  <c r="DH129" i="1"/>
  <c r="DG129" i="1"/>
  <c r="DE129" i="1"/>
  <c r="DD129" i="1"/>
  <c r="CZ129" i="1"/>
  <c r="DB129" i="1" s="1"/>
  <c r="CY129" i="1"/>
  <c r="CX129" i="1"/>
  <c r="CV129" i="1"/>
  <c r="CU129" i="1"/>
  <c r="CS129" i="1"/>
  <c r="CR129" i="1"/>
  <c r="CO129" i="1"/>
  <c r="CN129" i="1"/>
  <c r="CP129" i="1" s="1"/>
  <c r="CM129" i="1"/>
  <c r="CL129" i="1"/>
  <c r="CJ129" i="1"/>
  <c r="CI129" i="1"/>
  <c r="CG129" i="1"/>
  <c r="CF129" i="1"/>
  <c r="CD129" i="1"/>
  <c r="CB129" i="1"/>
  <c r="CA129" i="1"/>
  <c r="BZ129" i="1"/>
  <c r="BX129" i="1"/>
  <c r="BW129" i="1"/>
  <c r="BU129" i="1"/>
  <c r="BT129" i="1"/>
  <c r="BO129" i="1"/>
  <c r="BN129" i="1"/>
  <c r="BL129" i="1"/>
  <c r="BK129" i="1"/>
  <c r="BI129" i="1"/>
  <c r="BH129" i="1"/>
  <c r="BD129" i="1"/>
  <c r="BC129" i="1"/>
  <c r="BB129" i="1"/>
  <c r="AZ129" i="1"/>
  <c r="AY129" i="1"/>
  <c r="AW129" i="1"/>
  <c r="AV129" i="1"/>
  <c r="AR129" i="1"/>
  <c r="AQ129" i="1"/>
  <c r="AP129" i="1"/>
  <c r="AN129" i="1"/>
  <c r="AM129" i="1"/>
  <c r="AK129" i="1"/>
  <c r="AJ129" i="1"/>
  <c r="AF129" i="1"/>
  <c r="CC129" i="1" s="1"/>
  <c r="AE129" i="1"/>
  <c r="AD129" i="1"/>
  <c r="AB129" i="1"/>
  <c r="AA129" i="1"/>
  <c r="Y129" i="1"/>
  <c r="X129" i="1"/>
  <c r="J129" i="1"/>
  <c r="AG129" i="1" s="1"/>
  <c r="HF128" i="1"/>
  <c r="HE128" i="1"/>
  <c r="GZ128" i="1"/>
  <c r="GY128" i="1"/>
  <c r="GU128" i="1"/>
  <c r="HA128" i="1" s="1"/>
  <c r="GT128" i="1"/>
  <c r="GS128" i="1"/>
  <c r="GQ128" i="1"/>
  <c r="GP128" i="1"/>
  <c r="GK128" i="1"/>
  <c r="GJ128" i="1"/>
  <c r="GE128" i="1"/>
  <c r="GD128" i="1"/>
  <c r="FZ128" i="1"/>
  <c r="GW128" i="1" s="1"/>
  <c r="FY128" i="1"/>
  <c r="FX128" i="1"/>
  <c r="FV128" i="1"/>
  <c r="FU128" i="1"/>
  <c r="FP128" i="1"/>
  <c r="FO128" i="1"/>
  <c r="FK128" i="1"/>
  <c r="FJ128" i="1"/>
  <c r="FI128" i="1"/>
  <c r="FE128" i="1"/>
  <c r="FG128" i="1" s="1"/>
  <c r="FD128" i="1"/>
  <c r="FC128" i="1"/>
  <c r="FA128" i="1"/>
  <c r="EU128" i="1"/>
  <c r="ET128" i="1"/>
  <c r="ER128" i="1"/>
  <c r="EQ128" i="1"/>
  <c r="EL128" i="1"/>
  <c r="EK128" i="1"/>
  <c r="EI128" i="1"/>
  <c r="EH128" i="1"/>
  <c r="EF128" i="1"/>
  <c r="EE128" i="1"/>
  <c r="EA128" i="1"/>
  <c r="EC128" i="1" s="1"/>
  <c r="DZ128" i="1"/>
  <c r="DY128" i="1"/>
  <c r="DV128" i="1"/>
  <c r="DU128" i="1"/>
  <c r="EZ128" i="1" s="1"/>
  <c r="DT128" i="1"/>
  <c r="DS128" i="1"/>
  <c r="DQ128" i="1"/>
  <c r="DP128" i="1"/>
  <c r="DK128" i="1"/>
  <c r="DJ128" i="1"/>
  <c r="DH128" i="1"/>
  <c r="DG128" i="1"/>
  <c r="DE128" i="1"/>
  <c r="DD128" i="1"/>
  <c r="CY128" i="1"/>
  <c r="CX128" i="1"/>
  <c r="CV128" i="1"/>
  <c r="CU128" i="1"/>
  <c r="CS128" i="1"/>
  <c r="CR128" i="1"/>
  <c r="CM128" i="1"/>
  <c r="CL128" i="1"/>
  <c r="CJ128" i="1"/>
  <c r="CI128" i="1"/>
  <c r="CG128" i="1"/>
  <c r="CF128" i="1"/>
  <c r="CB128" i="1"/>
  <c r="CN128" i="1" s="1"/>
  <c r="CA128" i="1"/>
  <c r="BZ128" i="1"/>
  <c r="BX128" i="1"/>
  <c r="BW128" i="1"/>
  <c r="BU128" i="1"/>
  <c r="BT128" i="1"/>
  <c r="BO128" i="1"/>
  <c r="BN128" i="1"/>
  <c r="BL128" i="1"/>
  <c r="BK128" i="1"/>
  <c r="BI128" i="1"/>
  <c r="BH128" i="1"/>
  <c r="BC128" i="1"/>
  <c r="BB128" i="1"/>
  <c r="AZ128" i="1"/>
  <c r="AY128" i="1"/>
  <c r="AW128" i="1"/>
  <c r="AV128" i="1"/>
  <c r="AQ128" i="1"/>
  <c r="AP128" i="1"/>
  <c r="AN128" i="1"/>
  <c r="AM128" i="1"/>
  <c r="AK128" i="1"/>
  <c r="AJ128" i="1"/>
  <c r="AF128" i="1"/>
  <c r="CD128" i="1" s="1"/>
  <c r="AE128" i="1"/>
  <c r="AD128" i="1"/>
  <c r="AB128" i="1"/>
  <c r="AA128" i="1"/>
  <c r="Y128" i="1"/>
  <c r="X128" i="1"/>
  <c r="N128" i="1"/>
  <c r="R128" i="1" s="1"/>
  <c r="V128" i="1" s="1"/>
  <c r="J128" i="1"/>
  <c r="HF127" i="1"/>
  <c r="HE127" i="1"/>
  <c r="GZ127" i="1"/>
  <c r="GY127" i="1"/>
  <c r="GU127" i="1"/>
  <c r="GW127" i="1" s="1"/>
  <c r="GT127" i="1"/>
  <c r="GS127" i="1"/>
  <c r="GQ127" i="1"/>
  <c r="GP127" i="1"/>
  <c r="GK127" i="1"/>
  <c r="GJ127" i="1"/>
  <c r="GF127" i="1"/>
  <c r="GH127" i="1" s="1"/>
  <c r="GE127" i="1"/>
  <c r="GD127" i="1"/>
  <c r="GA127" i="1"/>
  <c r="FZ127" i="1"/>
  <c r="GB127" i="1" s="1"/>
  <c r="FY127" i="1"/>
  <c r="FX127" i="1"/>
  <c r="FV127" i="1"/>
  <c r="FU127" i="1"/>
  <c r="FQ127" i="1"/>
  <c r="FP127" i="1"/>
  <c r="FO127" i="1"/>
  <c r="FK127" i="1"/>
  <c r="FJ127" i="1"/>
  <c r="FI127" i="1"/>
  <c r="FE127" i="1"/>
  <c r="FD127" i="1"/>
  <c r="FC127" i="1"/>
  <c r="EU127" i="1"/>
  <c r="ET127" i="1"/>
  <c r="ER127" i="1"/>
  <c r="EQ127" i="1"/>
  <c r="EL127" i="1"/>
  <c r="EK127" i="1"/>
  <c r="EI127" i="1"/>
  <c r="EH127" i="1"/>
  <c r="EF127" i="1"/>
  <c r="EE127" i="1"/>
  <c r="DZ127" i="1"/>
  <c r="DY127" i="1"/>
  <c r="DU127" i="1"/>
  <c r="FA127" i="1" s="1"/>
  <c r="DT127" i="1"/>
  <c r="DS127" i="1"/>
  <c r="DQ127" i="1"/>
  <c r="DP127" i="1"/>
  <c r="DK127" i="1"/>
  <c r="DJ127" i="1"/>
  <c r="DH127" i="1"/>
  <c r="DG127" i="1"/>
  <c r="DE127" i="1"/>
  <c r="DD127" i="1"/>
  <c r="CY127" i="1"/>
  <c r="CX127" i="1"/>
  <c r="CV127" i="1"/>
  <c r="CU127" i="1"/>
  <c r="CS127" i="1"/>
  <c r="CR127" i="1"/>
  <c r="CM127" i="1"/>
  <c r="CL127" i="1"/>
  <c r="CJ127" i="1"/>
  <c r="CI127" i="1"/>
  <c r="CG127" i="1"/>
  <c r="CF127" i="1"/>
  <c r="CB127" i="1"/>
  <c r="CD127" i="1" s="1"/>
  <c r="CA127" i="1"/>
  <c r="BZ127" i="1"/>
  <c r="BX127" i="1"/>
  <c r="BW127" i="1"/>
  <c r="BU127" i="1"/>
  <c r="BT127" i="1"/>
  <c r="BO127" i="1"/>
  <c r="BN127" i="1"/>
  <c r="BL127" i="1"/>
  <c r="BK127" i="1"/>
  <c r="BI127" i="1"/>
  <c r="BH127" i="1"/>
  <c r="BC127" i="1"/>
  <c r="BB127" i="1"/>
  <c r="AZ127" i="1"/>
  <c r="AY127" i="1"/>
  <c r="AW127" i="1"/>
  <c r="AV127" i="1"/>
  <c r="AQ127" i="1"/>
  <c r="AP127" i="1"/>
  <c r="AN127" i="1"/>
  <c r="AM127" i="1"/>
  <c r="AK127" i="1"/>
  <c r="AJ127" i="1"/>
  <c r="AF127" i="1"/>
  <c r="AH127" i="1" s="1"/>
  <c r="AE127" i="1"/>
  <c r="AD127" i="1"/>
  <c r="AB127" i="1"/>
  <c r="AA127" i="1"/>
  <c r="Y127" i="1"/>
  <c r="X127" i="1"/>
  <c r="J127" i="1"/>
  <c r="N127" i="1" s="1"/>
  <c r="R127" i="1" s="1"/>
  <c r="V127" i="1" s="1"/>
  <c r="HF126" i="1"/>
  <c r="HE126" i="1"/>
  <c r="HA126" i="1"/>
  <c r="GZ126" i="1"/>
  <c r="GY126" i="1"/>
  <c r="GV126" i="1"/>
  <c r="GU126" i="1"/>
  <c r="GT126" i="1"/>
  <c r="GS126" i="1"/>
  <c r="GQ126" i="1"/>
  <c r="GP126" i="1"/>
  <c r="GK126" i="1"/>
  <c r="GJ126" i="1"/>
  <c r="GE126" i="1"/>
  <c r="GD126" i="1"/>
  <c r="FZ126" i="1"/>
  <c r="GF126" i="1" s="1"/>
  <c r="FY126" i="1"/>
  <c r="FX126" i="1"/>
  <c r="FV126" i="1"/>
  <c r="FU126" i="1"/>
  <c r="FP126" i="1"/>
  <c r="FO126" i="1"/>
  <c r="FJ126" i="1"/>
  <c r="FI126" i="1"/>
  <c r="FE126" i="1"/>
  <c r="FD126" i="1"/>
  <c r="FC126" i="1"/>
  <c r="EU126" i="1"/>
  <c r="ET126" i="1"/>
  <c r="ER126" i="1"/>
  <c r="EQ126" i="1"/>
  <c r="EL126" i="1"/>
  <c r="EK126" i="1"/>
  <c r="EI126" i="1"/>
  <c r="EH126" i="1"/>
  <c r="EF126" i="1"/>
  <c r="EE126" i="1"/>
  <c r="DZ126" i="1"/>
  <c r="DY126" i="1"/>
  <c r="DU126" i="1"/>
  <c r="DW126" i="1" s="1"/>
  <c r="DT126" i="1"/>
  <c r="DS126" i="1"/>
  <c r="DQ126" i="1"/>
  <c r="DP126" i="1"/>
  <c r="DK126" i="1"/>
  <c r="DJ126" i="1"/>
  <c r="DH126" i="1"/>
  <c r="DG126" i="1"/>
  <c r="DE126" i="1"/>
  <c r="DD126" i="1"/>
  <c r="CY126" i="1"/>
  <c r="CX126" i="1"/>
  <c r="CV126" i="1"/>
  <c r="CU126" i="1"/>
  <c r="CS126" i="1"/>
  <c r="CR126" i="1"/>
  <c r="CN126" i="1"/>
  <c r="CP126" i="1" s="1"/>
  <c r="CM126" i="1"/>
  <c r="CL126" i="1"/>
  <c r="CJ126" i="1"/>
  <c r="CI126" i="1"/>
  <c r="CG126" i="1"/>
  <c r="CF126" i="1"/>
  <c r="CB126" i="1"/>
  <c r="CA126" i="1"/>
  <c r="BZ126" i="1"/>
  <c r="BX126" i="1"/>
  <c r="BW126" i="1"/>
  <c r="BU126" i="1"/>
  <c r="BT126" i="1"/>
  <c r="BO126" i="1"/>
  <c r="BN126" i="1"/>
  <c r="BL126" i="1"/>
  <c r="BK126" i="1"/>
  <c r="BI126" i="1"/>
  <c r="BH126" i="1"/>
  <c r="BC126" i="1"/>
  <c r="BB126" i="1"/>
  <c r="AZ126" i="1"/>
  <c r="AY126" i="1"/>
  <c r="AW126" i="1"/>
  <c r="AV126" i="1"/>
  <c r="AR126" i="1"/>
  <c r="AT126" i="1" s="1"/>
  <c r="AQ126" i="1"/>
  <c r="AP126" i="1"/>
  <c r="AN126" i="1"/>
  <c r="AM126" i="1"/>
  <c r="AK126" i="1"/>
  <c r="AJ126" i="1"/>
  <c r="AG126" i="1"/>
  <c r="AF126" i="1"/>
  <c r="CD126" i="1" s="1"/>
  <c r="AE126" i="1"/>
  <c r="AD126" i="1"/>
  <c r="AB126" i="1"/>
  <c r="AA126" i="1"/>
  <c r="Y126" i="1"/>
  <c r="X126" i="1"/>
  <c r="J126" i="1"/>
  <c r="N126" i="1" s="1"/>
  <c r="R126" i="1" s="1"/>
  <c r="V126" i="1" s="1"/>
  <c r="HF125" i="1"/>
  <c r="HE125" i="1"/>
  <c r="GZ125" i="1"/>
  <c r="GY125" i="1"/>
  <c r="GU125" i="1"/>
  <c r="HA125" i="1" s="1"/>
  <c r="GT125" i="1"/>
  <c r="GS125" i="1"/>
  <c r="GQ125" i="1"/>
  <c r="GP125" i="1"/>
  <c r="GK125" i="1"/>
  <c r="GJ125" i="1"/>
  <c r="GE125" i="1"/>
  <c r="GD125" i="1"/>
  <c r="FZ125" i="1"/>
  <c r="GV125" i="1" s="1"/>
  <c r="FY125" i="1"/>
  <c r="FX125" i="1"/>
  <c r="FV125" i="1"/>
  <c r="FU125" i="1"/>
  <c r="FP125" i="1"/>
  <c r="FO125" i="1"/>
  <c r="FJ125" i="1"/>
  <c r="FI125" i="1"/>
  <c r="FE125" i="1"/>
  <c r="FD125" i="1"/>
  <c r="FC125" i="1"/>
  <c r="EU125" i="1"/>
  <c r="ET125" i="1"/>
  <c r="ER125" i="1"/>
  <c r="EQ125" i="1"/>
  <c r="EL125" i="1"/>
  <c r="EK125" i="1"/>
  <c r="EI125" i="1"/>
  <c r="EH125" i="1"/>
  <c r="EF125" i="1"/>
  <c r="EE125" i="1"/>
  <c r="DZ125" i="1"/>
  <c r="DY125" i="1"/>
  <c r="DU125" i="1"/>
  <c r="DW125" i="1" s="1"/>
  <c r="DT125" i="1"/>
  <c r="DS125" i="1"/>
  <c r="DQ125" i="1"/>
  <c r="DP125" i="1"/>
  <c r="DK125" i="1"/>
  <c r="DJ125" i="1"/>
  <c r="DH125" i="1"/>
  <c r="DG125" i="1"/>
  <c r="DE125" i="1"/>
  <c r="DD125" i="1"/>
  <c r="CY125" i="1"/>
  <c r="CX125" i="1"/>
  <c r="CV125" i="1"/>
  <c r="CU125" i="1"/>
  <c r="CS125" i="1"/>
  <c r="CR125" i="1"/>
  <c r="CM125" i="1"/>
  <c r="CL125" i="1"/>
  <c r="CJ125" i="1"/>
  <c r="CI125" i="1"/>
  <c r="CG125" i="1"/>
  <c r="CF125" i="1"/>
  <c r="CB125" i="1"/>
  <c r="CN125" i="1" s="1"/>
  <c r="CA125" i="1"/>
  <c r="BZ125" i="1"/>
  <c r="BX125" i="1"/>
  <c r="BW125" i="1"/>
  <c r="BU125" i="1"/>
  <c r="BT125" i="1"/>
  <c r="BO125" i="1"/>
  <c r="BN125" i="1"/>
  <c r="BL125" i="1"/>
  <c r="BK125" i="1"/>
  <c r="BI125" i="1"/>
  <c r="BH125" i="1"/>
  <c r="BC125" i="1"/>
  <c r="BB125" i="1"/>
  <c r="AZ125" i="1"/>
  <c r="AY125" i="1"/>
  <c r="AW125" i="1"/>
  <c r="AV125" i="1"/>
  <c r="AQ125" i="1"/>
  <c r="AP125" i="1"/>
  <c r="AN125" i="1"/>
  <c r="AM125" i="1"/>
  <c r="AK125" i="1"/>
  <c r="AJ125" i="1"/>
  <c r="AF125" i="1"/>
  <c r="CC125" i="1" s="1"/>
  <c r="AE125" i="1"/>
  <c r="AD125" i="1"/>
  <c r="AB125" i="1"/>
  <c r="AA125" i="1"/>
  <c r="Y125" i="1"/>
  <c r="X125" i="1"/>
  <c r="J125" i="1"/>
  <c r="N125" i="1" s="1"/>
  <c r="R125" i="1" s="1"/>
  <c r="V125" i="1" s="1"/>
  <c r="HF124" i="1"/>
  <c r="HE124" i="1"/>
  <c r="GZ124" i="1"/>
  <c r="GY124" i="1"/>
  <c r="GU124" i="1"/>
  <c r="GT124" i="1"/>
  <c r="GS124" i="1"/>
  <c r="GQ124" i="1"/>
  <c r="GP124" i="1"/>
  <c r="GK124" i="1"/>
  <c r="GJ124" i="1"/>
  <c r="GE124" i="1"/>
  <c r="GD124" i="1"/>
  <c r="FZ124" i="1"/>
  <c r="FY124" i="1"/>
  <c r="FX124" i="1"/>
  <c r="FV124" i="1"/>
  <c r="FU124" i="1"/>
  <c r="FP124" i="1"/>
  <c r="FO124" i="1"/>
  <c r="FJ124" i="1"/>
  <c r="FI124" i="1"/>
  <c r="FE124" i="1"/>
  <c r="FD124" i="1"/>
  <c r="FC124" i="1"/>
  <c r="EU124" i="1"/>
  <c r="ET124" i="1"/>
  <c r="ER124" i="1"/>
  <c r="EQ124" i="1"/>
  <c r="EL124" i="1"/>
  <c r="EK124" i="1"/>
  <c r="EI124" i="1"/>
  <c r="EH124" i="1"/>
  <c r="EF124" i="1"/>
  <c r="EE124" i="1"/>
  <c r="DZ124" i="1"/>
  <c r="DY124" i="1"/>
  <c r="DU124" i="1"/>
  <c r="DW124" i="1" s="1"/>
  <c r="DT124" i="1"/>
  <c r="DS124" i="1"/>
  <c r="DQ124" i="1"/>
  <c r="DP124" i="1"/>
  <c r="DK124" i="1"/>
  <c r="DJ124" i="1"/>
  <c r="DH124" i="1"/>
  <c r="DG124" i="1"/>
  <c r="DE124" i="1"/>
  <c r="DD124" i="1"/>
  <c r="CY124" i="1"/>
  <c r="CX124" i="1"/>
  <c r="CV124" i="1"/>
  <c r="CU124" i="1"/>
  <c r="CS124" i="1"/>
  <c r="CR124" i="1"/>
  <c r="CN124" i="1"/>
  <c r="CP124" i="1" s="1"/>
  <c r="CM124" i="1"/>
  <c r="CL124" i="1"/>
  <c r="CJ124" i="1"/>
  <c r="CI124" i="1"/>
  <c r="CG124" i="1"/>
  <c r="CF124" i="1"/>
  <c r="CD124" i="1"/>
  <c r="CC124" i="1"/>
  <c r="CB124" i="1"/>
  <c r="CA124" i="1"/>
  <c r="BZ124" i="1"/>
  <c r="BX124" i="1"/>
  <c r="BW124" i="1"/>
  <c r="BU124" i="1"/>
  <c r="BT124" i="1"/>
  <c r="BO124" i="1"/>
  <c r="BN124" i="1"/>
  <c r="BL124" i="1"/>
  <c r="BK124" i="1"/>
  <c r="BI124" i="1"/>
  <c r="BH124" i="1"/>
  <c r="BC124" i="1"/>
  <c r="BB124" i="1"/>
  <c r="AZ124" i="1"/>
  <c r="AY124" i="1"/>
  <c r="AW124" i="1"/>
  <c r="AV124" i="1"/>
  <c r="AR124" i="1"/>
  <c r="AQ124" i="1"/>
  <c r="AP124" i="1"/>
  <c r="AN124" i="1"/>
  <c r="AM124" i="1"/>
  <c r="AK124" i="1"/>
  <c r="AJ124" i="1"/>
  <c r="AF124" i="1"/>
  <c r="AE124" i="1"/>
  <c r="AD124" i="1"/>
  <c r="AB124" i="1"/>
  <c r="AA124" i="1"/>
  <c r="Y124" i="1"/>
  <c r="X124" i="1"/>
  <c r="J124" i="1"/>
  <c r="N124" i="1" s="1"/>
  <c r="R124" i="1" s="1"/>
  <c r="V124" i="1" s="1"/>
  <c r="HG123" i="1"/>
  <c r="HJ123" i="1" s="1"/>
  <c r="HF123" i="1"/>
  <c r="HE123" i="1"/>
  <c r="HA123" i="1"/>
  <c r="GZ123" i="1"/>
  <c r="GY123" i="1"/>
  <c r="GU123" i="1"/>
  <c r="GT123" i="1"/>
  <c r="GS123" i="1"/>
  <c r="GQ123" i="1"/>
  <c r="GP123" i="1"/>
  <c r="GK123" i="1"/>
  <c r="GJ123" i="1"/>
  <c r="GE123" i="1"/>
  <c r="GD123" i="1"/>
  <c r="FZ123" i="1"/>
  <c r="GV123" i="1" s="1"/>
  <c r="FY123" i="1"/>
  <c r="FX123" i="1"/>
  <c r="FV123" i="1"/>
  <c r="FU123" i="1"/>
  <c r="FP123" i="1"/>
  <c r="FO123" i="1"/>
  <c r="FJ123" i="1"/>
  <c r="FI123" i="1"/>
  <c r="FE123" i="1"/>
  <c r="FG123" i="1" s="1"/>
  <c r="FD123" i="1"/>
  <c r="FC123" i="1"/>
  <c r="FA123" i="1"/>
  <c r="EZ123" i="1"/>
  <c r="EV123" i="1"/>
  <c r="EX123" i="1" s="1"/>
  <c r="EU123" i="1"/>
  <c r="ET123" i="1"/>
  <c r="HF122" i="1"/>
  <c r="HE122" i="1"/>
  <c r="GZ122" i="1"/>
  <c r="GY122" i="1"/>
  <c r="GU122" i="1"/>
  <c r="GW122" i="1" s="1"/>
  <c r="GT122" i="1"/>
  <c r="GS122" i="1"/>
  <c r="GQ122" i="1"/>
  <c r="GP122" i="1"/>
  <c r="GK122" i="1"/>
  <c r="GJ122" i="1"/>
  <c r="GF122" i="1"/>
  <c r="GH122" i="1" s="1"/>
  <c r="GE122" i="1"/>
  <c r="GD122" i="1"/>
  <c r="GB122" i="1"/>
  <c r="GA122" i="1"/>
  <c r="FZ122" i="1"/>
  <c r="FY122" i="1"/>
  <c r="FX122" i="1"/>
  <c r="FV122" i="1"/>
  <c r="FU122" i="1"/>
  <c r="FP122" i="1"/>
  <c r="FO122" i="1"/>
  <c r="FJ122" i="1"/>
  <c r="FI122" i="1"/>
  <c r="FE122" i="1"/>
  <c r="FK122" i="1" s="1"/>
  <c r="FD122" i="1"/>
  <c r="FC122" i="1"/>
  <c r="EU122" i="1"/>
  <c r="ET122" i="1"/>
  <c r="ER122" i="1"/>
  <c r="EQ122" i="1"/>
  <c r="EL122" i="1"/>
  <c r="EK122" i="1"/>
  <c r="EI122" i="1"/>
  <c r="EH122" i="1"/>
  <c r="EF122" i="1"/>
  <c r="EE122" i="1"/>
  <c r="DZ122" i="1"/>
  <c r="DY122" i="1"/>
  <c r="DU122" i="1"/>
  <c r="FA122" i="1" s="1"/>
  <c r="DT122" i="1"/>
  <c r="DS122" i="1"/>
  <c r="DQ122" i="1"/>
  <c r="DP122" i="1"/>
  <c r="DH122" i="1"/>
  <c r="DG122" i="1"/>
  <c r="DE122" i="1"/>
  <c r="DD122" i="1"/>
  <c r="CY122" i="1"/>
  <c r="CX122" i="1"/>
  <c r="CV122" i="1"/>
  <c r="CU122" i="1"/>
  <c r="CS122" i="1"/>
  <c r="CR122" i="1"/>
  <c r="CM122" i="1"/>
  <c r="CL122" i="1"/>
  <c r="CJ122" i="1"/>
  <c r="CI122" i="1"/>
  <c r="CG122" i="1"/>
  <c r="CF122" i="1"/>
  <c r="CB122" i="1"/>
  <c r="CD122" i="1" s="1"/>
  <c r="CA122" i="1"/>
  <c r="BZ122" i="1"/>
  <c r="BX122" i="1"/>
  <c r="BW122" i="1"/>
  <c r="BU122" i="1"/>
  <c r="BT122" i="1"/>
  <c r="BM122" i="1"/>
  <c r="DK122" i="1" s="1"/>
  <c r="BL122" i="1"/>
  <c r="BK122" i="1"/>
  <c r="BI122" i="1"/>
  <c r="BH122" i="1"/>
  <c r="BC122" i="1"/>
  <c r="BB122" i="1"/>
  <c r="AZ122" i="1"/>
  <c r="AY122" i="1"/>
  <c r="AW122" i="1"/>
  <c r="AV122" i="1"/>
  <c r="AR122" i="1"/>
  <c r="AT122" i="1" s="1"/>
  <c r="AQ122" i="1"/>
  <c r="AP122" i="1"/>
  <c r="AN122" i="1"/>
  <c r="AM122" i="1"/>
  <c r="AK122" i="1"/>
  <c r="AJ122" i="1"/>
  <c r="AF122" i="1"/>
  <c r="AE122" i="1"/>
  <c r="AD122" i="1"/>
  <c r="AB122" i="1"/>
  <c r="AA122" i="1"/>
  <c r="Y122" i="1"/>
  <c r="X122" i="1"/>
  <c r="J122" i="1"/>
  <c r="N122" i="1" s="1"/>
  <c r="R122" i="1" s="1"/>
  <c r="V122" i="1" s="1"/>
  <c r="HF121" i="1"/>
  <c r="HE121" i="1"/>
  <c r="GZ121" i="1"/>
  <c r="GY121" i="1"/>
  <c r="GU121" i="1"/>
  <c r="HA121" i="1" s="1"/>
  <c r="GT121" i="1"/>
  <c r="GS121" i="1"/>
  <c r="GQ121" i="1"/>
  <c r="GP121" i="1"/>
  <c r="GK121" i="1"/>
  <c r="GJ121" i="1"/>
  <c r="GE121" i="1"/>
  <c r="GD121" i="1"/>
  <c r="FZ121" i="1"/>
  <c r="GB121" i="1" s="1"/>
  <c r="FY121" i="1"/>
  <c r="FX121" i="1"/>
  <c r="FV121" i="1"/>
  <c r="FU121" i="1"/>
  <c r="FP121" i="1"/>
  <c r="FO121" i="1"/>
  <c r="FJ121" i="1"/>
  <c r="FI121" i="1"/>
  <c r="FE121" i="1"/>
  <c r="FD121" i="1"/>
  <c r="FC121" i="1"/>
  <c r="EU121" i="1"/>
  <c r="ET121" i="1"/>
  <c r="ER121" i="1"/>
  <c r="EQ121" i="1"/>
  <c r="EL121" i="1"/>
  <c r="EK121" i="1"/>
  <c r="EI121" i="1"/>
  <c r="EH121" i="1"/>
  <c r="EF121" i="1"/>
  <c r="EE121" i="1"/>
  <c r="DZ121" i="1"/>
  <c r="DY121" i="1"/>
  <c r="DU121" i="1"/>
  <c r="DW121" i="1" s="1"/>
  <c r="DT121" i="1"/>
  <c r="DS121" i="1"/>
  <c r="DQ121" i="1"/>
  <c r="DP121" i="1"/>
  <c r="DK121" i="1"/>
  <c r="DJ121" i="1"/>
  <c r="DH121" i="1"/>
  <c r="DG121" i="1"/>
  <c r="DE121" i="1"/>
  <c r="DD121" i="1"/>
  <c r="CY121" i="1"/>
  <c r="CX121" i="1"/>
  <c r="CV121" i="1"/>
  <c r="CU121" i="1"/>
  <c r="CS121" i="1"/>
  <c r="CR121" i="1"/>
  <c r="CM121" i="1"/>
  <c r="CL121" i="1"/>
  <c r="CJ121" i="1"/>
  <c r="CI121" i="1"/>
  <c r="CG121" i="1"/>
  <c r="CF121" i="1"/>
  <c r="CD121" i="1"/>
  <c r="CB121" i="1"/>
  <c r="CN121" i="1" s="1"/>
  <c r="CA121" i="1"/>
  <c r="BZ121" i="1"/>
  <c r="BX121" i="1"/>
  <c r="BW121" i="1"/>
  <c r="BU121" i="1"/>
  <c r="BT121" i="1"/>
  <c r="BO121" i="1"/>
  <c r="BN121" i="1"/>
  <c r="BL121" i="1"/>
  <c r="BK121" i="1"/>
  <c r="BI121" i="1"/>
  <c r="BH121" i="1"/>
  <c r="BC121" i="1"/>
  <c r="BB121" i="1"/>
  <c r="AZ121" i="1"/>
  <c r="AY121" i="1"/>
  <c r="AW121" i="1"/>
  <c r="AV121" i="1"/>
  <c r="AQ121" i="1"/>
  <c r="AP121" i="1"/>
  <c r="AN121" i="1"/>
  <c r="AM121" i="1"/>
  <c r="AK121" i="1"/>
  <c r="AJ121" i="1"/>
  <c r="AF121" i="1"/>
  <c r="CC121" i="1" s="1"/>
  <c r="AE121" i="1"/>
  <c r="AD121" i="1"/>
  <c r="AB121" i="1"/>
  <c r="AA121" i="1"/>
  <c r="Y121" i="1"/>
  <c r="X121" i="1"/>
  <c r="J121" i="1"/>
  <c r="N121" i="1" s="1"/>
  <c r="R121" i="1" s="1"/>
  <c r="V121" i="1" s="1"/>
  <c r="HF120" i="1"/>
  <c r="HE120" i="1"/>
  <c r="GZ120" i="1"/>
  <c r="GY120" i="1"/>
  <c r="GU120" i="1"/>
  <c r="GW120" i="1" s="1"/>
  <c r="GT120" i="1"/>
  <c r="GS120" i="1"/>
  <c r="GQ120" i="1"/>
  <c r="GP120" i="1"/>
  <c r="GK120" i="1"/>
  <c r="GJ120" i="1"/>
  <c r="GE120" i="1"/>
  <c r="GD120" i="1"/>
  <c r="FZ120" i="1"/>
  <c r="GB120" i="1" s="1"/>
  <c r="FY120" i="1"/>
  <c r="FX120" i="1"/>
  <c r="FV120" i="1"/>
  <c r="FU120" i="1"/>
  <c r="FP120" i="1"/>
  <c r="FO120" i="1"/>
  <c r="FK120" i="1"/>
  <c r="FM120" i="1" s="1"/>
  <c r="FJ120" i="1"/>
  <c r="FI120" i="1"/>
  <c r="FG120" i="1"/>
  <c r="FF120" i="1"/>
  <c r="FE120" i="1"/>
  <c r="FD120" i="1"/>
  <c r="FC120" i="1"/>
  <c r="FA120" i="1"/>
  <c r="EZ120" i="1"/>
  <c r="HF119" i="1"/>
  <c r="HE119" i="1"/>
  <c r="GZ119" i="1"/>
  <c r="GY119" i="1"/>
  <c r="GU119" i="1"/>
  <c r="GW119" i="1" s="1"/>
  <c r="GT119" i="1"/>
  <c r="GS119" i="1"/>
  <c r="GQ119" i="1"/>
  <c r="GP119" i="1"/>
  <c r="GK119" i="1"/>
  <c r="GJ119" i="1"/>
  <c r="GF119" i="1"/>
  <c r="GH119" i="1" s="1"/>
  <c r="GE119" i="1"/>
  <c r="GD119" i="1"/>
  <c r="GA119" i="1"/>
  <c r="FZ119" i="1"/>
  <c r="FY119" i="1"/>
  <c r="FX119" i="1"/>
  <c r="FV119" i="1"/>
  <c r="FU119" i="1"/>
  <c r="FP119" i="1"/>
  <c r="FO119" i="1"/>
  <c r="FJ119" i="1"/>
  <c r="FI119" i="1"/>
  <c r="FE119" i="1"/>
  <c r="FK119" i="1" s="1"/>
  <c r="FD119" i="1"/>
  <c r="FC119" i="1"/>
  <c r="EU119" i="1"/>
  <c r="ET119" i="1"/>
  <c r="ER119" i="1"/>
  <c r="EQ119" i="1"/>
  <c r="EL119" i="1"/>
  <c r="EK119" i="1"/>
  <c r="EI119" i="1"/>
  <c r="EH119" i="1"/>
  <c r="EF119" i="1"/>
  <c r="EE119" i="1"/>
  <c r="DZ119" i="1"/>
  <c r="DY119" i="1"/>
  <c r="DU119" i="1"/>
  <c r="FA119" i="1" s="1"/>
  <c r="DT119" i="1"/>
  <c r="DS119" i="1"/>
  <c r="DQ119" i="1"/>
  <c r="DP119" i="1"/>
  <c r="DK119" i="1"/>
  <c r="DJ119" i="1"/>
  <c r="DH119" i="1"/>
  <c r="DG119" i="1"/>
  <c r="DE119" i="1"/>
  <c r="DD119" i="1"/>
  <c r="CY119" i="1"/>
  <c r="CX119" i="1"/>
  <c r="CV119" i="1"/>
  <c r="CU119" i="1"/>
  <c r="CS119" i="1"/>
  <c r="CR119" i="1"/>
  <c r="CM119" i="1"/>
  <c r="CL119" i="1"/>
  <c r="CJ119" i="1"/>
  <c r="CI119" i="1"/>
  <c r="CG119" i="1"/>
  <c r="CF119" i="1"/>
  <c r="CB119" i="1"/>
  <c r="CD119" i="1" s="1"/>
  <c r="CA119" i="1"/>
  <c r="BZ119" i="1"/>
  <c r="BX119" i="1"/>
  <c r="BW119" i="1"/>
  <c r="BU119" i="1"/>
  <c r="BT119" i="1"/>
  <c r="BO119" i="1"/>
  <c r="BN119" i="1"/>
  <c r="BL119" i="1"/>
  <c r="BK119" i="1"/>
  <c r="BI119" i="1"/>
  <c r="BH119" i="1"/>
  <c r="BC119" i="1"/>
  <c r="BB119" i="1"/>
  <c r="AZ119" i="1"/>
  <c r="AY119" i="1"/>
  <c r="AW119" i="1"/>
  <c r="AV119" i="1"/>
  <c r="AQ119" i="1"/>
  <c r="AP119" i="1"/>
  <c r="AN119" i="1"/>
  <c r="AM119" i="1"/>
  <c r="AK119" i="1"/>
  <c r="AJ119" i="1"/>
  <c r="AF119" i="1"/>
  <c r="AH119" i="1" s="1"/>
  <c r="AE119" i="1"/>
  <c r="AD119" i="1"/>
  <c r="AB119" i="1"/>
  <c r="AA119" i="1"/>
  <c r="Y119" i="1"/>
  <c r="X119" i="1"/>
  <c r="J119" i="1"/>
  <c r="N119" i="1" s="1"/>
  <c r="R119" i="1" s="1"/>
  <c r="V119" i="1" s="1"/>
  <c r="HF118" i="1"/>
  <c r="HE118" i="1"/>
  <c r="HA118" i="1"/>
  <c r="GZ118" i="1"/>
  <c r="GY118" i="1"/>
  <c r="GV118" i="1"/>
  <c r="GU118" i="1"/>
  <c r="GT118" i="1"/>
  <c r="GS118" i="1"/>
  <c r="GQ118" i="1"/>
  <c r="GP118" i="1"/>
  <c r="GK118" i="1"/>
  <c r="GJ118" i="1"/>
  <c r="GE118" i="1"/>
  <c r="GD118" i="1"/>
  <c r="FZ118" i="1"/>
  <c r="GF118" i="1" s="1"/>
  <c r="GH118" i="1" s="1"/>
  <c r="FY118" i="1"/>
  <c r="FX118" i="1"/>
  <c r="FV118" i="1"/>
  <c r="FU118" i="1"/>
  <c r="FP118" i="1"/>
  <c r="FO118" i="1"/>
  <c r="FK118" i="1"/>
  <c r="FJ118" i="1"/>
  <c r="FI118" i="1"/>
  <c r="FE118" i="1"/>
  <c r="GB118" i="1" s="1"/>
  <c r="FD118" i="1"/>
  <c r="FC118" i="1"/>
  <c r="FA118" i="1"/>
  <c r="EU118" i="1"/>
  <c r="ET118" i="1"/>
  <c r="ER118" i="1"/>
  <c r="EQ118" i="1"/>
  <c r="EL118" i="1"/>
  <c r="EK118" i="1"/>
  <c r="EI118" i="1"/>
  <c r="EH118" i="1"/>
  <c r="EF118" i="1"/>
  <c r="EE118" i="1"/>
  <c r="EA118" i="1"/>
  <c r="FG118" i="1" s="1"/>
  <c r="DZ118" i="1"/>
  <c r="DY118" i="1"/>
  <c r="DU118" i="1"/>
  <c r="EZ118" i="1" s="1"/>
  <c r="DT118" i="1"/>
  <c r="DS118" i="1"/>
  <c r="DQ118" i="1"/>
  <c r="DP118" i="1"/>
  <c r="DK118" i="1"/>
  <c r="DJ118" i="1"/>
  <c r="DH118" i="1"/>
  <c r="DG118" i="1"/>
  <c r="DE118" i="1"/>
  <c r="DD118" i="1"/>
  <c r="CY118" i="1"/>
  <c r="CX118" i="1"/>
  <c r="CV118" i="1"/>
  <c r="CU118" i="1"/>
  <c r="CS118" i="1"/>
  <c r="CR118" i="1"/>
  <c r="CN118" i="1"/>
  <c r="CP118" i="1" s="1"/>
  <c r="CM118" i="1"/>
  <c r="CL118" i="1"/>
  <c r="CJ118" i="1"/>
  <c r="CI118" i="1"/>
  <c r="CG118" i="1"/>
  <c r="CF118" i="1"/>
  <c r="CC118" i="1"/>
  <c r="CB118" i="1"/>
  <c r="DW118" i="1" s="1"/>
  <c r="CA118" i="1"/>
  <c r="BZ118" i="1"/>
  <c r="BX118" i="1"/>
  <c r="BW118" i="1"/>
  <c r="BU118" i="1"/>
  <c r="BT118" i="1"/>
  <c r="BO118" i="1"/>
  <c r="BN118" i="1"/>
  <c r="BL118" i="1"/>
  <c r="BK118" i="1"/>
  <c r="BI118" i="1"/>
  <c r="BH118" i="1"/>
  <c r="BC118" i="1"/>
  <c r="BB118" i="1"/>
  <c r="AZ118" i="1"/>
  <c r="AY118" i="1"/>
  <c r="AW118" i="1"/>
  <c r="AV118" i="1"/>
  <c r="AR118" i="1"/>
  <c r="AT118" i="1" s="1"/>
  <c r="AQ118" i="1"/>
  <c r="AP118" i="1"/>
  <c r="HF117" i="1"/>
  <c r="HE117" i="1"/>
  <c r="HA117" i="1"/>
  <c r="GZ117" i="1"/>
  <c r="GY117" i="1"/>
  <c r="GV117" i="1"/>
  <c r="GU117" i="1"/>
  <c r="GW117" i="1" s="1"/>
  <c r="GT117" i="1"/>
  <c r="GS117" i="1"/>
  <c r="GQ117" i="1"/>
  <c r="GP117" i="1"/>
  <c r="GK117" i="1"/>
  <c r="GJ117" i="1"/>
  <c r="GE117" i="1"/>
  <c r="GD117" i="1"/>
  <c r="GB117" i="1"/>
  <c r="FZ117" i="1"/>
  <c r="GF117" i="1" s="1"/>
  <c r="FY117" i="1"/>
  <c r="FX117" i="1"/>
  <c r="FV117" i="1"/>
  <c r="FU117" i="1"/>
  <c r="FP117" i="1"/>
  <c r="FO117" i="1"/>
  <c r="FJ117" i="1"/>
  <c r="FI117" i="1"/>
  <c r="FE117" i="1"/>
  <c r="FG117" i="1" s="1"/>
  <c r="FD117" i="1"/>
  <c r="FC117" i="1"/>
  <c r="FA117" i="1"/>
  <c r="EZ117" i="1"/>
  <c r="HF116" i="1"/>
  <c r="HE116" i="1"/>
  <c r="GZ116" i="1"/>
  <c r="GY116" i="1"/>
  <c r="GW116" i="1"/>
  <c r="GU116" i="1"/>
  <c r="HA116" i="1" s="1"/>
  <c r="GT116" i="1"/>
  <c r="GS116" i="1"/>
  <c r="GQ116" i="1"/>
  <c r="GP116" i="1"/>
  <c r="GK116" i="1"/>
  <c r="GJ116" i="1"/>
  <c r="GE116" i="1"/>
  <c r="GD116" i="1"/>
  <c r="FZ116" i="1"/>
  <c r="GB116" i="1" s="1"/>
  <c r="FY116" i="1"/>
  <c r="FX116" i="1"/>
  <c r="FV116" i="1"/>
  <c r="FU116" i="1"/>
  <c r="FP116" i="1"/>
  <c r="FO116" i="1"/>
  <c r="FJ116" i="1"/>
  <c r="FI116" i="1"/>
  <c r="FE116" i="1"/>
  <c r="FD116" i="1"/>
  <c r="FC116" i="1"/>
  <c r="EU116" i="1"/>
  <c r="ET116" i="1"/>
  <c r="ER116" i="1"/>
  <c r="EQ116" i="1"/>
  <c r="EL116" i="1"/>
  <c r="EK116" i="1"/>
  <c r="EI116" i="1"/>
  <c r="EH116" i="1"/>
  <c r="EF116" i="1"/>
  <c r="EE116" i="1"/>
  <c r="DZ116" i="1"/>
  <c r="DY116" i="1"/>
  <c r="DU116" i="1"/>
  <c r="DW116" i="1" s="1"/>
  <c r="DT116" i="1"/>
  <c r="DS116" i="1"/>
  <c r="DQ116" i="1"/>
  <c r="DP116" i="1"/>
  <c r="DK116" i="1"/>
  <c r="DJ116" i="1"/>
  <c r="DH116" i="1"/>
  <c r="DG116" i="1"/>
  <c r="DE116" i="1"/>
  <c r="DD116" i="1"/>
  <c r="CY116" i="1"/>
  <c r="CX116" i="1"/>
  <c r="CV116" i="1"/>
  <c r="CU116" i="1"/>
  <c r="CS116" i="1"/>
  <c r="CR116" i="1"/>
  <c r="CM116" i="1"/>
  <c r="CL116" i="1"/>
  <c r="CJ116" i="1"/>
  <c r="CI116" i="1"/>
  <c r="CG116" i="1"/>
  <c r="CF116" i="1"/>
  <c r="CD116" i="1"/>
  <c r="CB116" i="1"/>
  <c r="CN116" i="1" s="1"/>
  <c r="CA116" i="1"/>
  <c r="BZ116" i="1"/>
  <c r="BX116" i="1"/>
  <c r="BW116" i="1"/>
  <c r="BU116" i="1"/>
  <c r="BT116" i="1"/>
  <c r="BO116" i="1"/>
  <c r="BN116" i="1"/>
  <c r="BL116" i="1"/>
  <c r="BK116" i="1"/>
  <c r="BI116" i="1"/>
  <c r="BH116" i="1"/>
  <c r="BC116" i="1"/>
  <c r="BB116" i="1"/>
  <c r="AZ116" i="1"/>
  <c r="AY116" i="1"/>
  <c r="AW116" i="1"/>
  <c r="AV116" i="1"/>
  <c r="AQ116" i="1"/>
  <c r="AP116" i="1"/>
  <c r="AN116" i="1"/>
  <c r="AM116" i="1"/>
  <c r="AK116" i="1"/>
  <c r="AJ116" i="1"/>
  <c r="AF116" i="1"/>
  <c r="AR116" i="1" s="1"/>
  <c r="AE116" i="1"/>
  <c r="AD116" i="1"/>
  <c r="AB116" i="1"/>
  <c r="AA116" i="1"/>
  <c r="Y116" i="1"/>
  <c r="X116" i="1"/>
  <c r="J116" i="1"/>
  <c r="N116" i="1" s="1"/>
  <c r="R116" i="1" s="1"/>
  <c r="V116" i="1" s="1"/>
  <c r="HF115" i="1"/>
  <c r="HE115" i="1"/>
  <c r="GZ115" i="1"/>
  <c r="GY115" i="1"/>
  <c r="GU115" i="1"/>
  <c r="GW115" i="1" s="1"/>
  <c r="GT115" i="1"/>
  <c r="GS115" i="1"/>
  <c r="GQ115" i="1"/>
  <c r="GP115" i="1"/>
  <c r="GK115" i="1"/>
  <c r="GJ115" i="1"/>
  <c r="GE115" i="1"/>
  <c r="GD115" i="1"/>
  <c r="FZ115" i="1"/>
  <c r="GB115" i="1" s="1"/>
  <c r="FY115" i="1"/>
  <c r="FX115" i="1"/>
  <c r="FV115" i="1"/>
  <c r="FU115" i="1"/>
  <c r="FP115" i="1"/>
  <c r="FO115" i="1"/>
  <c r="FK115" i="1"/>
  <c r="FJ115" i="1"/>
  <c r="FI115" i="1"/>
  <c r="FE115" i="1"/>
  <c r="FD115" i="1"/>
  <c r="FC115" i="1"/>
  <c r="FA115" i="1"/>
  <c r="EU115" i="1"/>
  <c r="ET115" i="1"/>
  <c r="ER115" i="1"/>
  <c r="EQ115" i="1"/>
  <c r="EL115" i="1"/>
  <c r="EK115" i="1"/>
  <c r="EI115" i="1"/>
  <c r="EH115" i="1"/>
  <c r="EF115" i="1"/>
  <c r="EE115" i="1"/>
  <c r="EA115" i="1"/>
  <c r="DZ115" i="1"/>
  <c r="DY115" i="1"/>
  <c r="DV115" i="1"/>
  <c r="DU115" i="1"/>
  <c r="EZ115" i="1" s="1"/>
  <c r="DT115" i="1"/>
  <c r="DS115" i="1"/>
  <c r="DQ115" i="1"/>
  <c r="DP115" i="1"/>
  <c r="DK115" i="1"/>
  <c r="DJ115" i="1"/>
  <c r="DH115" i="1"/>
  <c r="DG115" i="1"/>
  <c r="DE115" i="1"/>
  <c r="DD115" i="1"/>
  <c r="CY115" i="1"/>
  <c r="CX115" i="1"/>
  <c r="CV115" i="1"/>
  <c r="CU115" i="1"/>
  <c r="CS115" i="1"/>
  <c r="CR115" i="1"/>
  <c r="CM115" i="1"/>
  <c r="CL115" i="1"/>
  <c r="CJ115" i="1"/>
  <c r="CI115" i="1"/>
  <c r="CG115" i="1"/>
  <c r="CF115" i="1"/>
  <c r="CB115" i="1"/>
  <c r="CD115" i="1" s="1"/>
  <c r="CA115" i="1"/>
  <c r="BZ115" i="1"/>
  <c r="BX115" i="1"/>
  <c r="BW115" i="1"/>
  <c r="BU115" i="1"/>
  <c r="BT115" i="1"/>
  <c r="BO115" i="1"/>
  <c r="BN115" i="1"/>
  <c r="BL115" i="1"/>
  <c r="BK115" i="1"/>
  <c r="BI115" i="1"/>
  <c r="BH115" i="1"/>
  <c r="BC115" i="1"/>
  <c r="BB115" i="1"/>
  <c r="AZ115" i="1"/>
  <c r="AY115" i="1"/>
  <c r="AW115" i="1"/>
  <c r="AV115" i="1"/>
  <c r="AQ115" i="1"/>
  <c r="AP115" i="1"/>
  <c r="AN115" i="1"/>
  <c r="AM115" i="1"/>
  <c r="AK115" i="1"/>
  <c r="AJ115" i="1"/>
  <c r="AF115" i="1"/>
  <c r="AH115" i="1" s="1"/>
  <c r="AE115" i="1"/>
  <c r="AD115" i="1"/>
  <c r="AB115" i="1"/>
  <c r="AA115" i="1"/>
  <c r="Y115" i="1"/>
  <c r="X115" i="1"/>
  <c r="N115" i="1"/>
  <c r="R115" i="1" s="1"/>
  <c r="V115" i="1" s="1"/>
  <c r="J115" i="1"/>
  <c r="HF114" i="1"/>
  <c r="HE114" i="1"/>
  <c r="GZ114" i="1"/>
  <c r="GY114" i="1"/>
  <c r="GU114" i="1"/>
  <c r="GW114" i="1" s="1"/>
  <c r="GT114" i="1"/>
  <c r="GS114" i="1"/>
  <c r="GQ114" i="1"/>
  <c r="GP114" i="1"/>
  <c r="GK114" i="1"/>
  <c r="GJ114" i="1"/>
  <c r="GF114" i="1"/>
  <c r="GE114" i="1"/>
  <c r="GD114" i="1"/>
  <c r="GB114" i="1"/>
  <c r="GA114" i="1"/>
  <c r="FZ114" i="1"/>
  <c r="FY114" i="1"/>
  <c r="FX114" i="1"/>
  <c r="FV114" i="1"/>
  <c r="FU114" i="1"/>
  <c r="FP114" i="1"/>
  <c r="FO114" i="1"/>
  <c r="FJ114" i="1"/>
  <c r="FI114" i="1"/>
  <c r="FE114" i="1"/>
  <c r="FK114" i="1" s="1"/>
  <c r="FD114" i="1"/>
  <c r="FC114" i="1"/>
  <c r="EU114" i="1"/>
  <c r="ET114" i="1"/>
  <c r="ER114" i="1"/>
  <c r="EQ114" i="1"/>
  <c r="EL114" i="1"/>
  <c r="EK114" i="1"/>
  <c r="EI114" i="1"/>
  <c r="EH114" i="1"/>
  <c r="EF114" i="1"/>
  <c r="EE114" i="1"/>
  <c r="DZ114" i="1"/>
  <c r="DY114" i="1"/>
  <c r="DU114" i="1"/>
  <c r="FA114" i="1" s="1"/>
  <c r="DT114" i="1"/>
  <c r="DS114" i="1"/>
  <c r="DQ114" i="1"/>
  <c r="DP114" i="1"/>
  <c r="DK114" i="1"/>
  <c r="DJ114" i="1"/>
  <c r="DH114" i="1"/>
  <c r="DG114" i="1"/>
  <c r="DE114" i="1"/>
  <c r="DD114" i="1"/>
  <c r="CY114" i="1"/>
  <c r="CX114" i="1"/>
  <c r="CV114" i="1"/>
  <c r="CU114" i="1"/>
  <c r="CS114" i="1"/>
  <c r="CR114" i="1"/>
  <c r="CM114" i="1"/>
  <c r="CL114" i="1"/>
  <c r="CJ114" i="1"/>
  <c r="CI114" i="1"/>
  <c r="CG114" i="1"/>
  <c r="CF114" i="1"/>
  <c r="CB114" i="1"/>
  <c r="CD114" i="1" s="1"/>
  <c r="CA114" i="1"/>
  <c r="BZ114" i="1"/>
  <c r="BX114" i="1"/>
  <c r="BW114" i="1"/>
  <c r="BU114" i="1"/>
  <c r="BT114" i="1"/>
  <c r="BO114" i="1"/>
  <c r="BN114" i="1"/>
  <c r="BL114" i="1"/>
  <c r="BK114" i="1"/>
  <c r="BI114" i="1"/>
  <c r="BH114" i="1"/>
  <c r="BC114" i="1"/>
  <c r="BB114" i="1"/>
  <c r="AZ114" i="1"/>
  <c r="AY114" i="1"/>
  <c r="AW114" i="1"/>
  <c r="AV114" i="1"/>
  <c r="AQ114" i="1"/>
  <c r="AP114" i="1"/>
  <c r="AN114" i="1"/>
  <c r="AM114" i="1"/>
  <c r="AK114" i="1"/>
  <c r="AJ114" i="1"/>
  <c r="AF114" i="1"/>
  <c r="AH114" i="1" s="1"/>
  <c r="AE114" i="1"/>
  <c r="AD114" i="1"/>
  <c r="AB114" i="1"/>
  <c r="AA114" i="1"/>
  <c r="Y114" i="1"/>
  <c r="X114" i="1"/>
  <c r="J114" i="1"/>
  <c r="N114" i="1" s="1"/>
  <c r="R114" i="1" s="1"/>
  <c r="V114" i="1" s="1"/>
  <c r="HF113" i="1"/>
  <c r="HE113" i="1"/>
  <c r="HA113" i="1"/>
  <c r="GZ113" i="1"/>
  <c r="GY113" i="1"/>
  <c r="GW113" i="1"/>
  <c r="GV113" i="1"/>
  <c r="GU113" i="1"/>
  <c r="GT113" i="1"/>
  <c r="GS113" i="1"/>
  <c r="GQ113" i="1"/>
  <c r="GP113" i="1"/>
  <c r="GK113" i="1"/>
  <c r="GJ113" i="1"/>
  <c r="GE113" i="1"/>
  <c r="GD113" i="1"/>
  <c r="GB113" i="1"/>
  <c r="FZ113" i="1"/>
  <c r="GF113" i="1" s="1"/>
  <c r="FY113" i="1"/>
  <c r="FX113" i="1"/>
  <c r="FV113" i="1"/>
  <c r="FU113" i="1"/>
  <c r="FP113" i="1"/>
  <c r="FO113" i="1"/>
  <c r="FJ113" i="1"/>
  <c r="FI113" i="1"/>
  <c r="FE113" i="1"/>
  <c r="FD113" i="1"/>
  <c r="FC113" i="1"/>
  <c r="EU113" i="1"/>
  <c r="ET113" i="1"/>
  <c r="ER113" i="1"/>
  <c r="EQ113" i="1"/>
  <c r="EL113" i="1"/>
  <c r="EK113" i="1"/>
  <c r="EI113" i="1"/>
  <c r="EH113" i="1"/>
  <c r="EF113" i="1"/>
  <c r="EE113" i="1"/>
  <c r="DZ113" i="1"/>
  <c r="DY113" i="1"/>
  <c r="DU113" i="1"/>
  <c r="DW113" i="1" s="1"/>
  <c r="DT113" i="1"/>
  <c r="DS113" i="1"/>
  <c r="DQ113" i="1"/>
  <c r="DP113" i="1"/>
  <c r="DK113" i="1"/>
  <c r="DJ113" i="1"/>
  <c r="DH113" i="1"/>
  <c r="DG113" i="1"/>
  <c r="DE113" i="1"/>
  <c r="DD113" i="1"/>
  <c r="CY113" i="1"/>
  <c r="CX113" i="1"/>
  <c r="CV113" i="1"/>
  <c r="CU113" i="1"/>
  <c r="CS113" i="1"/>
  <c r="CR113" i="1"/>
  <c r="CN113" i="1"/>
  <c r="CP113" i="1" s="1"/>
  <c r="CM113" i="1"/>
  <c r="CL113" i="1"/>
  <c r="CJ113" i="1"/>
  <c r="CI113" i="1"/>
  <c r="CG113" i="1"/>
  <c r="CF113" i="1"/>
  <c r="CD113" i="1"/>
  <c r="CC113" i="1"/>
  <c r="CB113" i="1"/>
  <c r="CA113" i="1"/>
  <c r="BZ113" i="1"/>
  <c r="BX113" i="1"/>
  <c r="BW113" i="1"/>
  <c r="BU113" i="1"/>
  <c r="BT113" i="1"/>
  <c r="BO113" i="1"/>
  <c r="BN113" i="1"/>
  <c r="BL113" i="1"/>
  <c r="BK113" i="1"/>
  <c r="BI113" i="1"/>
  <c r="BH113" i="1"/>
  <c r="BC113" i="1"/>
  <c r="BB113" i="1"/>
  <c r="AZ113" i="1"/>
  <c r="AY113" i="1"/>
  <c r="AW113" i="1"/>
  <c r="AV113" i="1"/>
  <c r="AR113" i="1"/>
  <c r="AQ113" i="1"/>
  <c r="AP113" i="1"/>
  <c r="AN113" i="1"/>
  <c r="AM113" i="1"/>
  <c r="AK113" i="1"/>
  <c r="AJ113" i="1"/>
  <c r="AG113" i="1"/>
  <c r="AF113" i="1"/>
  <c r="AE113" i="1"/>
  <c r="AD113" i="1"/>
  <c r="AB113" i="1"/>
  <c r="AA113" i="1"/>
  <c r="Y113" i="1"/>
  <c r="X113" i="1"/>
  <c r="J113" i="1"/>
  <c r="N113" i="1" s="1"/>
  <c r="R113" i="1" s="1"/>
  <c r="V113" i="1" s="1"/>
  <c r="HF112" i="1"/>
  <c r="HE112" i="1"/>
  <c r="GZ112" i="1"/>
  <c r="GY112" i="1"/>
  <c r="GW112" i="1"/>
  <c r="GU112" i="1"/>
  <c r="HA112" i="1" s="1"/>
  <c r="GT112" i="1"/>
  <c r="GS112" i="1"/>
  <c r="GQ112" i="1"/>
  <c r="GP112" i="1"/>
  <c r="GK112" i="1"/>
  <c r="GJ112" i="1"/>
  <c r="GE112" i="1"/>
  <c r="GD112" i="1"/>
  <c r="FZ112" i="1"/>
  <c r="GB112" i="1" s="1"/>
  <c r="FY112" i="1"/>
  <c r="FX112" i="1"/>
  <c r="FV112" i="1"/>
  <c r="FU112" i="1"/>
  <c r="FP112" i="1"/>
  <c r="FO112" i="1"/>
  <c r="FJ112" i="1"/>
  <c r="FI112" i="1"/>
  <c r="FE112" i="1"/>
  <c r="FD112" i="1"/>
  <c r="FC112" i="1"/>
  <c r="EU112" i="1"/>
  <c r="ET112" i="1"/>
  <c r="ER112" i="1"/>
  <c r="EQ112" i="1"/>
  <c r="EL112" i="1"/>
  <c r="EK112" i="1"/>
  <c r="EI112" i="1"/>
  <c r="EH112" i="1"/>
  <c r="EF112" i="1"/>
  <c r="EE112" i="1"/>
  <c r="DZ112" i="1"/>
  <c r="DY112" i="1"/>
  <c r="DU112" i="1"/>
  <c r="DW112" i="1" s="1"/>
  <c r="DT112" i="1"/>
  <c r="DS112" i="1"/>
  <c r="DQ112" i="1"/>
  <c r="DP112" i="1"/>
  <c r="DK112" i="1"/>
  <c r="DJ112" i="1"/>
  <c r="DH112" i="1"/>
  <c r="DG112" i="1"/>
  <c r="DE112" i="1"/>
  <c r="DD112" i="1"/>
  <c r="CY112" i="1"/>
  <c r="CX112" i="1"/>
  <c r="CV112" i="1"/>
  <c r="CU112" i="1"/>
  <c r="CS112" i="1"/>
  <c r="CR112" i="1"/>
  <c r="CM112" i="1"/>
  <c r="CL112" i="1"/>
  <c r="CJ112" i="1"/>
  <c r="CI112" i="1"/>
  <c r="CG112" i="1"/>
  <c r="CF112" i="1"/>
  <c r="CD112" i="1"/>
  <c r="CB112" i="1"/>
  <c r="CN112" i="1" s="1"/>
  <c r="CA112" i="1"/>
  <c r="BZ112" i="1"/>
  <c r="BX112" i="1"/>
  <c r="BW112" i="1"/>
  <c r="BU112" i="1"/>
  <c r="BT112" i="1"/>
  <c r="BO112" i="1"/>
  <c r="BN112" i="1"/>
  <c r="BL112" i="1"/>
  <c r="BK112" i="1"/>
  <c r="BI112" i="1"/>
  <c r="BH112" i="1"/>
  <c r="BC112" i="1"/>
  <c r="BB112" i="1"/>
  <c r="AZ112" i="1"/>
  <c r="AY112" i="1"/>
  <c r="AW112" i="1"/>
  <c r="AV112" i="1"/>
  <c r="AQ112" i="1"/>
  <c r="AP112" i="1"/>
  <c r="AN112" i="1"/>
  <c r="AM112" i="1"/>
  <c r="AK112" i="1"/>
  <c r="AJ112" i="1"/>
  <c r="AF112" i="1"/>
  <c r="CC112" i="1" s="1"/>
  <c r="AE112" i="1"/>
  <c r="AD112" i="1"/>
  <c r="AB112" i="1"/>
  <c r="AA112" i="1"/>
  <c r="Y112" i="1"/>
  <c r="X112" i="1"/>
  <c r="J112" i="1"/>
  <c r="N112" i="1" s="1"/>
  <c r="R112" i="1" s="1"/>
  <c r="V112" i="1" s="1"/>
  <c r="HF111" i="1"/>
  <c r="HE111" i="1"/>
  <c r="GZ111" i="1"/>
  <c r="GY111" i="1"/>
  <c r="GU111" i="1"/>
  <c r="GW111" i="1" s="1"/>
  <c r="GT111" i="1"/>
  <c r="GS111" i="1"/>
  <c r="GQ111" i="1"/>
  <c r="GP111" i="1"/>
  <c r="GK111" i="1"/>
  <c r="GJ111" i="1"/>
  <c r="GE111" i="1"/>
  <c r="GD111" i="1"/>
  <c r="FZ111" i="1"/>
  <c r="GB111" i="1" s="1"/>
  <c r="FY111" i="1"/>
  <c r="FX111" i="1"/>
  <c r="FV111" i="1"/>
  <c r="FU111" i="1"/>
  <c r="FP111" i="1"/>
  <c r="FO111" i="1"/>
  <c r="FK111" i="1"/>
  <c r="FJ111" i="1"/>
  <c r="FI111" i="1"/>
  <c r="FE111" i="1"/>
  <c r="FD111" i="1"/>
  <c r="FC111" i="1"/>
  <c r="FA111" i="1"/>
  <c r="EU111" i="1"/>
  <c r="ET111" i="1"/>
  <c r="ER111" i="1"/>
  <c r="EQ111" i="1"/>
  <c r="EL111" i="1"/>
  <c r="EK111" i="1"/>
  <c r="EI111" i="1"/>
  <c r="EH111" i="1"/>
  <c r="EF111" i="1"/>
  <c r="EE111" i="1"/>
  <c r="EA111" i="1"/>
  <c r="DZ111" i="1"/>
  <c r="DY111" i="1"/>
  <c r="DV111" i="1"/>
  <c r="DU111" i="1"/>
  <c r="EZ111" i="1" s="1"/>
  <c r="DT111" i="1"/>
  <c r="DS111" i="1"/>
  <c r="DQ111" i="1"/>
  <c r="DP111" i="1"/>
  <c r="DK111" i="1"/>
  <c r="DJ111" i="1"/>
  <c r="DH111" i="1"/>
  <c r="DG111" i="1"/>
  <c r="DE111" i="1"/>
  <c r="DD111" i="1"/>
  <c r="CY111" i="1"/>
  <c r="CX111" i="1"/>
  <c r="CV111" i="1"/>
  <c r="CU111" i="1"/>
  <c r="CS111" i="1"/>
  <c r="CR111" i="1"/>
  <c r="CM111" i="1"/>
  <c r="CL111" i="1"/>
  <c r="CJ111" i="1"/>
  <c r="CI111" i="1"/>
  <c r="CG111" i="1"/>
  <c r="CF111" i="1"/>
  <c r="CB111" i="1"/>
  <c r="CD111" i="1" s="1"/>
  <c r="CA111" i="1"/>
  <c r="BZ111" i="1"/>
  <c r="BX111" i="1"/>
  <c r="BW111" i="1"/>
  <c r="BU111" i="1"/>
  <c r="BT111" i="1"/>
  <c r="BO111" i="1"/>
  <c r="BN111" i="1"/>
  <c r="BL111" i="1"/>
  <c r="BK111" i="1"/>
  <c r="BI111" i="1"/>
  <c r="BH111" i="1"/>
  <c r="BC111" i="1"/>
  <c r="BB111" i="1"/>
  <c r="AZ111" i="1"/>
  <c r="AY111" i="1"/>
  <c r="AW111" i="1"/>
  <c r="AV111" i="1"/>
  <c r="AQ111" i="1"/>
  <c r="AP111" i="1"/>
  <c r="AN111" i="1"/>
  <c r="AM111" i="1"/>
  <c r="AK111" i="1"/>
  <c r="AJ111" i="1"/>
  <c r="AF111" i="1"/>
  <c r="AH111" i="1" s="1"/>
  <c r="AE111" i="1"/>
  <c r="AD111" i="1"/>
  <c r="AB111" i="1"/>
  <c r="AA111" i="1"/>
  <c r="Y111" i="1"/>
  <c r="X111" i="1"/>
  <c r="N111" i="1"/>
  <c r="R111" i="1" s="1"/>
  <c r="V111" i="1" s="1"/>
  <c r="J111" i="1"/>
  <c r="HF110" i="1"/>
  <c r="HE110" i="1"/>
  <c r="GZ110" i="1"/>
  <c r="GY110" i="1"/>
  <c r="GU110" i="1"/>
  <c r="GT110" i="1"/>
  <c r="GS110" i="1"/>
  <c r="GQ110" i="1"/>
  <c r="GP110" i="1"/>
  <c r="GK110" i="1"/>
  <c r="GJ110" i="1"/>
  <c r="GF110" i="1"/>
  <c r="GE110" i="1"/>
  <c r="GD110" i="1"/>
  <c r="GB110" i="1"/>
  <c r="GA110" i="1"/>
  <c r="FZ110" i="1"/>
  <c r="FY110" i="1"/>
  <c r="FX110" i="1"/>
  <c r="FV110" i="1"/>
  <c r="FU110" i="1"/>
  <c r="FP110" i="1"/>
  <c r="FO110" i="1"/>
  <c r="FJ110" i="1"/>
  <c r="FI110" i="1"/>
  <c r="FE110" i="1"/>
  <c r="FK110" i="1" s="1"/>
  <c r="FQ110" i="1" s="1"/>
  <c r="FD110" i="1"/>
  <c r="FC110" i="1"/>
  <c r="EU110" i="1"/>
  <c r="ET110" i="1"/>
  <c r="ER110" i="1"/>
  <c r="EQ110" i="1"/>
  <c r="EL110" i="1"/>
  <c r="EK110" i="1"/>
  <c r="EI110" i="1"/>
  <c r="EH110" i="1"/>
  <c r="EF110" i="1"/>
  <c r="EE110" i="1"/>
  <c r="DZ110" i="1"/>
  <c r="DY110" i="1"/>
  <c r="DU110" i="1"/>
  <c r="FA110" i="1" s="1"/>
  <c r="DT110" i="1"/>
  <c r="DS110" i="1"/>
  <c r="DQ110" i="1"/>
  <c r="DP110" i="1"/>
  <c r="DK110" i="1"/>
  <c r="DJ110" i="1"/>
  <c r="DH110" i="1"/>
  <c r="DG110" i="1"/>
  <c r="DE110" i="1"/>
  <c r="DD110" i="1"/>
  <c r="CY110" i="1"/>
  <c r="CX110" i="1"/>
  <c r="CV110" i="1"/>
  <c r="CU110" i="1"/>
  <c r="CS110" i="1"/>
  <c r="CR110" i="1"/>
  <c r="CM110" i="1"/>
  <c r="CL110" i="1"/>
  <c r="CJ110" i="1"/>
  <c r="CI110" i="1"/>
  <c r="CG110" i="1"/>
  <c r="CF110" i="1"/>
  <c r="CB110" i="1"/>
  <c r="CA110" i="1"/>
  <c r="BZ110" i="1"/>
  <c r="BX110" i="1"/>
  <c r="BW110" i="1"/>
  <c r="BU110" i="1"/>
  <c r="BT110" i="1"/>
  <c r="BO110" i="1"/>
  <c r="BN110" i="1"/>
  <c r="BL110" i="1"/>
  <c r="BK110" i="1"/>
  <c r="BI110" i="1"/>
  <c r="BH110" i="1"/>
  <c r="BC110" i="1"/>
  <c r="BB110" i="1"/>
  <c r="AZ110" i="1"/>
  <c r="AY110" i="1"/>
  <c r="AW110" i="1"/>
  <c r="AV110" i="1"/>
  <c r="AQ110" i="1"/>
  <c r="AP110" i="1"/>
  <c r="AN110" i="1"/>
  <c r="AM110" i="1"/>
  <c r="AK110" i="1"/>
  <c r="AJ110" i="1"/>
  <c r="AF110" i="1"/>
  <c r="AH110" i="1" s="1"/>
  <c r="AE110" i="1"/>
  <c r="AD110" i="1"/>
  <c r="AB110" i="1"/>
  <c r="AA110" i="1"/>
  <c r="Y110" i="1"/>
  <c r="X110" i="1"/>
  <c r="R110" i="1"/>
  <c r="V110" i="1" s="1"/>
  <c r="J110" i="1"/>
  <c r="N110" i="1" s="1"/>
  <c r="HF109" i="1"/>
  <c r="HE109" i="1"/>
  <c r="HA109" i="1"/>
  <c r="GZ109" i="1"/>
  <c r="GY109" i="1"/>
  <c r="GW109" i="1"/>
  <c r="GV109" i="1"/>
  <c r="GU109" i="1"/>
  <c r="GT109" i="1"/>
  <c r="GS109" i="1"/>
  <c r="GQ109" i="1"/>
  <c r="GP109" i="1"/>
  <c r="GK109" i="1"/>
  <c r="GJ109" i="1"/>
  <c r="GE109" i="1"/>
  <c r="GD109" i="1"/>
  <c r="FZ109" i="1"/>
  <c r="GF109" i="1" s="1"/>
  <c r="FY109" i="1"/>
  <c r="FX109" i="1"/>
  <c r="FV109" i="1"/>
  <c r="FU109" i="1"/>
  <c r="FP109" i="1"/>
  <c r="FO109" i="1"/>
  <c r="FJ109" i="1"/>
  <c r="FI109" i="1"/>
  <c r="FE109" i="1"/>
  <c r="FK109" i="1" s="1"/>
  <c r="FD109" i="1"/>
  <c r="FC109" i="1"/>
  <c r="EU109" i="1"/>
  <c r="ET109" i="1"/>
  <c r="ER109" i="1"/>
  <c r="EQ109" i="1"/>
  <c r="EL109" i="1"/>
  <c r="EK109" i="1"/>
  <c r="EI109" i="1"/>
  <c r="EH109" i="1"/>
  <c r="EF109" i="1"/>
  <c r="EE109" i="1"/>
  <c r="DZ109" i="1"/>
  <c r="DY109" i="1"/>
  <c r="DU109" i="1"/>
  <c r="FA109" i="1" s="1"/>
  <c r="DT109" i="1"/>
  <c r="DS109" i="1"/>
  <c r="DQ109" i="1"/>
  <c r="DP109" i="1"/>
  <c r="DK109" i="1"/>
  <c r="DJ109" i="1"/>
  <c r="DH109" i="1"/>
  <c r="DG109" i="1"/>
  <c r="DE109" i="1"/>
  <c r="DD109" i="1"/>
  <c r="CY109" i="1"/>
  <c r="CX109" i="1"/>
  <c r="CV109" i="1"/>
  <c r="CU109" i="1"/>
  <c r="CS109" i="1"/>
  <c r="CR109" i="1"/>
  <c r="CM109" i="1"/>
  <c r="CL109" i="1"/>
  <c r="CJ109" i="1"/>
  <c r="CI109" i="1"/>
  <c r="CG109" i="1"/>
  <c r="CF109" i="1"/>
  <c r="CB109" i="1"/>
  <c r="CD109" i="1" s="1"/>
  <c r="CA109" i="1"/>
  <c r="BZ109" i="1"/>
  <c r="BX109" i="1"/>
  <c r="BW109" i="1"/>
  <c r="BU109" i="1"/>
  <c r="BT109" i="1"/>
  <c r="BO109" i="1"/>
  <c r="BN109" i="1"/>
  <c r="BL109" i="1"/>
  <c r="BK109" i="1"/>
  <c r="BI109" i="1"/>
  <c r="BH109" i="1"/>
  <c r="BC109" i="1"/>
  <c r="BB109" i="1"/>
  <c r="AZ109" i="1"/>
  <c r="AY109" i="1"/>
  <c r="AW109" i="1"/>
  <c r="AV109" i="1"/>
  <c r="AQ109" i="1"/>
  <c r="AP109" i="1"/>
  <c r="AN109" i="1"/>
  <c r="AM109" i="1"/>
  <c r="AK109" i="1"/>
  <c r="AJ109" i="1"/>
  <c r="AF109" i="1"/>
  <c r="AH109" i="1" s="1"/>
  <c r="AE109" i="1"/>
  <c r="AD109" i="1"/>
  <c r="AB109" i="1"/>
  <c r="AA109" i="1"/>
  <c r="Y109" i="1"/>
  <c r="X109" i="1"/>
  <c r="J109" i="1"/>
  <c r="N109" i="1" s="1"/>
  <c r="R109" i="1" s="1"/>
  <c r="V109" i="1" s="1"/>
  <c r="HF108" i="1"/>
  <c r="HE108" i="1"/>
  <c r="HA108" i="1"/>
  <c r="HC108" i="1" s="1"/>
  <c r="GZ108" i="1"/>
  <c r="GY108" i="1"/>
  <c r="GW108" i="1"/>
  <c r="GV108" i="1"/>
  <c r="GU108" i="1"/>
  <c r="GT108" i="1"/>
  <c r="GS108" i="1"/>
  <c r="GQ108" i="1"/>
  <c r="GP108" i="1"/>
  <c r="GK108" i="1"/>
  <c r="GJ108" i="1"/>
  <c r="GE108" i="1"/>
  <c r="GD108" i="1"/>
  <c r="FZ108" i="1"/>
  <c r="GF108" i="1" s="1"/>
  <c r="FY108" i="1"/>
  <c r="FX108" i="1"/>
  <c r="FV108" i="1"/>
  <c r="FU108" i="1"/>
  <c r="FP108" i="1"/>
  <c r="FO108" i="1"/>
  <c r="FJ108" i="1"/>
  <c r="FI108" i="1"/>
  <c r="FE108" i="1"/>
  <c r="FD108" i="1"/>
  <c r="FC108" i="1"/>
  <c r="EU108" i="1"/>
  <c r="ET108" i="1"/>
  <c r="ER108" i="1"/>
  <c r="EQ108" i="1"/>
  <c r="EL108" i="1"/>
  <c r="EK108" i="1"/>
  <c r="EI108" i="1"/>
  <c r="EH108" i="1"/>
  <c r="EF108" i="1"/>
  <c r="EE108" i="1"/>
  <c r="DZ108" i="1"/>
  <c r="DY108" i="1"/>
  <c r="DU108" i="1"/>
  <c r="DW108" i="1" s="1"/>
  <c r="DT108" i="1"/>
  <c r="DS108" i="1"/>
  <c r="DQ108" i="1"/>
  <c r="DP108" i="1"/>
  <c r="DK108" i="1"/>
  <c r="DJ108" i="1"/>
  <c r="DH108" i="1"/>
  <c r="DG108" i="1"/>
  <c r="DE108" i="1"/>
  <c r="DD108" i="1"/>
  <c r="CY108" i="1"/>
  <c r="CX108" i="1"/>
  <c r="CV108" i="1"/>
  <c r="CU108" i="1"/>
  <c r="CS108" i="1"/>
  <c r="CR108" i="1"/>
  <c r="CN108" i="1"/>
  <c r="CP108" i="1" s="1"/>
  <c r="CM108" i="1"/>
  <c r="CL108" i="1"/>
  <c r="CJ108" i="1"/>
  <c r="CI108" i="1"/>
  <c r="CG108" i="1"/>
  <c r="CF108" i="1"/>
  <c r="CD108" i="1"/>
  <c r="CC108" i="1"/>
  <c r="CB108" i="1"/>
  <c r="CA108" i="1"/>
  <c r="BZ108" i="1"/>
  <c r="BX108" i="1"/>
  <c r="BW108" i="1"/>
  <c r="BU108" i="1"/>
  <c r="BT108" i="1"/>
  <c r="BO108" i="1"/>
  <c r="BN108" i="1"/>
  <c r="BL108" i="1"/>
  <c r="BK108" i="1"/>
  <c r="BI108" i="1"/>
  <c r="BH108" i="1"/>
  <c r="BC108" i="1"/>
  <c r="BB108" i="1"/>
  <c r="AZ108" i="1"/>
  <c r="AY108" i="1"/>
  <c r="AW108" i="1"/>
  <c r="AV108" i="1"/>
  <c r="AR108" i="1"/>
  <c r="AT108" i="1" s="1"/>
  <c r="AQ108" i="1"/>
  <c r="AP108" i="1"/>
  <c r="AN108" i="1"/>
  <c r="AM108" i="1"/>
  <c r="AK108" i="1"/>
  <c r="AJ108" i="1"/>
  <c r="AG108" i="1"/>
  <c r="AF108" i="1"/>
  <c r="AE108" i="1"/>
  <c r="AD108" i="1"/>
  <c r="AB108" i="1"/>
  <c r="AA108" i="1"/>
  <c r="Y108" i="1"/>
  <c r="X108" i="1"/>
  <c r="J108" i="1"/>
  <c r="N108" i="1" s="1"/>
  <c r="R108" i="1" s="1"/>
  <c r="V108" i="1" s="1"/>
  <c r="HG107" i="1"/>
  <c r="HJ107" i="1" s="1"/>
  <c r="HF107" i="1"/>
  <c r="HE107" i="1"/>
  <c r="HA107" i="1"/>
  <c r="GZ107" i="1"/>
  <c r="GY107" i="1"/>
  <c r="GW107" i="1"/>
  <c r="GU107" i="1"/>
  <c r="GT107" i="1"/>
  <c r="GS107" i="1"/>
  <c r="GQ107" i="1"/>
  <c r="GP107" i="1"/>
  <c r="GK107" i="1"/>
  <c r="GJ107" i="1"/>
  <c r="GE107" i="1"/>
  <c r="GD107" i="1"/>
  <c r="FZ107" i="1"/>
  <c r="GV107" i="1" s="1"/>
  <c r="FY107" i="1"/>
  <c r="FX107" i="1"/>
  <c r="FV107" i="1"/>
  <c r="FU107" i="1"/>
  <c r="FP107" i="1"/>
  <c r="FO107" i="1"/>
  <c r="FJ107" i="1"/>
  <c r="FI107" i="1"/>
  <c r="FE107" i="1"/>
  <c r="FD107" i="1"/>
  <c r="FC107" i="1"/>
  <c r="EU107" i="1"/>
  <c r="ET107" i="1"/>
  <c r="ER107" i="1"/>
  <c r="EQ107" i="1"/>
  <c r="EL107" i="1"/>
  <c r="EK107" i="1"/>
  <c r="EI107" i="1"/>
  <c r="EH107" i="1"/>
  <c r="EF107" i="1"/>
  <c r="EE107" i="1"/>
  <c r="DZ107" i="1"/>
  <c r="DY107" i="1"/>
  <c r="DU107" i="1"/>
  <c r="DW107" i="1" s="1"/>
  <c r="DT107" i="1"/>
  <c r="DS107" i="1"/>
  <c r="DQ107" i="1"/>
  <c r="DP107" i="1"/>
  <c r="DK107" i="1"/>
  <c r="DJ107" i="1"/>
  <c r="DH107" i="1"/>
  <c r="DG107" i="1"/>
  <c r="DE107" i="1"/>
  <c r="DD107" i="1"/>
  <c r="CY107" i="1"/>
  <c r="CX107" i="1"/>
  <c r="CV107" i="1"/>
  <c r="CU107" i="1"/>
  <c r="CS107" i="1"/>
  <c r="CR107" i="1"/>
  <c r="CM107" i="1"/>
  <c r="CL107" i="1"/>
  <c r="CJ107" i="1"/>
  <c r="CI107" i="1"/>
  <c r="CG107" i="1"/>
  <c r="CF107" i="1"/>
  <c r="CD107" i="1"/>
  <c r="CB107" i="1"/>
  <c r="CN107" i="1" s="1"/>
  <c r="CA107" i="1"/>
  <c r="BZ107" i="1"/>
  <c r="BX107" i="1"/>
  <c r="BW107" i="1"/>
  <c r="BU107" i="1"/>
  <c r="BT107" i="1"/>
  <c r="BO107" i="1"/>
  <c r="BN107" i="1"/>
  <c r="BL107" i="1"/>
  <c r="BK107" i="1"/>
  <c r="BI107" i="1"/>
  <c r="BH107" i="1"/>
  <c r="BC107" i="1"/>
  <c r="BB107" i="1"/>
  <c r="AZ107" i="1"/>
  <c r="AY107" i="1"/>
  <c r="AW107" i="1"/>
  <c r="AV107" i="1"/>
  <c r="AQ107" i="1"/>
  <c r="AP107" i="1"/>
  <c r="AN107" i="1"/>
  <c r="AM107" i="1"/>
  <c r="AK107" i="1"/>
  <c r="AJ107" i="1"/>
  <c r="AF107" i="1"/>
  <c r="CC107" i="1" s="1"/>
  <c r="AE107" i="1"/>
  <c r="AD107" i="1"/>
  <c r="AB107" i="1"/>
  <c r="AA107" i="1"/>
  <c r="Y107" i="1"/>
  <c r="X107" i="1"/>
  <c r="J107" i="1"/>
  <c r="N107" i="1" s="1"/>
  <c r="R107" i="1" s="1"/>
  <c r="V107" i="1" s="1"/>
  <c r="HF106" i="1"/>
  <c r="HE106" i="1"/>
  <c r="GZ106" i="1"/>
  <c r="GY106" i="1"/>
  <c r="GU106" i="1"/>
  <c r="GW106" i="1" s="1"/>
  <c r="GT106" i="1"/>
  <c r="GS106" i="1"/>
  <c r="GQ106" i="1"/>
  <c r="GP106" i="1"/>
  <c r="GK106" i="1"/>
  <c r="GJ106" i="1"/>
  <c r="GE106" i="1"/>
  <c r="GD106" i="1"/>
  <c r="FZ106" i="1"/>
  <c r="GB106" i="1" s="1"/>
  <c r="FY106" i="1"/>
  <c r="FX106" i="1"/>
  <c r="FV106" i="1"/>
  <c r="FU106" i="1"/>
  <c r="FP106" i="1"/>
  <c r="FO106" i="1"/>
  <c r="FK106" i="1"/>
  <c r="FJ106" i="1"/>
  <c r="FI106" i="1"/>
  <c r="FE106" i="1"/>
  <c r="FD106" i="1"/>
  <c r="FC106" i="1"/>
  <c r="FA106" i="1"/>
  <c r="EU106" i="1"/>
  <c r="ET106" i="1"/>
  <c r="ER106" i="1"/>
  <c r="EQ106" i="1"/>
  <c r="EL106" i="1"/>
  <c r="EK106" i="1"/>
  <c r="EI106" i="1"/>
  <c r="EH106" i="1"/>
  <c r="EF106" i="1"/>
  <c r="EE106" i="1"/>
  <c r="EA106" i="1"/>
  <c r="DZ106" i="1"/>
  <c r="DY106" i="1"/>
  <c r="DU106" i="1"/>
  <c r="EZ106" i="1" s="1"/>
  <c r="DT106" i="1"/>
  <c r="DS106" i="1"/>
  <c r="DQ106" i="1"/>
  <c r="DP106" i="1"/>
  <c r="DK106" i="1"/>
  <c r="DJ106" i="1"/>
  <c r="DH106" i="1"/>
  <c r="DG106" i="1"/>
  <c r="DE106" i="1"/>
  <c r="DD106" i="1"/>
  <c r="CY106" i="1"/>
  <c r="CX106" i="1"/>
  <c r="CV106" i="1"/>
  <c r="CU106" i="1"/>
  <c r="CS106" i="1"/>
  <c r="CR106" i="1"/>
  <c r="CM106" i="1"/>
  <c r="CL106" i="1"/>
  <c r="CJ106" i="1"/>
  <c r="CI106" i="1"/>
  <c r="CG106" i="1"/>
  <c r="CF106" i="1"/>
  <c r="CB106" i="1"/>
  <c r="CD106" i="1" s="1"/>
  <c r="CA106" i="1"/>
  <c r="BZ106" i="1"/>
  <c r="BX106" i="1"/>
  <c r="BW106" i="1"/>
  <c r="BU106" i="1"/>
  <c r="BT106" i="1"/>
  <c r="BO106" i="1"/>
  <c r="BN106" i="1"/>
  <c r="BL106" i="1"/>
  <c r="BK106" i="1"/>
  <c r="BI106" i="1"/>
  <c r="BH106" i="1"/>
  <c r="BC106" i="1"/>
  <c r="BB106" i="1"/>
  <c r="AZ106" i="1"/>
  <c r="AY106" i="1"/>
  <c r="AW106" i="1"/>
  <c r="AV106" i="1"/>
  <c r="AQ106" i="1"/>
  <c r="AP106" i="1"/>
  <c r="AN106" i="1"/>
  <c r="AM106" i="1"/>
  <c r="AK106" i="1"/>
  <c r="AJ106" i="1"/>
  <c r="AF106" i="1"/>
  <c r="AH106" i="1" s="1"/>
  <c r="AE106" i="1"/>
  <c r="AD106" i="1"/>
  <c r="AB106" i="1"/>
  <c r="AA106" i="1"/>
  <c r="Y106" i="1"/>
  <c r="X106" i="1"/>
  <c r="N106" i="1"/>
  <c r="R106" i="1" s="1"/>
  <c r="V106" i="1" s="1"/>
  <c r="J106" i="1"/>
  <c r="HF105" i="1"/>
  <c r="HE105" i="1"/>
  <c r="GZ105" i="1"/>
  <c r="GY105" i="1"/>
  <c r="GU105" i="1"/>
  <c r="GW105" i="1" s="1"/>
  <c r="GT105" i="1"/>
  <c r="GS105" i="1"/>
  <c r="GQ105" i="1"/>
  <c r="GP105" i="1"/>
  <c r="GK105" i="1"/>
  <c r="GJ105" i="1"/>
  <c r="GF105" i="1"/>
  <c r="GE105" i="1"/>
  <c r="GD105" i="1"/>
  <c r="GB105" i="1"/>
  <c r="GA105" i="1"/>
  <c r="FZ105" i="1"/>
  <c r="FY105" i="1"/>
  <c r="FX105" i="1"/>
  <c r="FV105" i="1"/>
  <c r="FU105" i="1"/>
  <c r="FP105" i="1"/>
  <c r="FO105" i="1"/>
  <c r="FJ105" i="1"/>
  <c r="FI105" i="1"/>
  <c r="FG105" i="1"/>
  <c r="FE105" i="1"/>
  <c r="FK105" i="1" s="1"/>
  <c r="FD105" i="1"/>
  <c r="FC105" i="1"/>
  <c r="FA105" i="1"/>
  <c r="EZ105" i="1"/>
  <c r="HF104" i="1"/>
  <c r="HE104" i="1"/>
  <c r="HA104" i="1"/>
  <c r="GZ104" i="1"/>
  <c r="GY104" i="1"/>
  <c r="GW104" i="1"/>
  <c r="GV104" i="1"/>
  <c r="GU104" i="1"/>
  <c r="GT104" i="1"/>
  <c r="GS104" i="1"/>
  <c r="GQ104" i="1"/>
  <c r="GP104" i="1"/>
  <c r="GK104" i="1"/>
  <c r="GJ104" i="1"/>
  <c r="GE104" i="1"/>
  <c r="GD104" i="1"/>
  <c r="GB104" i="1"/>
  <c r="FZ104" i="1"/>
  <c r="GF104" i="1" s="1"/>
  <c r="FY104" i="1"/>
  <c r="FX104" i="1"/>
  <c r="FV104" i="1"/>
  <c r="FU104" i="1"/>
  <c r="FP104" i="1"/>
  <c r="FO104" i="1"/>
  <c r="FJ104" i="1"/>
  <c r="FI104" i="1"/>
  <c r="FE104" i="1"/>
  <c r="FD104" i="1"/>
  <c r="FC104" i="1"/>
  <c r="EU104" i="1"/>
  <c r="ET104" i="1"/>
  <c r="ER104" i="1"/>
  <c r="EQ104" i="1"/>
  <c r="EL104" i="1"/>
  <c r="EK104" i="1"/>
  <c r="EI104" i="1"/>
  <c r="EH104" i="1"/>
  <c r="EF104" i="1"/>
  <c r="EE104" i="1"/>
  <c r="DZ104" i="1"/>
  <c r="DY104" i="1"/>
  <c r="DU104" i="1"/>
  <c r="DW104" i="1" s="1"/>
  <c r="DT104" i="1"/>
  <c r="DS104" i="1"/>
  <c r="DQ104" i="1"/>
  <c r="DP104" i="1"/>
  <c r="DK104" i="1"/>
  <c r="DJ104" i="1"/>
  <c r="DH104" i="1"/>
  <c r="DG104" i="1"/>
  <c r="DE104" i="1"/>
  <c r="DD104" i="1"/>
  <c r="CY104" i="1"/>
  <c r="CX104" i="1"/>
  <c r="CV104" i="1"/>
  <c r="CU104" i="1"/>
  <c r="CS104" i="1"/>
  <c r="CR104" i="1"/>
  <c r="CN104" i="1"/>
  <c r="CP104" i="1" s="1"/>
  <c r="CM104" i="1"/>
  <c r="CL104" i="1"/>
  <c r="CJ104" i="1"/>
  <c r="CI104" i="1"/>
  <c r="CG104" i="1"/>
  <c r="CF104" i="1"/>
  <c r="CD104" i="1"/>
  <c r="CC104" i="1"/>
  <c r="CB104" i="1"/>
  <c r="CA104" i="1"/>
  <c r="BZ104" i="1"/>
  <c r="BX104" i="1"/>
  <c r="BW104" i="1"/>
  <c r="BU104" i="1"/>
  <c r="BT104" i="1"/>
  <c r="BO104" i="1"/>
  <c r="BN104" i="1"/>
  <c r="BL104" i="1"/>
  <c r="BK104" i="1"/>
  <c r="BI104" i="1"/>
  <c r="BH104" i="1"/>
  <c r="BC104" i="1"/>
  <c r="BB104" i="1"/>
  <c r="AZ104" i="1"/>
  <c r="AY104" i="1"/>
  <c r="AW104" i="1"/>
  <c r="AV104" i="1"/>
  <c r="AR104" i="1"/>
  <c r="AQ104" i="1"/>
  <c r="AP104" i="1"/>
  <c r="AN104" i="1"/>
  <c r="AM104" i="1"/>
  <c r="AK104" i="1"/>
  <c r="AJ104" i="1"/>
  <c r="AG104" i="1"/>
  <c r="AF104" i="1"/>
  <c r="AE104" i="1"/>
  <c r="AD104" i="1"/>
  <c r="AB104" i="1"/>
  <c r="AA104" i="1"/>
  <c r="Y104" i="1"/>
  <c r="X104" i="1"/>
  <c r="J104" i="1"/>
  <c r="N104" i="1" s="1"/>
  <c r="R104" i="1" s="1"/>
  <c r="V104" i="1" s="1"/>
  <c r="HF103" i="1"/>
  <c r="HE103" i="1"/>
  <c r="GZ103" i="1"/>
  <c r="GY103" i="1"/>
  <c r="GW103" i="1"/>
  <c r="GU103" i="1"/>
  <c r="HA103" i="1" s="1"/>
  <c r="GT103" i="1"/>
  <c r="GS103" i="1"/>
  <c r="GQ103" i="1"/>
  <c r="GP103" i="1"/>
  <c r="GK103" i="1"/>
  <c r="GJ103" i="1"/>
  <c r="GE103" i="1"/>
  <c r="GD103" i="1"/>
  <c r="FZ103" i="1"/>
  <c r="GV103" i="1" s="1"/>
  <c r="FY103" i="1"/>
  <c r="FX103" i="1"/>
  <c r="FV103" i="1"/>
  <c r="FU103" i="1"/>
  <c r="FP103" i="1"/>
  <c r="FO103" i="1"/>
  <c r="FJ103" i="1"/>
  <c r="FI103" i="1"/>
  <c r="FE103" i="1"/>
  <c r="FD103" i="1"/>
  <c r="FC103" i="1"/>
  <c r="EU103" i="1"/>
  <c r="ET103" i="1"/>
  <c r="ER103" i="1"/>
  <c r="EQ103" i="1"/>
  <c r="EL103" i="1"/>
  <c r="EK103" i="1"/>
  <c r="EI103" i="1"/>
  <c r="EH103" i="1"/>
  <c r="EF103" i="1"/>
  <c r="EE103" i="1"/>
  <c r="DZ103" i="1"/>
  <c r="DY103" i="1"/>
  <c r="DU103" i="1"/>
  <c r="DW103" i="1" s="1"/>
  <c r="DT103" i="1"/>
  <c r="DS103" i="1"/>
  <c r="DQ103" i="1"/>
  <c r="DP103" i="1"/>
  <c r="DK103" i="1"/>
  <c r="DJ103" i="1"/>
  <c r="DH103" i="1"/>
  <c r="DG103" i="1"/>
  <c r="DE103" i="1"/>
  <c r="DD103" i="1"/>
  <c r="CY103" i="1"/>
  <c r="CX103" i="1"/>
  <c r="CV103" i="1"/>
  <c r="CU103" i="1"/>
  <c r="CS103" i="1"/>
  <c r="CR103" i="1"/>
  <c r="CM103" i="1"/>
  <c r="CL103" i="1"/>
  <c r="CJ103" i="1"/>
  <c r="CI103" i="1"/>
  <c r="CG103" i="1"/>
  <c r="CF103" i="1"/>
  <c r="CD103" i="1"/>
  <c r="CB103" i="1"/>
  <c r="CN103" i="1" s="1"/>
  <c r="CA103" i="1"/>
  <c r="BZ103" i="1"/>
  <c r="BX103" i="1"/>
  <c r="BW103" i="1"/>
  <c r="BU103" i="1"/>
  <c r="BT103" i="1"/>
  <c r="BO103" i="1"/>
  <c r="BN103" i="1"/>
  <c r="BL103" i="1"/>
  <c r="BK103" i="1"/>
  <c r="BI103" i="1"/>
  <c r="BH103" i="1"/>
  <c r="BC103" i="1"/>
  <c r="BB103" i="1"/>
  <c r="AZ103" i="1"/>
  <c r="AY103" i="1"/>
  <c r="AW103" i="1"/>
  <c r="AV103" i="1"/>
  <c r="AQ103" i="1"/>
  <c r="AP103" i="1"/>
  <c r="AN103" i="1"/>
  <c r="AM103" i="1"/>
  <c r="AK103" i="1"/>
  <c r="AJ103" i="1"/>
  <c r="AF103" i="1"/>
  <c r="CC103" i="1" s="1"/>
  <c r="AE103" i="1"/>
  <c r="AD103" i="1"/>
  <c r="AB103" i="1"/>
  <c r="AA103" i="1"/>
  <c r="Y103" i="1"/>
  <c r="X103" i="1"/>
  <c r="J103" i="1"/>
  <c r="AG103" i="1" s="1"/>
  <c r="HF102" i="1"/>
  <c r="HE102" i="1"/>
  <c r="GZ102" i="1"/>
  <c r="GY102" i="1"/>
  <c r="GU102" i="1"/>
  <c r="GW102" i="1" s="1"/>
  <c r="GT102" i="1"/>
  <c r="GS102" i="1"/>
  <c r="GQ102" i="1"/>
  <c r="GP102" i="1"/>
  <c r="GK102" i="1"/>
  <c r="GJ102" i="1"/>
  <c r="GE102" i="1"/>
  <c r="GD102" i="1"/>
  <c r="FZ102" i="1"/>
  <c r="GB102" i="1" s="1"/>
  <c r="FY102" i="1"/>
  <c r="FX102" i="1"/>
  <c r="FV102" i="1"/>
  <c r="FU102" i="1"/>
  <c r="FP102" i="1"/>
  <c r="FO102" i="1"/>
  <c r="FK102" i="1"/>
  <c r="FJ102" i="1"/>
  <c r="FI102" i="1"/>
  <c r="FE102" i="1"/>
  <c r="FD102" i="1"/>
  <c r="FC102" i="1"/>
  <c r="FA102" i="1"/>
  <c r="EU102" i="1"/>
  <c r="ET102" i="1"/>
  <c r="ER102" i="1"/>
  <c r="EQ102" i="1"/>
  <c r="EL102" i="1"/>
  <c r="EK102" i="1"/>
  <c r="EI102" i="1"/>
  <c r="EH102" i="1"/>
  <c r="EF102" i="1"/>
  <c r="EE102" i="1"/>
  <c r="EA102" i="1"/>
  <c r="DZ102" i="1"/>
  <c r="DY102" i="1"/>
  <c r="DU102" i="1"/>
  <c r="EZ102" i="1" s="1"/>
  <c r="DT102" i="1"/>
  <c r="DS102" i="1"/>
  <c r="DQ102" i="1"/>
  <c r="DP102" i="1"/>
  <c r="DK102" i="1"/>
  <c r="DJ102" i="1"/>
  <c r="DH102" i="1"/>
  <c r="DG102" i="1"/>
  <c r="DE102" i="1"/>
  <c r="DD102" i="1"/>
  <c r="CY102" i="1"/>
  <c r="CX102" i="1"/>
  <c r="CV102" i="1"/>
  <c r="CU102" i="1"/>
  <c r="CS102" i="1"/>
  <c r="CR102" i="1"/>
  <c r="CM102" i="1"/>
  <c r="CL102" i="1"/>
  <c r="CJ102" i="1"/>
  <c r="CI102" i="1"/>
  <c r="CG102" i="1"/>
  <c r="CF102" i="1"/>
  <c r="CB102" i="1"/>
  <c r="CD102" i="1" s="1"/>
  <c r="CA102" i="1"/>
  <c r="BZ102" i="1"/>
  <c r="BX102" i="1"/>
  <c r="BW102" i="1"/>
  <c r="BU102" i="1"/>
  <c r="BT102" i="1"/>
  <c r="BO102" i="1"/>
  <c r="BN102" i="1"/>
  <c r="BL102" i="1"/>
  <c r="BK102" i="1"/>
  <c r="BI102" i="1"/>
  <c r="BH102" i="1"/>
  <c r="BC102" i="1"/>
  <c r="BB102" i="1"/>
  <c r="AZ102" i="1"/>
  <c r="AY102" i="1"/>
  <c r="AW102" i="1"/>
  <c r="AV102" i="1"/>
  <c r="AQ102" i="1"/>
  <c r="AP102" i="1"/>
  <c r="AN102" i="1"/>
  <c r="AM102" i="1"/>
  <c r="AK102" i="1"/>
  <c r="AJ102" i="1"/>
  <c r="AF102" i="1"/>
  <c r="AH102" i="1" s="1"/>
  <c r="AE102" i="1"/>
  <c r="AD102" i="1"/>
  <c r="AB102" i="1"/>
  <c r="AA102" i="1"/>
  <c r="Y102" i="1"/>
  <c r="X102" i="1"/>
  <c r="N102" i="1"/>
  <c r="R102" i="1" s="1"/>
  <c r="V102" i="1" s="1"/>
  <c r="J102" i="1"/>
  <c r="HF101" i="1"/>
  <c r="HE101" i="1"/>
  <c r="GZ101" i="1"/>
  <c r="GY101" i="1"/>
  <c r="GU101" i="1"/>
  <c r="GW101" i="1" s="1"/>
  <c r="GT101" i="1"/>
  <c r="GS101" i="1"/>
  <c r="GQ101" i="1"/>
  <c r="GP101" i="1"/>
  <c r="GK101" i="1"/>
  <c r="GJ101" i="1"/>
  <c r="GF101" i="1"/>
  <c r="GE101" i="1"/>
  <c r="GD101" i="1"/>
  <c r="GB101" i="1"/>
  <c r="GA101" i="1"/>
  <c r="FZ101" i="1"/>
  <c r="FY101" i="1"/>
  <c r="FX101" i="1"/>
  <c r="FV101" i="1"/>
  <c r="FU101" i="1"/>
  <c r="FP101" i="1"/>
  <c r="FO101" i="1"/>
  <c r="FJ101" i="1"/>
  <c r="FI101" i="1"/>
  <c r="FE101" i="1"/>
  <c r="FK101" i="1" s="1"/>
  <c r="FD101" i="1"/>
  <c r="FC101" i="1"/>
  <c r="EU101" i="1"/>
  <c r="ET101" i="1"/>
  <c r="ER101" i="1"/>
  <c r="EQ101" i="1"/>
  <c r="EL101" i="1"/>
  <c r="EK101" i="1"/>
  <c r="EI101" i="1"/>
  <c r="EH101" i="1"/>
  <c r="EF101" i="1"/>
  <c r="EE101" i="1"/>
  <c r="DZ101" i="1"/>
  <c r="DY101" i="1"/>
  <c r="DU101" i="1"/>
  <c r="FA101" i="1" s="1"/>
  <c r="DT101" i="1"/>
  <c r="DS101" i="1"/>
  <c r="DQ101" i="1"/>
  <c r="DP101" i="1"/>
  <c r="DK101" i="1"/>
  <c r="DJ101" i="1"/>
  <c r="DH101" i="1"/>
  <c r="DG101" i="1"/>
  <c r="DE101" i="1"/>
  <c r="DD101" i="1"/>
  <c r="CY101" i="1"/>
  <c r="CX101" i="1"/>
  <c r="CV101" i="1"/>
  <c r="CU101" i="1"/>
  <c r="CS101" i="1"/>
  <c r="CR101" i="1"/>
  <c r="CM101" i="1"/>
  <c r="CL101" i="1"/>
  <c r="CJ101" i="1"/>
  <c r="CI101" i="1"/>
  <c r="CG101" i="1"/>
  <c r="CF101" i="1"/>
  <c r="CB101" i="1"/>
  <c r="CD101" i="1" s="1"/>
  <c r="CA101" i="1"/>
  <c r="BZ101" i="1"/>
  <c r="BX101" i="1"/>
  <c r="BW101" i="1"/>
  <c r="BU101" i="1"/>
  <c r="BT101" i="1"/>
  <c r="BO101" i="1"/>
  <c r="BN101" i="1"/>
  <c r="BL101" i="1"/>
  <c r="BK101" i="1"/>
  <c r="BI101" i="1"/>
  <c r="BH101" i="1"/>
  <c r="BC101" i="1"/>
  <c r="BB101" i="1"/>
  <c r="AZ101" i="1"/>
  <c r="AY101" i="1"/>
  <c r="AW101" i="1"/>
  <c r="AV101" i="1"/>
  <c r="AQ101" i="1"/>
  <c r="AP101" i="1"/>
  <c r="AN101" i="1"/>
  <c r="AM101" i="1"/>
  <c r="AK101" i="1"/>
  <c r="AJ101" i="1"/>
  <c r="AF101" i="1"/>
  <c r="AH101" i="1" s="1"/>
  <c r="AE101" i="1"/>
  <c r="AD101" i="1"/>
  <c r="AB101" i="1"/>
  <c r="AA101" i="1"/>
  <c r="Y101" i="1"/>
  <c r="X101" i="1"/>
  <c r="J101" i="1"/>
  <c r="N101" i="1" s="1"/>
  <c r="R101" i="1" s="1"/>
  <c r="V101" i="1" s="1"/>
  <c r="HF100" i="1"/>
  <c r="HE100" i="1"/>
  <c r="HA100" i="1"/>
  <c r="GZ100" i="1"/>
  <c r="GY100" i="1"/>
  <c r="GW100" i="1"/>
  <c r="GV100" i="1"/>
  <c r="GU100" i="1"/>
  <c r="GT100" i="1"/>
  <c r="GS100" i="1"/>
  <c r="GQ100" i="1"/>
  <c r="GP100" i="1"/>
  <c r="GK100" i="1"/>
  <c r="GJ100" i="1"/>
  <c r="GE100" i="1"/>
  <c r="GD100" i="1"/>
  <c r="GB100" i="1"/>
  <c r="FZ100" i="1"/>
  <c r="GF100" i="1" s="1"/>
  <c r="FY100" i="1"/>
  <c r="FX100" i="1"/>
  <c r="FV100" i="1"/>
  <c r="FU100" i="1"/>
  <c r="FP100" i="1"/>
  <c r="FO100" i="1"/>
  <c r="FJ100" i="1"/>
  <c r="FI100" i="1"/>
  <c r="FE100" i="1"/>
  <c r="FD100" i="1"/>
  <c r="FC100" i="1"/>
  <c r="EU100" i="1"/>
  <c r="ET100" i="1"/>
  <c r="ER100" i="1"/>
  <c r="EQ100" i="1"/>
  <c r="EL100" i="1"/>
  <c r="EK100" i="1"/>
  <c r="EI100" i="1"/>
  <c r="EH100" i="1"/>
  <c r="EF100" i="1"/>
  <c r="EE100" i="1"/>
  <c r="DZ100" i="1"/>
  <c r="DY100" i="1"/>
  <c r="DU100" i="1"/>
  <c r="DW100" i="1" s="1"/>
  <c r="DT100" i="1"/>
  <c r="DS100" i="1"/>
  <c r="DQ100" i="1"/>
  <c r="DP100" i="1"/>
  <c r="DK100" i="1"/>
  <c r="DJ100" i="1"/>
  <c r="DH100" i="1"/>
  <c r="DG100" i="1"/>
  <c r="DE100" i="1"/>
  <c r="DD100" i="1"/>
  <c r="CY100" i="1"/>
  <c r="CX100" i="1"/>
  <c r="CV100" i="1"/>
  <c r="CU100" i="1"/>
  <c r="CS100" i="1"/>
  <c r="CR100" i="1"/>
  <c r="CN100" i="1"/>
  <c r="CP100" i="1" s="1"/>
  <c r="CM100" i="1"/>
  <c r="CL100" i="1"/>
  <c r="CJ100" i="1"/>
  <c r="CI100" i="1"/>
  <c r="CG100" i="1"/>
  <c r="CF100" i="1"/>
  <c r="CC100" i="1"/>
  <c r="CB100" i="1"/>
  <c r="CA100" i="1"/>
  <c r="BZ100" i="1"/>
  <c r="BX100" i="1"/>
  <c r="BW100" i="1"/>
  <c r="BU100" i="1"/>
  <c r="BT100" i="1"/>
  <c r="BO100" i="1"/>
  <c r="BN100" i="1"/>
  <c r="BL100" i="1"/>
  <c r="BK100" i="1"/>
  <c r="BI100" i="1"/>
  <c r="BH100" i="1"/>
  <c r="BC100" i="1"/>
  <c r="BB100" i="1"/>
  <c r="AZ100" i="1"/>
  <c r="AY100" i="1"/>
  <c r="AW100" i="1"/>
  <c r="AV100" i="1"/>
  <c r="AR100" i="1"/>
  <c r="AT100" i="1" s="1"/>
  <c r="AQ100" i="1"/>
  <c r="AP100" i="1"/>
  <c r="AN100" i="1"/>
  <c r="AM100" i="1"/>
  <c r="AK100" i="1"/>
  <c r="AJ100" i="1"/>
  <c r="AG100" i="1"/>
  <c r="AF100" i="1"/>
  <c r="CD100" i="1" s="1"/>
  <c r="AE100" i="1"/>
  <c r="AD100" i="1"/>
  <c r="AB100" i="1"/>
  <c r="AA100" i="1"/>
  <c r="Y100" i="1"/>
  <c r="X100" i="1"/>
  <c r="J100" i="1"/>
  <c r="N100" i="1" s="1"/>
  <c r="R100" i="1" s="1"/>
  <c r="V100" i="1" s="1"/>
  <c r="HG99" i="1"/>
  <c r="HJ99" i="1" s="1"/>
  <c r="HF99" i="1"/>
  <c r="HE99" i="1"/>
  <c r="HA99" i="1"/>
  <c r="GZ99" i="1"/>
  <c r="GY99" i="1"/>
  <c r="GW99" i="1"/>
  <c r="GU99" i="1"/>
  <c r="GT99" i="1"/>
  <c r="GS99" i="1"/>
  <c r="GQ99" i="1"/>
  <c r="GP99" i="1"/>
  <c r="GK99" i="1"/>
  <c r="GJ99" i="1"/>
  <c r="GE99" i="1"/>
  <c r="GD99" i="1"/>
  <c r="FZ99" i="1"/>
  <c r="GV99" i="1" s="1"/>
  <c r="FY99" i="1"/>
  <c r="FX99" i="1"/>
  <c r="FV99" i="1"/>
  <c r="FU99" i="1"/>
  <c r="FP99" i="1"/>
  <c r="FO99" i="1"/>
  <c r="FJ99" i="1"/>
  <c r="FI99" i="1"/>
  <c r="FE99" i="1"/>
  <c r="FD99" i="1"/>
  <c r="FC99" i="1"/>
  <c r="EZ99" i="1"/>
  <c r="EU99" i="1"/>
  <c r="ET99" i="1"/>
  <c r="ER99" i="1"/>
  <c r="EQ99" i="1"/>
  <c r="EL99" i="1"/>
  <c r="EK99" i="1"/>
  <c r="EI99" i="1"/>
  <c r="EH99" i="1"/>
  <c r="EF99" i="1"/>
  <c r="EE99" i="1"/>
  <c r="DZ99" i="1"/>
  <c r="DY99" i="1"/>
  <c r="DU99" i="1"/>
  <c r="DT99" i="1"/>
  <c r="DS99" i="1"/>
  <c r="DQ99" i="1"/>
  <c r="DP99" i="1"/>
  <c r="DK99" i="1"/>
  <c r="DJ99" i="1"/>
  <c r="DH99" i="1"/>
  <c r="DG99" i="1"/>
  <c r="DE99" i="1"/>
  <c r="DD99" i="1"/>
  <c r="CY99" i="1"/>
  <c r="CX99" i="1"/>
  <c r="CV99" i="1"/>
  <c r="CU99" i="1"/>
  <c r="CS99" i="1"/>
  <c r="CR99" i="1"/>
  <c r="CM99" i="1"/>
  <c r="CL99" i="1"/>
  <c r="CJ99" i="1"/>
  <c r="CI99" i="1"/>
  <c r="CG99" i="1"/>
  <c r="CF99" i="1"/>
  <c r="CB99" i="1"/>
  <c r="CN99" i="1" s="1"/>
  <c r="CZ99" i="1" s="1"/>
  <c r="CA99" i="1"/>
  <c r="BZ99" i="1"/>
  <c r="BX99" i="1"/>
  <c r="BW99" i="1"/>
  <c r="BU99" i="1"/>
  <c r="BT99" i="1"/>
  <c r="BO99" i="1"/>
  <c r="BN99" i="1"/>
  <c r="BL99" i="1"/>
  <c r="BK99" i="1"/>
  <c r="BI99" i="1"/>
  <c r="BH99" i="1"/>
  <c r="BC99" i="1"/>
  <c r="BB99" i="1"/>
  <c r="AZ99" i="1"/>
  <c r="AY99" i="1"/>
  <c r="AW99" i="1"/>
  <c r="AV99" i="1"/>
  <c r="AQ99" i="1"/>
  <c r="AP99" i="1"/>
  <c r="AN99" i="1"/>
  <c r="AM99" i="1"/>
  <c r="AK99" i="1"/>
  <c r="AJ99" i="1"/>
  <c r="AF99" i="1"/>
  <c r="AH99" i="1" s="1"/>
  <c r="AE99" i="1"/>
  <c r="AD99" i="1"/>
  <c r="AB99" i="1"/>
  <c r="AA99" i="1"/>
  <c r="Y99" i="1"/>
  <c r="X99" i="1"/>
  <c r="R99" i="1"/>
  <c r="V99" i="1" s="1"/>
  <c r="N99" i="1"/>
  <c r="J99" i="1"/>
  <c r="HF98" i="1"/>
  <c r="HE98" i="1"/>
  <c r="HA98" i="1"/>
  <c r="HC98" i="1" s="1"/>
  <c r="GZ98" i="1"/>
  <c r="GY98" i="1"/>
  <c r="GV98" i="1"/>
  <c r="GU98" i="1"/>
  <c r="GW98" i="1" s="1"/>
  <c r="GT98" i="1"/>
  <c r="GS98" i="1"/>
  <c r="GQ98" i="1"/>
  <c r="GP98" i="1"/>
  <c r="GL98" i="1"/>
  <c r="GK98" i="1"/>
  <c r="GJ98" i="1"/>
  <c r="GF98" i="1"/>
  <c r="GH98" i="1" s="1"/>
  <c r="GE98" i="1"/>
  <c r="GD98" i="1"/>
  <c r="GB98" i="1"/>
  <c r="GA98" i="1"/>
  <c r="FZ98" i="1"/>
  <c r="FY98" i="1"/>
  <c r="FX98" i="1"/>
  <c r="FV98" i="1"/>
  <c r="FU98" i="1"/>
  <c r="FP98" i="1"/>
  <c r="FO98" i="1"/>
  <c r="FJ98" i="1"/>
  <c r="FI98" i="1"/>
  <c r="FE98" i="1"/>
  <c r="FK98" i="1" s="1"/>
  <c r="FD98" i="1"/>
  <c r="FC98" i="1"/>
  <c r="EU98" i="1"/>
  <c r="ET98" i="1"/>
  <c r="ER98" i="1"/>
  <c r="EQ98" i="1"/>
  <c r="EL98" i="1"/>
  <c r="EK98" i="1"/>
  <c r="EI98" i="1"/>
  <c r="EH98" i="1"/>
  <c r="EF98" i="1"/>
  <c r="EE98" i="1"/>
  <c r="DZ98" i="1"/>
  <c r="DY98" i="1"/>
  <c r="DU98" i="1"/>
  <c r="FA98" i="1" s="1"/>
  <c r="DT98" i="1"/>
  <c r="DS98" i="1"/>
  <c r="DQ98" i="1"/>
  <c r="DP98" i="1"/>
  <c r="DK98" i="1"/>
  <c r="DJ98" i="1"/>
  <c r="DH98" i="1"/>
  <c r="DG98" i="1"/>
  <c r="DE98" i="1"/>
  <c r="DD98" i="1"/>
  <c r="CY98" i="1"/>
  <c r="CX98" i="1"/>
  <c r="CV98" i="1"/>
  <c r="CU98" i="1"/>
  <c r="CS98" i="1"/>
  <c r="CR98" i="1"/>
  <c r="CM98" i="1"/>
  <c r="CL98" i="1"/>
  <c r="CJ98" i="1"/>
  <c r="CI98" i="1"/>
  <c r="CG98" i="1"/>
  <c r="CF98" i="1"/>
  <c r="CB98" i="1"/>
  <c r="CD98" i="1" s="1"/>
  <c r="CA98" i="1"/>
  <c r="BZ98" i="1"/>
  <c r="BX98" i="1"/>
  <c r="BW98" i="1"/>
  <c r="BU98" i="1"/>
  <c r="BT98" i="1"/>
  <c r="BO98" i="1"/>
  <c r="BN98" i="1"/>
  <c r="BL98" i="1"/>
  <c r="BK98" i="1"/>
  <c r="BI98" i="1"/>
  <c r="BH98" i="1"/>
  <c r="BC98" i="1"/>
  <c r="BB98" i="1"/>
  <c r="AZ98" i="1"/>
  <c r="AY98" i="1"/>
  <c r="AW98" i="1"/>
  <c r="AV98" i="1"/>
  <c r="AQ98" i="1"/>
  <c r="AP98" i="1"/>
  <c r="AN98" i="1"/>
  <c r="AM98" i="1"/>
  <c r="AK98" i="1"/>
  <c r="AJ98" i="1"/>
  <c r="AF98" i="1"/>
  <c r="AH98" i="1" s="1"/>
  <c r="AE98" i="1"/>
  <c r="AD98" i="1"/>
  <c r="AB98" i="1"/>
  <c r="AA98" i="1"/>
  <c r="Y98" i="1"/>
  <c r="X98" i="1"/>
  <c r="J98" i="1"/>
  <c r="N98" i="1" s="1"/>
  <c r="R98" i="1" s="1"/>
  <c r="V98" i="1" s="1"/>
  <c r="HF97" i="1"/>
  <c r="HE97" i="1"/>
  <c r="HA97" i="1"/>
  <c r="GZ97" i="1"/>
  <c r="GY97" i="1"/>
  <c r="GW97" i="1"/>
  <c r="GV97" i="1"/>
  <c r="GU97" i="1"/>
  <c r="GT97" i="1"/>
  <c r="GS97" i="1"/>
  <c r="GQ97" i="1"/>
  <c r="GP97" i="1"/>
  <c r="GK97" i="1"/>
  <c r="GJ97" i="1"/>
  <c r="GE97" i="1"/>
  <c r="GD97" i="1"/>
  <c r="FZ97" i="1"/>
  <c r="GF97" i="1" s="1"/>
  <c r="FY97" i="1"/>
  <c r="FX97" i="1"/>
  <c r="FV97" i="1"/>
  <c r="FU97" i="1"/>
  <c r="FP97" i="1"/>
  <c r="FO97" i="1"/>
  <c r="FJ97" i="1"/>
  <c r="FI97" i="1"/>
  <c r="FE97" i="1"/>
  <c r="FD97" i="1"/>
  <c r="FC97" i="1"/>
  <c r="EU97" i="1"/>
  <c r="ET97" i="1"/>
  <c r="ER97" i="1"/>
  <c r="EQ97" i="1"/>
  <c r="EL97" i="1"/>
  <c r="EK97" i="1"/>
  <c r="EI97" i="1"/>
  <c r="EH97" i="1"/>
  <c r="EF97" i="1"/>
  <c r="EE97" i="1"/>
  <c r="DZ97" i="1"/>
  <c r="DY97" i="1"/>
  <c r="DU97" i="1"/>
  <c r="DW97" i="1" s="1"/>
  <c r="DT97" i="1"/>
  <c r="DS97" i="1"/>
  <c r="DQ97" i="1"/>
  <c r="DP97" i="1"/>
  <c r="DK97" i="1"/>
  <c r="DJ97" i="1"/>
  <c r="DH97" i="1"/>
  <c r="DG97" i="1"/>
  <c r="DE97" i="1"/>
  <c r="DD97" i="1"/>
  <c r="CY97" i="1"/>
  <c r="CX97" i="1"/>
  <c r="CV97" i="1"/>
  <c r="CU97" i="1"/>
  <c r="CS97" i="1"/>
  <c r="CR97" i="1"/>
  <c r="CN97" i="1"/>
  <c r="CP97" i="1" s="1"/>
  <c r="CM97" i="1"/>
  <c r="CL97" i="1"/>
  <c r="CJ97" i="1"/>
  <c r="CI97" i="1"/>
  <c r="CG97" i="1"/>
  <c r="CF97" i="1"/>
  <c r="CB97" i="1"/>
  <c r="CA97" i="1"/>
  <c r="BZ97" i="1"/>
  <c r="BX97" i="1"/>
  <c r="BW97" i="1"/>
  <c r="BU97" i="1"/>
  <c r="BT97" i="1"/>
  <c r="BO97" i="1"/>
  <c r="BN97" i="1"/>
  <c r="BL97" i="1"/>
  <c r="BK97" i="1"/>
  <c r="BI97" i="1"/>
  <c r="BH97" i="1"/>
  <c r="BC97" i="1"/>
  <c r="BB97" i="1"/>
  <c r="AZ97" i="1"/>
  <c r="AY97" i="1"/>
  <c r="AW97" i="1"/>
  <c r="AV97" i="1"/>
  <c r="AR97" i="1"/>
  <c r="AT97" i="1" s="1"/>
  <c r="AQ97" i="1"/>
  <c r="AP97" i="1"/>
  <c r="AN97" i="1"/>
  <c r="AM97" i="1"/>
  <c r="AK97" i="1"/>
  <c r="AJ97" i="1"/>
  <c r="AF97" i="1"/>
  <c r="CD97" i="1" s="1"/>
  <c r="AE97" i="1"/>
  <c r="AD97" i="1"/>
  <c r="AB97" i="1"/>
  <c r="AA97" i="1"/>
  <c r="Y97" i="1"/>
  <c r="X97" i="1"/>
  <c r="J97" i="1"/>
  <c r="N97" i="1" s="1"/>
  <c r="R97" i="1" s="1"/>
  <c r="V97" i="1" s="1"/>
  <c r="HG96" i="1"/>
  <c r="HJ96" i="1" s="1"/>
  <c r="HF96" i="1"/>
  <c r="HE96" i="1"/>
  <c r="HA96" i="1"/>
  <c r="GZ96" i="1"/>
  <c r="GY96" i="1"/>
  <c r="GU96" i="1"/>
  <c r="GT96" i="1"/>
  <c r="GS96" i="1"/>
  <c r="GQ96" i="1"/>
  <c r="GP96" i="1"/>
  <c r="GK96" i="1"/>
  <c r="GJ96" i="1"/>
  <c r="GE96" i="1"/>
  <c r="GD96" i="1"/>
  <c r="FZ96" i="1"/>
  <c r="GV96" i="1" s="1"/>
  <c r="FY96" i="1"/>
  <c r="FX96" i="1"/>
  <c r="FV96" i="1"/>
  <c r="FU96" i="1"/>
  <c r="FP96" i="1"/>
  <c r="FO96" i="1"/>
  <c r="FJ96" i="1"/>
  <c r="FI96" i="1"/>
  <c r="FE96" i="1"/>
  <c r="FG96" i="1" s="1"/>
  <c r="FD96" i="1"/>
  <c r="FC96" i="1"/>
  <c r="FA96" i="1"/>
  <c r="EZ96" i="1"/>
  <c r="EV96" i="1"/>
  <c r="EX96" i="1" s="1"/>
  <c r="EU96" i="1"/>
  <c r="ET96" i="1"/>
  <c r="HF95" i="1"/>
  <c r="HE95" i="1"/>
  <c r="GZ95" i="1"/>
  <c r="GY95" i="1"/>
  <c r="GU95" i="1"/>
  <c r="GW95" i="1" s="1"/>
  <c r="GT95" i="1"/>
  <c r="GS95" i="1"/>
  <c r="GQ95" i="1"/>
  <c r="GP95" i="1"/>
  <c r="GK95" i="1"/>
  <c r="GJ95" i="1"/>
  <c r="GF95" i="1"/>
  <c r="GH95" i="1" s="1"/>
  <c r="GE95" i="1"/>
  <c r="GD95" i="1"/>
  <c r="FZ95" i="1"/>
  <c r="FY95" i="1"/>
  <c r="FX95" i="1"/>
  <c r="FV95" i="1"/>
  <c r="FU95" i="1"/>
  <c r="FP95" i="1"/>
  <c r="FO95" i="1"/>
  <c r="FJ95" i="1"/>
  <c r="FI95" i="1"/>
  <c r="FG95" i="1"/>
  <c r="FE95" i="1"/>
  <c r="FK95" i="1" s="1"/>
  <c r="FD95" i="1"/>
  <c r="FC95" i="1"/>
  <c r="FA95" i="1"/>
  <c r="EZ95" i="1"/>
  <c r="HF94" i="1"/>
  <c r="HE94" i="1"/>
  <c r="HA94" i="1"/>
  <c r="GZ94" i="1"/>
  <c r="GY94" i="1"/>
  <c r="GW94" i="1"/>
  <c r="GV94" i="1"/>
  <c r="GU94" i="1"/>
  <c r="GT94" i="1"/>
  <c r="GS94" i="1"/>
  <c r="GQ94" i="1"/>
  <c r="GP94" i="1"/>
  <c r="GK94" i="1"/>
  <c r="GJ94" i="1"/>
  <c r="GE94" i="1"/>
  <c r="GD94" i="1"/>
  <c r="FZ94" i="1"/>
  <c r="GF94" i="1" s="1"/>
  <c r="FY94" i="1"/>
  <c r="FX94" i="1"/>
  <c r="FV94" i="1"/>
  <c r="FU94" i="1"/>
  <c r="FP94" i="1"/>
  <c r="FO94" i="1"/>
  <c r="FJ94" i="1"/>
  <c r="FI94" i="1"/>
  <c r="FE94" i="1"/>
  <c r="FD94" i="1"/>
  <c r="FC94" i="1"/>
  <c r="EU94" i="1"/>
  <c r="ET94" i="1"/>
  <c r="ER94" i="1"/>
  <c r="EQ94" i="1"/>
  <c r="EL94" i="1"/>
  <c r="EK94" i="1"/>
  <c r="EI94" i="1"/>
  <c r="EH94" i="1"/>
  <c r="EF94" i="1"/>
  <c r="EE94" i="1"/>
  <c r="DZ94" i="1"/>
  <c r="DY94" i="1"/>
  <c r="DU94" i="1"/>
  <c r="DW94" i="1" s="1"/>
  <c r="DT94" i="1"/>
  <c r="DS94" i="1"/>
  <c r="DQ94" i="1"/>
  <c r="DP94" i="1"/>
  <c r="DK94" i="1"/>
  <c r="DJ94" i="1"/>
  <c r="DH94" i="1"/>
  <c r="DG94" i="1"/>
  <c r="DE94" i="1"/>
  <c r="DD94" i="1"/>
  <c r="CY94" i="1"/>
  <c r="CX94" i="1"/>
  <c r="CV94" i="1"/>
  <c r="CU94" i="1"/>
  <c r="CS94" i="1"/>
  <c r="CR94" i="1"/>
  <c r="CN94" i="1"/>
  <c r="CP94" i="1" s="1"/>
  <c r="CM94" i="1"/>
  <c r="CL94" i="1"/>
  <c r="CJ94" i="1"/>
  <c r="CI94" i="1"/>
  <c r="CG94" i="1"/>
  <c r="CF94" i="1"/>
  <c r="CB94" i="1"/>
  <c r="CA94" i="1"/>
  <c r="BZ94" i="1"/>
  <c r="BX94" i="1"/>
  <c r="BW94" i="1"/>
  <c r="BU94" i="1"/>
  <c r="BT94" i="1"/>
  <c r="BO94" i="1"/>
  <c r="BN94" i="1"/>
  <c r="BL94" i="1"/>
  <c r="BK94" i="1"/>
  <c r="BI94" i="1"/>
  <c r="BH94" i="1"/>
  <c r="BC94" i="1"/>
  <c r="BB94" i="1"/>
  <c r="AZ94" i="1"/>
  <c r="AY94" i="1"/>
  <c r="AW94" i="1"/>
  <c r="AV94" i="1"/>
  <c r="AR94" i="1"/>
  <c r="AT94" i="1" s="1"/>
  <c r="AQ94" i="1"/>
  <c r="AP94" i="1"/>
  <c r="AN94" i="1"/>
  <c r="AM94" i="1"/>
  <c r="AK94" i="1"/>
  <c r="AJ94" i="1"/>
  <c r="AF94" i="1"/>
  <c r="CD94" i="1" s="1"/>
  <c r="AE94" i="1"/>
  <c r="AD94" i="1"/>
  <c r="AB94" i="1"/>
  <c r="AA94" i="1"/>
  <c r="Y94" i="1"/>
  <c r="X94" i="1"/>
  <c r="J94" i="1"/>
  <c r="N94" i="1" s="1"/>
  <c r="R94" i="1" s="1"/>
  <c r="V94" i="1" s="1"/>
  <c r="HF93" i="1"/>
  <c r="HE93" i="1"/>
  <c r="GZ93" i="1"/>
  <c r="GY93" i="1"/>
  <c r="GU93" i="1"/>
  <c r="HA93" i="1" s="1"/>
  <c r="GT93" i="1"/>
  <c r="GS93" i="1"/>
  <c r="GQ93" i="1"/>
  <c r="GP93" i="1"/>
  <c r="GK93" i="1"/>
  <c r="GJ93" i="1"/>
  <c r="GE93" i="1"/>
  <c r="GD93" i="1"/>
  <c r="FZ93" i="1"/>
  <c r="GV93" i="1" s="1"/>
  <c r="FY93" i="1"/>
  <c r="FX93" i="1"/>
  <c r="FV93" i="1"/>
  <c r="FU93" i="1"/>
  <c r="FP93" i="1"/>
  <c r="FO93" i="1"/>
  <c r="FJ93" i="1"/>
  <c r="FI93" i="1"/>
  <c r="FE93" i="1"/>
  <c r="FD93" i="1"/>
  <c r="FC93" i="1"/>
  <c r="EU93" i="1"/>
  <c r="ET93" i="1"/>
  <c r="ER93" i="1"/>
  <c r="EQ93" i="1"/>
  <c r="EL93" i="1"/>
  <c r="EK93" i="1"/>
  <c r="EI93" i="1"/>
  <c r="EH93" i="1"/>
  <c r="EF93" i="1"/>
  <c r="EE93" i="1"/>
  <c r="DZ93" i="1"/>
  <c r="DY93" i="1"/>
  <c r="DU93" i="1"/>
  <c r="DW93" i="1" s="1"/>
  <c r="DT93" i="1"/>
  <c r="DS93" i="1"/>
  <c r="DQ93" i="1"/>
  <c r="DP93" i="1"/>
  <c r="DK93" i="1"/>
  <c r="DJ93" i="1"/>
  <c r="DH93" i="1"/>
  <c r="DG93" i="1"/>
  <c r="DE93" i="1"/>
  <c r="DD93" i="1"/>
  <c r="CY93" i="1"/>
  <c r="CX93" i="1"/>
  <c r="CV93" i="1"/>
  <c r="CU93" i="1"/>
  <c r="CS93" i="1"/>
  <c r="CR93" i="1"/>
  <c r="CM93" i="1"/>
  <c r="CL93" i="1"/>
  <c r="CJ93" i="1"/>
  <c r="CI93" i="1"/>
  <c r="CG93" i="1"/>
  <c r="CF93" i="1"/>
  <c r="CB93" i="1"/>
  <c r="CN93" i="1" s="1"/>
  <c r="CA93" i="1"/>
  <c r="BZ93" i="1"/>
  <c r="BX93" i="1"/>
  <c r="BW93" i="1"/>
  <c r="BU93" i="1"/>
  <c r="BT93" i="1"/>
  <c r="BO93" i="1"/>
  <c r="BN93" i="1"/>
  <c r="BL93" i="1"/>
  <c r="BK93" i="1"/>
  <c r="BI93" i="1"/>
  <c r="BH93" i="1"/>
  <c r="BC93" i="1"/>
  <c r="BB93" i="1"/>
  <c r="AZ93" i="1"/>
  <c r="AY93" i="1"/>
  <c r="AW93" i="1"/>
  <c r="AV93" i="1"/>
  <c r="AQ93" i="1"/>
  <c r="AP93" i="1"/>
  <c r="AN93" i="1"/>
  <c r="AM93" i="1"/>
  <c r="AK93" i="1"/>
  <c r="AJ93" i="1"/>
  <c r="AF93" i="1"/>
  <c r="AR93" i="1" s="1"/>
  <c r="AE93" i="1"/>
  <c r="AD93" i="1"/>
  <c r="AB93" i="1"/>
  <c r="AA93" i="1"/>
  <c r="Y93" i="1"/>
  <c r="X93" i="1"/>
  <c r="J93" i="1"/>
  <c r="N93" i="1" s="1"/>
  <c r="R93" i="1" s="1"/>
  <c r="V93" i="1" s="1"/>
  <c r="HF92" i="1"/>
  <c r="HE92" i="1"/>
  <c r="GZ92" i="1"/>
  <c r="GY92" i="1"/>
  <c r="GU92" i="1"/>
  <c r="GW92" i="1" s="1"/>
  <c r="GT92" i="1"/>
  <c r="GS92" i="1"/>
  <c r="GQ92" i="1"/>
  <c r="GP92" i="1"/>
  <c r="GK92" i="1"/>
  <c r="GJ92" i="1"/>
  <c r="GE92" i="1"/>
  <c r="GD92" i="1"/>
  <c r="FZ92" i="1"/>
  <c r="GB92" i="1" s="1"/>
  <c r="FY92" i="1"/>
  <c r="FX92" i="1"/>
  <c r="FV92" i="1"/>
  <c r="FU92" i="1"/>
  <c r="FP92" i="1"/>
  <c r="FO92" i="1"/>
  <c r="FK92" i="1"/>
  <c r="FJ92" i="1"/>
  <c r="FI92" i="1"/>
  <c r="FE92" i="1"/>
  <c r="FD92" i="1"/>
  <c r="FC92" i="1"/>
  <c r="EU92" i="1"/>
  <c r="ET92" i="1"/>
  <c r="ER92" i="1"/>
  <c r="EQ92" i="1"/>
  <c r="EL92" i="1"/>
  <c r="EK92" i="1"/>
  <c r="EI92" i="1"/>
  <c r="EH92" i="1"/>
  <c r="EF92" i="1"/>
  <c r="EE92" i="1"/>
  <c r="EA92" i="1"/>
  <c r="DZ92" i="1"/>
  <c r="DY92" i="1"/>
  <c r="DU92" i="1"/>
  <c r="EZ92" i="1" s="1"/>
  <c r="DT92" i="1"/>
  <c r="DS92" i="1"/>
  <c r="DQ92" i="1"/>
  <c r="DP92" i="1"/>
  <c r="DK92" i="1"/>
  <c r="DJ92" i="1"/>
  <c r="DH92" i="1"/>
  <c r="DG92" i="1"/>
  <c r="DE92" i="1"/>
  <c r="DD92" i="1"/>
  <c r="CY92" i="1"/>
  <c r="CX92" i="1"/>
  <c r="CV92" i="1"/>
  <c r="CU92" i="1"/>
  <c r="CS92" i="1"/>
  <c r="CR92" i="1"/>
  <c r="CM92" i="1"/>
  <c r="CL92" i="1"/>
  <c r="CJ92" i="1"/>
  <c r="CI92" i="1"/>
  <c r="CG92" i="1"/>
  <c r="CF92" i="1"/>
  <c r="CB92" i="1"/>
  <c r="CD92" i="1" s="1"/>
  <c r="CA92" i="1"/>
  <c r="BZ92" i="1"/>
  <c r="BX92" i="1"/>
  <c r="BW92" i="1"/>
  <c r="BU92" i="1"/>
  <c r="BT92" i="1"/>
  <c r="BO92" i="1"/>
  <c r="BN92" i="1"/>
  <c r="BL92" i="1"/>
  <c r="BK92" i="1"/>
  <c r="BI92" i="1"/>
  <c r="BH92" i="1"/>
  <c r="BC92" i="1"/>
  <c r="BB92" i="1"/>
  <c r="AZ92" i="1"/>
  <c r="AY92" i="1"/>
  <c r="AW92" i="1"/>
  <c r="AV92" i="1"/>
  <c r="AQ92" i="1"/>
  <c r="AP92" i="1"/>
  <c r="AN92" i="1"/>
  <c r="AM92" i="1"/>
  <c r="AK92" i="1"/>
  <c r="AJ92" i="1"/>
  <c r="AF92" i="1"/>
  <c r="AR92" i="1" s="1"/>
  <c r="AE92" i="1"/>
  <c r="AD92" i="1"/>
  <c r="AB92" i="1"/>
  <c r="AA92" i="1"/>
  <c r="Y92" i="1"/>
  <c r="X92" i="1"/>
  <c r="J92" i="1"/>
  <c r="AH92" i="1" s="1"/>
  <c r="HF91" i="1"/>
  <c r="HE91" i="1"/>
  <c r="GZ91" i="1"/>
  <c r="GY91" i="1"/>
  <c r="GU91" i="1"/>
  <c r="GW91" i="1" s="1"/>
  <c r="GT91" i="1"/>
  <c r="GS91" i="1"/>
  <c r="GQ91" i="1"/>
  <c r="GP91" i="1"/>
  <c r="GK91" i="1"/>
  <c r="GJ91" i="1"/>
  <c r="GE91" i="1"/>
  <c r="GD91" i="1"/>
  <c r="FZ91" i="1"/>
  <c r="GB91" i="1" s="1"/>
  <c r="FY91" i="1"/>
  <c r="FX91" i="1"/>
  <c r="FV91" i="1"/>
  <c r="FU91" i="1"/>
  <c r="FP91" i="1"/>
  <c r="FO91" i="1"/>
  <c r="FJ91" i="1"/>
  <c r="FI91" i="1"/>
  <c r="FE91" i="1"/>
  <c r="FK91" i="1" s="1"/>
  <c r="FD91" i="1"/>
  <c r="FC91" i="1"/>
  <c r="EU91" i="1"/>
  <c r="ET91" i="1"/>
  <c r="ER91" i="1"/>
  <c r="EQ91" i="1"/>
  <c r="EL91" i="1"/>
  <c r="EK91" i="1"/>
  <c r="EI91" i="1"/>
  <c r="EH91" i="1"/>
  <c r="EF91" i="1"/>
  <c r="EE91" i="1"/>
  <c r="DZ91" i="1"/>
  <c r="DY91" i="1"/>
  <c r="DU91" i="1"/>
  <c r="FA91" i="1" s="1"/>
  <c r="DT91" i="1"/>
  <c r="DS91" i="1"/>
  <c r="DQ91" i="1"/>
  <c r="DP91" i="1"/>
  <c r="DK91" i="1"/>
  <c r="DJ91" i="1"/>
  <c r="DH91" i="1"/>
  <c r="DG91" i="1"/>
  <c r="DE91" i="1"/>
  <c r="DD91" i="1"/>
  <c r="CY91" i="1"/>
  <c r="CX91" i="1"/>
  <c r="CV91" i="1"/>
  <c r="CU91" i="1"/>
  <c r="CS91" i="1"/>
  <c r="CR91" i="1"/>
  <c r="CM91" i="1"/>
  <c r="CL91" i="1"/>
  <c r="CJ91" i="1"/>
  <c r="CI91" i="1"/>
  <c r="CG91" i="1"/>
  <c r="CF91" i="1"/>
  <c r="CB91" i="1"/>
  <c r="CN91" i="1" s="1"/>
  <c r="CA91" i="1"/>
  <c r="BZ91" i="1"/>
  <c r="BX91" i="1"/>
  <c r="BW91" i="1"/>
  <c r="BU91" i="1"/>
  <c r="BT91" i="1"/>
  <c r="BO91" i="1"/>
  <c r="BN91" i="1"/>
  <c r="BL91" i="1"/>
  <c r="BK91" i="1"/>
  <c r="BI91" i="1"/>
  <c r="BH91" i="1"/>
  <c r="BC91" i="1"/>
  <c r="BB91" i="1"/>
  <c r="AZ91" i="1"/>
  <c r="AY91" i="1"/>
  <c r="AW91" i="1"/>
  <c r="AV91" i="1"/>
  <c r="AQ91" i="1"/>
  <c r="AP91" i="1"/>
  <c r="AN91" i="1"/>
  <c r="AM91" i="1"/>
  <c r="AK91" i="1"/>
  <c r="AJ91" i="1"/>
  <c r="AF91" i="1"/>
  <c r="CD91" i="1" s="1"/>
  <c r="AE91" i="1"/>
  <c r="AD91" i="1"/>
  <c r="AB91" i="1"/>
  <c r="AA91" i="1"/>
  <c r="Y91" i="1"/>
  <c r="X91" i="1"/>
  <c r="J91" i="1"/>
  <c r="N91" i="1" s="1"/>
  <c r="R91" i="1" s="1"/>
  <c r="V91" i="1" s="1"/>
  <c r="HF90" i="1"/>
  <c r="HE90" i="1"/>
  <c r="GZ90" i="1"/>
  <c r="GY90" i="1"/>
  <c r="GU90" i="1"/>
  <c r="GW90" i="1" s="1"/>
  <c r="GT90" i="1"/>
  <c r="GS90" i="1"/>
  <c r="GQ90" i="1"/>
  <c r="GP90" i="1"/>
  <c r="GK90" i="1"/>
  <c r="GJ90" i="1"/>
  <c r="GE90" i="1"/>
  <c r="GD90" i="1"/>
  <c r="FZ90" i="1"/>
  <c r="GF90" i="1" s="1"/>
  <c r="FY90" i="1"/>
  <c r="FX90" i="1"/>
  <c r="FV90" i="1"/>
  <c r="FU90" i="1"/>
  <c r="FP90" i="1"/>
  <c r="FO90" i="1"/>
  <c r="FK90" i="1"/>
  <c r="FQ90" i="1" s="1"/>
  <c r="FJ90" i="1"/>
  <c r="FI90" i="1"/>
  <c r="FE90" i="1"/>
  <c r="FD90" i="1"/>
  <c r="FC90" i="1"/>
  <c r="EU90" i="1"/>
  <c r="ET90" i="1"/>
  <c r="ER90" i="1"/>
  <c r="EQ90" i="1"/>
  <c r="EL90" i="1"/>
  <c r="EK90" i="1"/>
  <c r="EI90" i="1"/>
  <c r="EH90" i="1"/>
  <c r="EF90" i="1"/>
  <c r="EE90" i="1"/>
  <c r="DZ90" i="1"/>
  <c r="DY90" i="1"/>
  <c r="DU90" i="1"/>
  <c r="DW90" i="1" s="1"/>
  <c r="DT90" i="1"/>
  <c r="DS90" i="1"/>
  <c r="DQ90" i="1"/>
  <c r="DP90" i="1"/>
  <c r="DK90" i="1"/>
  <c r="DJ90" i="1"/>
  <c r="DH90" i="1"/>
  <c r="DG90" i="1"/>
  <c r="DE90" i="1"/>
  <c r="DD90" i="1"/>
  <c r="CY90" i="1"/>
  <c r="CX90" i="1"/>
  <c r="CV90" i="1"/>
  <c r="CU90" i="1"/>
  <c r="CS90" i="1"/>
  <c r="CR90" i="1"/>
  <c r="CM90" i="1"/>
  <c r="CL90" i="1"/>
  <c r="CJ90" i="1"/>
  <c r="CI90" i="1"/>
  <c r="CG90" i="1"/>
  <c r="CF90" i="1"/>
  <c r="CB90" i="1"/>
  <c r="DV90" i="1" s="1"/>
  <c r="CA90" i="1"/>
  <c r="BZ90" i="1"/>
  <c r="BX90" i="1"/>
  <c r="BW90" i="1"/>
  <c r="BU90" i="1"/>
  <c r="BT90" i="1"/>
  <c r="BO90" i="1"/>
  <c r="BN90" i="1"/>
  <c r="BL90" i="1"/>
  <c r="BK90" i="1"/>
  <c r="BI90" i="1"/>
  <c r="BH90" i="1"/>
  <c r="BC90" i="1"/>
  <c r="BB90" i="1"/>
  <c r="AZ90" i="1"/>
  <c r="AY90" i="1"/>
  <c r="AW90" i="1"/>
  <c r="AV90" i="1"/>
  <c r="AQ90" i="1"/>
  <c r="AP90" i="1"/>
  <c r="AN90" i="1"/>
  <c r="AM90" i="1"/>
  <c r="AK90" i="1"/>
  <c r="AJ90" i="1"/>
  <c r="AF90" i="1"/>
  <c r="AH90" i="1" s="1"/>
  <c r="AE90" i="1"/>
  <c r="AD90" i="1"/>
  <c r="AB90" i="1"/>
  <c r="AA90" i="1"/>
  <c r="Y90" i="1"/>
  <c r="X90" i="1"/>
  <c r="N90" i="1"/>
  <c r="R90" i="1" s="1"/>
  <c r="V90" i="1" s="1"/>
  <c r="J90" i="1"/>
  <c r="HF89" i="1"/>
  <c r="HE89" i="1"/>
  <c r="GZ89" i="1"/>
  <c r="GY89" i="1"/>
  <c r="GU89" i="1"/>
  <c r="HA89" i="1" s="1"/>
  <c r="GT89" i="1"/>
  <c r="GS89" i="1"/>
  <c r="GQ89" i="1"/>
  <c r="GP89" i="1"/>
  <c r="GK89" i="1"/>
  <c r="GJ89" i="1"/>
  <c r="GF89" i="1"/>
  <c r="GL89" i="1" s="1"/>
  <c r="GE89" i="1"/>
  <c r="GD89" i="1"/>
  <c r="GA89" i="1"/>
  <c r="FZ89" i="1"/>
  <c r="FY89" i="1"/>
  <c r="FX89" i="1"/>
  <c r="FV89" i="1"/>
  <c r="FU89" i="1"/>
  <c r="FP89" i="1"/>
  <c r="FO89" i="1"/>
  <c r="FJ89" i="1"/>
  <c r="FI89" i="1"/>
  <c r="FE89" i="1"/>
  <c r="GB89" i="1" s="1"/>
  <c r="FD89" i="1"/>
  <c r="FC89" i="1"/>
  <c r="EU89" i="1"/>
  <c r="ET89" i="1"/>
  <c r="ER89" i="1"/>
  <c r="EQ89" i="1"/>
  <c r="EL89" i="1"/>
  <c r="EK89" i="1"/>
  <c r="EI89" i="1"/>
  <c r="EH89" i="1"/>
  <c r="EF89" i="1"/>
  <c r="EE89" i="1"/>
  <c r="DZ89" i="1"/>
  <c r="DY89" i="1"/>
  <c r="DU89" i="1"/>
  <c r="FA89" i="1" s="1"/>
  <c r="DT89" i="1"/>
  <c r="DS89" i="1"/>
  <c r="DQ89" i="1"/>
  <c r="DP89" i="1"/>
  <c r="DK89" i="1"/>
  <c r="DJ89" i="1"/>
  <c r="DH89" i="1"/>
  <c r="DG89" i="1"/>
  <c r="DE89" i="1"/>
  <c r="DD89" i="1"/>
  <c r="CY89" i="1"/>
  <c r="CX89" i="1"/>
  <c r="CV89" i="1"/>
  <c r="CU89" i="1"/>
  <c r="CS89" i="1"/>
  <c r="CR89" i="1"/>
  <c r="CM89" i="1"/>
  <c r="CL89" i="1"/>
  <c r="CJ89" i="1"/>
  <c r="CI89" i="1"/>
  <c r="CG89" i="1"/>
  <c r="CF89" i="1"/>
  <c r="CB89" i="1"/>
  <c r="CN89" i="1" s="1"/>
  <c r="CA89" i="1"/>
  <c r="BZ89" i="1"/>
  <c r="BX89" i="1"/>
  <c r="BW89" i="1"/>
  <c r="BU89" i="1"/>
  <c r="BT89" i="1"/>
  <c r="BO89" i="1"/>
  <c r="BN89" i="1"/>
  <c r="BL89" i="1"/>
  <c r="BK89" i="1"/>
  <c r="BI89" i="1"/>
  <c r="BH89" i="1"/>
  <c r="BC89" i="1"/>
  <c r="BB89" i="1"/>
  <c r="AZ89" i="1"/>
  <c r="AY89" i="1"/>
  <c r="AW89" i="1"/>
  <c r="AV89" i="1"/>
  <c r="AQ89" i="1"/>
  <c r="AP89" i="1"/>
  <c r="AN89" i="1"/>
  <c r="AM89" i="1"/>
  <c r="AK89" i="1"/>
  <c r="AJ89" i="1"/>
  <c r="AF89" i="1"/>
  <c r="AR89" i="1" s="1"/>
  <c r="AE89" i="1"/>
  <c r="AD89" i="1"/>
  <c r="AB89" i="1"/>
  <c r="AA89" i="1"/>
  <c r="Y89" i="1"/>
  <c r="X89" i="1"/>
  <c r="J89" i="1"/>
  <c r="N89" i="1" s="1"/>
  <c r="R89" i="1" s="1"/>
  <c r="V89" i="1" s="1"/>
  <c r="HF88" i="1"/>
  <c r="HE88" i="1"/>
  <c r="HA88" i="1"/>
  <c r="HG88" i="1" s="1"/>
  <c r="GZ88" i="1"/>
  <c r="GY88" i="1"/>
  <c r="GW88" i="1"/>
  <c r="GV88" i="1"/>
  <c r="GU88" i="1"/>
  <c r="GT88" i="1"/>
  <c r="GS88" i="1"/>
  <c r="GQ88" i="1"/>
  <c r="GP88" i="1"/>
  <c r="GK88" i="1"/>
  <c r="GJ88" i="1"/>
  <c r="GE88" i="1"/>
  <c r="GD88" i="1"/>
  <c r="FZ88" i="1"/>
  <c r="GF88" i="1" s="1"/>
  <c r="FY88" i="1"/>
  <c r="FX88" i="1"/>
  <c r="FV88" i="1"/>
  <c r="FU88" i="1"/>
  <c r="FP88" i="1"/>
  <c r="FO88" i="1"/>
  <c r="FJ88" i="1"/>
  <c r="FI88" i="1"/>
  <c r="FE88" i="1"/>
  <c r="GB88" i="1" s="1"/>
  <c r="FD88" i="1"/>
  <c r="FC88" i="1"/>
  <c r="EU88" i="1"/>
  <c r="ET88" i="1"/>
  <c r="ER88" i="1"/>
  <c r="EQ88" i="1"/>
  <c r="EL88" i="1"/>
  <c r="EK88" i="1"/>
  <c r="EI88" i="1"/>
  <c r="EH88" i="1"/>
  <c r="EF88" i="1"/>
  <c r="EE88" i="1"/>
  <c r="DZ88" i="1"/>
  <c r="DY88" i="1"/>
  <c r="DU88" i="1"/>
  <c r="EZ88" i="1" s="1"/>
  <c r="DT88" i="1"/>
  <c r="DS88" i="1"/>
  <c r="DQ88" i="1"/>
  <c r="DP88" i="1"/>
  <c r="DK88" i="1"/>
  <c r="DJ88" i="1"/>
  <c r="DH88" i="1"/>
  <c r="DG88" i="1"/>
  <c r="DE88" i="1"/>
  <c r="DD88" i="1"/>
  <c r="CY88" i="1"/>
  <c r="CX88" i="1"/>
  <c r="CV88" i="1"/>
  <c r="CU88" i="1"/>
  <c r="CS88" i="1"/>
  <c r="CR88" i="1"/>
  <c r="CN88" i="1"/>
  <c r="CZ88" i="1" s="1"/>
  <c r="CM88" i="1"/>
  <c r="CL88" i="1"/>
  <c r="CJ88" i="1"/>
  <c r="CI88" i="1"/>
  <c r="CG88" i="1"/>
  <c r="CF88" i="1"/>
  <c r="CB88" i="1"/>
  <c r="CA88" i="1"/>
  <c r="BZ88" i="1"/>
  <c r="BX88" i="1"/>
  <c r="BW88" i="1"/>
  <c r="BU88" i="1"/>
  <c r="BT88" i="1"/>
  <c r="BO88" i="1"/>
  <c r="BN88" i="1"/>
  <c r="BL88" i="1"/>
  <c r="BK88" i="1"/>
  <c r="BI88" i="1"/>
  <c r="BH88" i="1"/>
  <c r="BC88" i="1"/>
  <c r="BB88" i="1"/>
  <c r="AZ88" i="1"/>
  <c r="AY88" i="1"/>
  <c r="AW88" i="1"/>
  <c r="AV88" i="1"/>
  <c r="AR88" i="1"/>
  <c r="BD88" i="1" s="1"/>
  <c r="AQ88" i="1"/>
  <c r="AP88" i="1"/>
  <c r="AN88" i="1"/>
  <c r="AM88" i="1"/>
  <c r="AK88" i="1"/>
  <c r="AJ88" i="1"/>
  <c r="AF88" i="1"/>
  <c r="CD88" i="1" s="1"/>
  <c r="AE88" i="1"/>
  <c r="AD88" i="1"/>
  <c r="AB88" i="1"/>
  <c r="AA88" i="1"/>
  <c r="Y88" i="1"/>
  <c r="X88" i="1"/>
  <c r="J88" i="1"/>
  <c r="AH88" i="1" s="1"/>
  <c r="HG87" i="1"/>
  <c r="HF87" i="1"/>
  <c r="HE87" i="1"/>
  <c r="HA87" i="1"/>
  <c r="GZ87" i="1"/>
  <c r="GY87" i="1"/>
  <c r="GU87" i="1"/>
  <c r="GT87" i="1"/>
  <c r="GS87" i="1"/>
  <c r="GQ87" i="1"/>
  <c r="GP87" i="1"/>
  <c r="GK87" i="1"/>
  <c r="GJ87" i="1"/>
  <c r="GE87" i="1"/>
  <c r="GD87" i="1"/>
  <c r="FZ87" i="1"/>
  <c r="GW87" i="1" s="1"/>
  <c r="FY87" i="1"/>
  <c r="FX87" i="1"/>
  <c r="FV87" i="1"/>
  <c r="FU87" i="1"/>
  <c r="FP87" i="1"/>
  <c r="FO87" i="1"/>
  <c r="FJ87" i="1"/>
  <c r="FI87" i="1"/>
  <c r="FE87" i="1"/>
  <c r="FK87" i="1" s="1"/>
  <c r="FD87" i="1"/>
  <c r="FC87" i="1"/>
  <c r="EU87" i="1"/>
  <c r="ET87" i="1"/>
  <c r="ER87" i="1"/>
  <c r="EQ87" i="1"/>
  <c r="EL87" i="1"/>
  <c r="EK87" i="1"/>
  <c r="EI87" i="1"/>
  <c r="EH87" i="1"/>
  <c r="EF87" i="1"/>
  <c r="EE87" i="1"/>
  <c r="DZ87" i="1"/>
  <c r="DY87" i="1"/>
  <c r="DU87" i="1"/>
  <c r="FA87" i="1" s="1"/>
  <c r="DT87" i="1"/>
  <c r="DS87" i="1"/>
  <c r="DQ87" i="1"/>
  <c r="DP87" i="1"/>
  <c r="DK87" i="1"/>
  <c r="DJ87" i="1"/>
  <c r="DH87" i="1"/>
  <c r="DG87" i="1"/>
  <c r="DE87" i="1"/>
  <c r="DD87" i="1"/>
  <c r="CY87" i="1"/>
  <c r="CX87" i="1"/>
  <c r="CV87" i="1"/>
  <c r="CU87" i="1"/>
  <c r="CS87" i="1"/>
  <c r="CR87" i="1"/>
  <c r="CM87" i="1"/>
  <c r="CL87" i="1"/>
  <c r="CJ87" i="1"/>
  <c r="CI87" i="1"/>
  <c r="CG87" i="1"/>
  <c r="CF87" i="1"/>
  <c r="CB87" i="1"/>
  <c r="CN87" i="1" s="1"/>
  <c r="CP87" i="1" s="1"/>
  <c r="CA87" i="1"/>
  <c r="BZ87" i="1"/>
  <c r="BX87" i="1"/>
  <c r="BW87" i="1"/>
  <c r="BU87" i="1"/>
  <c r="BT87" i="1"/>
  <c r="BO87" i="1"/>
  <c r="BN87" i="1"/>
  <c r="BL87" i="1"/>
  <c r="BK87" i="1"/>
  <c r="BI87" i="1"/>
  <c r="BH87" i="1"/>
  <c r="BC87" i="1"/>
  <c r="BB87" i="1"/>
  <c r="AZ87" i="1"/>
  <c r="AY87" i="1"/>
  <c r="AW87" i="1"/>
  <c r="AV87" i="1"/>
  <c r="AR87" i="1"/>
  <c r="BD87" i="1" s="1"/>
  <c r="AQ87" i="1"/>
  <c r="AP87" i="1"/>
  <c r="AN87" i="1"/>
  <c r="AM87" i="1"/>
  <c r="AK87" i="1"/>
  <c r="AJ87" i="1"/>
  <c r="AG87" i="1"/>
  <c r="AF87" i="1"/>
  <c r="CC87" i="1" s="1"/>
  <c r="AE87" i="1"/>
  <c r="AD87" i="1"/>
  <c r="AB87" i="1"/>
  <c r="AA87" i="1"/>
  <c r="Y87" i="1"/>
  <c r="X87" i="1"/>
  <c r="N87" i="1"/>
  <c r="R87" i="1" s="1"/>
  <c r="V87" i="1" s="1"/>
  <c r="J87" i="1"/>
  <c r="HF86" i="1"/>
  <c r="HE86" i="1"/>
  <c r="GZ86" i="1"/>
  <c r="GY86" i="1"/>
  <c r="GW86" i="1"/>
  <c r="GU86" i="1"/>
  <c r="HA86" i="1" s="1"/>
  <c r="GT86" i="1"/>
  <c r="GS86" i="1"/>
  <c r="GQ86" i="1"/>
  <c r="GP86" i="1"/>
  <c r="GK86" i="1"/>
  <c r="GJ86" i="1"/>
  <c r="GF86" i="1"/>
  <c r="GL86" i="1" s="1"/>
  <c r="GE86" i="1"/>
  <c r="GD86" i="1"/>
  <c r="FZ86" i="1"/>
  <c r="GB86" i="1" s="1"/>
  <c r="FY86" i="1"/>
  <c r="FX86" i="1"/>
  <c r="FV86" i="1"/>
  <c r="FU86" i="1"/>
  <c r="FP86" i="1"/>
  <c r="FO86" i="1"/>
  <c r="FJ86" i="1"/>
  <c r="FI86" i="1"/>
  <c r="FE86" i="1"/>
  <c r="FK86" i="1" s="1"/>
  <c r="FD86" i="1"/>
  <c r="FC86" i="1"/>
  <c r="EU86" i="1"/>
  <c r="ET86" i="1"/>
  <c r="ER86" i="1"/>
  <c r="EQ86" i="1"/>
  <c r="EL86" i="1"/>
  <c r="EK86" i="1"/>
  <c r="EI86" i="1"/>
  <c r="EH86" i="1"/>
  <c r="EF86" i="1"/>
  <c r="EE86" i="1"/>
  <c r="DZ86" i="1"/>
  <c r="DY86" i="1"/>
  <c r="DU86" i="1"/>
  <c r="FA86" i="1" s="1"/>
  <c r="DT86" i="1"/>
  <c r="DS86" i="1"/>
  <c r="DQ86" i="1"/>
  <c r="DP86" i="1"/>
  <c r="DK86" i="1"/>
  <c r="DJ86" i="1"/>
  <c r="DH86" i="1"/>
  <c r="DG86" i="1"/>
  <c r="DE86" i="1"/>
  <c r="DD86" i="1"/>
  <c r="CY86" i="1"/>
  <c r="CX86" i="1"/>
  <c r="CV86" i="1"/>
  <c r="CU86" i="1"/>
  <c r="CS86" i="1"/>
  <c r="CR86" i="1"/>
  <c r="CM86" i="1"/>
  <c r="CL86" i="1"/>
  <c r="CJ86" i="1"/>
  <c r="CI86" i="1"/>
  <c r="CG86" i="1"/>
  <c r="CF86" i="1"/>
  <c r="CB86" i="1"/>
  <c r="CN86" i="1" s="1"/>
  <c r="CA86" i="1"/>
  <c r="BZ86" i="1"/>
  <c r="BX86" i="1"/>
  <c r="BW86" i="1"/>
  <c r="BU86" i="1"/>
  <c r="BT86" i="1"/>
  <c r="BO86" i="1"/>
  <c r="BN86" i="1"/>
  <c r="BL86" i="1"/>
  <c r="BK86" i="1"/>
  <c r="BI86" i="1"/>
  <c r="BH86" i="1"/>
  <c r="BC86" i="1"/>
  <c r="BB86" i="1"/>
  <c r="AZ86" i="1"/>
  <c r="AY86" i="1"/>
  <c r="AW86" i="1"/>
  <c r="AV86" i="1"/>
  <c r="AQ86" i="1"/>
  <c r="AP86" i="1"/>
  <c r="AN86" i="1"/>
  <c r="AM86" i="1"/>
  <c r="AK86" i="1"/>
  <c r="AJ86" i="1"/>
  <c r="AF86" i="1"/>
  <c r="CD86" i="1" s="1"/>
  <c r="AE86" i="1"/>
  <c r="AD86" i="1"/>
  <c r="AB86" i="1"/>
  <c r="AA86" i="1"/>
  <c r="Y86" i="1"/>
  <c r="X86" i="1"/>
  <c r="J86" i="1"/>
  <c r="N86" i="1" s="1"/>
  <c r="R86" i="1" s="1"/>
  <c r="V86" i="1" s="1"/>
  <c r="HF85" i="1"/>
  <c r="HE85" i="1"/>
  <c r="HA85" i="1"/>
  <c r="HG85" i="1" s="1"/>
  <c r="GZ85" i="1"/>
  <c r="GY85" i="1"/>
  <c r="GU85" i="1"/>
  <c r="GT85" i="1"/>
  <c r="GS85" i="1"/>
  <c r="GQ85" i="1"/>
  <c r="GP85" i="1"/>
  <c r="GK85" i="1"/>
  <c r="GJ85" i="1"/>
  <c r="GE85" i="1"/>
  <c r="GD85" i="1"/>
  <c r="FZ85" i="1"/>
  <c r="GF85" i="1" s="1"/>
  <c r="FY85" i="1"/>
  <c r="FX85" i="1"/>
  <c r="FV85" i="1"/>
  <c r="FU85" i="1"/>
  <c r="FP85" i="1"/>
  <c r="FO85" i="1"/>
  <c r="FK85" i="1"/>
  <c r="FQ85" i="1" s="1"/>
  <c r="FJ85" i="1"/>
  <c r="FI85" i="1"/>
  <c r="FF85" i="1"/>
  <c r="FE85" i="1"/>
  <c r="FG85" i="1" s="1"/>
  <c r="FD85" i="1"/>
  <c r="FC85" i="1"/>
  <c r="FA85" i="1"/>
  <c r="EZ85" i="1"/>
  <c r="EV85" i="1"/>
  <c r="EW85" i="1" s="1"/>
  <c r="EU85" i="1"/>
  <c r="ET85" i="1"/>
  <c r="HF84" i="1"/>
  <c r="HE84" i="1"/>
  <c r="HA84" i="1"/>
  <c r="HG84" i="1" s="1"/>
  <c r="GZ84" i="1"/>
  <c r="GY84" i="1"/>
  <c r="GV84" i="1"/>
  <c r="GU84" i="1"/>
  <c r="GW84" i="1" s="1"/>
  <c r="GT84" i="1"/>
  <c r="GS84" i="1"/>
  <c r="GQ84" i="1"/>
  <c r="GP84" i="1"/>
  <c r="GK84" i="1"/>
  <c r="GJ84" i="1"/>
  <c r="GE84" i="1"/>
  <c r="GD84" i="1"/>
  <c r="GB84" i="1"/>
  <c r="FZ84" i="1"/>
  <c r="GF84" i="1" s="1"/>
  <c r="FY84" i="1"/>
  <c r="FX84" i="1"/>
  <c r="FV84" i="1"/>
  <c r="FU84" i="1"/>
  <c r="FP84" i="1"/>
  <c r="FO84" i="1"/>
  <c r="FK84" i="1"/>
  <c r="FQ84" i="1" s="1"/>
  <c r="FJ84" i="1"/>
  <c r="FI84" i="1"/>
  <c r="FE84" i="1"/>
  <c r="FG84" i="1" s="1"/>
  <c r="FD84" i="1"/>
  <c r="FC84" i="1"/>
  <c r="FA84" i="1"/>
  <c r="EU84" i="1"/>
  <c r="ET84" i="1"/>
  <c r="ER84" i="1"/>
  <c r="EQ84" i="1"/>
  <c r="EL84" i="1"/>
  <c r="EK84" i="1"/>
  <c r="EI84" i="1"/>
  <c r="EH84" i="1"/>
  <c r="EF84" i="1"/>
  <c r="EE84" i="1"/>
  <c r="EA84" i="1"/>
  <c r="EM84" i="1" s="1"/>
  <c r="DZ84" i="1"/>
  <c r="DY84" i="1"/>
  <c r="DV84" i="1"/>
  <c r="DU84" i="1"/>
  <c r="EZ84" i="1" s="1"/>
  <c r="DT84" i="1"/>
  <c r="DS84" i="1"/>
  <c r="DQ84" i="1"/>
  <c r="DP84" i="1"/>
  <c r="DK84" i="1"/>
  <c r="DJ84" i="1"/>
  <c r="DH84" i="1"/>
  <c r="DG84" i="1"/>
  <c r="DE84" i="1"/>
  <c r="DD84" i="1"/>
  <c r="CY84" i="1"/>
  <c r="CX84" i="1"/>
  <c r="CV84" i="1"/>
  <c r="CU84" i="1"/>
  <c r="CS84" i="1"/>
  <c r="CR84" i="1"/>
  <c r="CN84" i="1"/>
  <c r="CZ84" i="1" s="1"/>
  <c r="CM84" i="1"/>
  <c r="CL84" i="1"/>
  <c r="CJ84" i="1"/>
  <c r="CI84" i="1"/>
  <c r="CG84" i="1"/>
  <c r="CF84" i="1"/>
  <c r="CC84" i="1"/>
  <c r="CB84" i="1"/>
  <c r="CD84" i="1" s="1"/>
  <c r="CA84" i="1"/>
  <c r="BZ84" i="1"/>
  <c r="BX84" i="1"/>
  <c r="BW84" i="1"/>
  <c r="BU84" i="1"/>
  <c r="BT84" i="1"/>
  <c r="BO84" i="1"/>
  <c r="BN84" i="1"/>
  <c r="BL84" i="1"/>
  <c r="BK84" i="1"/>
  <c r="BI84" i="1"/>
  <c r="BH84" i="1"/>
  <c r="BC84" i="1"/>
  <c r="BB84" i="1"/>
  <c r="AZ84" i="1"/>
  <c r="AY84" i="1"/>
  <c r="AW84" i="1"/>
  <c r="AV84" i="1"/>
  <c r="AR84" i="1"/>
  <c r="BD84" i="1" s="1"/>
  <c r="AQ84" i="1"/>
  <c r="AP84" i="1"/>
  <c r="AN84" i="1"/>
  <c r="AM84" i="1"/>
  <c r="AK84" i="1"/>
  <c r="AJ84" i="1"/>
  <c r="AG84" i="1"/>
  <c r="AF84" i="1"/>
  <c r="AH84" i="1" s="1"/>
  <c r="AE84" i="1"/>
  <c r="AD84" i="1"/>
  <c r="AB84" i="1"/>
  <c r="AA84" i="1"/>
  <c r="Y84" i="1"/>
  <c r="X84" i="1"/>
  <c r="N84" i="1"/>
  <c r="R84" i="1" s="1"/>
  <c r="V84" i="1" s="1"/>
  <c r="J84" i="1"/>
  <c r="HF83" i="1"/>
  <c r="HE83" i="1"/>
  <c r="GZ83" i="1"/>
  <c r="GY83" i="1"/>
  <c r="GW83" i="1"/>
  <c r="GU83" i="1"/>
  <c r="HA83" i="1" s="1"/>
  <c r="GT83" i="1"/>
  <c r="GS83" i="1"/>
  <c r="GQ83" i="1"/>
  <c r="GP83" i="1"/>
  <c r="GK83" i="1"/>
  <c r="GJ83" i="1"/>
  <c r="GF83" i="1"/>
  <c r="GE83" i="1"/>
  <c r="GD83" i="1"/>
  <c r="FZ83" i="1"/>
  <c r="GB83" i="1" s="1"/>
  <c r="FY83" i="1"/>
  <c r="FX83" i="1"/>
  <c r="FV83" i="1"/>
  <c r="FU83" i="1"/>
  <c r="FP83" i="1"/>
  <c r="FO83" i="1"/>
  <c r="FJ83" i="1"/>
  <c r="FI83" i="1"/>
  <c r="FE83" i="1"/>
  <c r="FK83" i="1" s="1"/>
  <c r="FD83" i="1"/>
  <c r="FC83" i="1"/>
  <c r="FA83" i="1"/>
  <c r="EZ83" i="1"/>
  <c r="EW83" i="1"/>
  <c r="EV83" i="1"/>
  <c r="EX83" i="1" s="1"/>
  <c r="EU83" i="1"/>
  <c r="ET83" i="1"/>
  <c r="HF82" i="1"/>
  <c r="HE82" i="1"/>
  <c r="GZ82" i="1"/>
  <c r="GY82" i="1"/>
  <c r="GU82" i="1"/>
  <c r="HA82" i="1" s="1"/>
  <c r="GT82" i="1"/>
  <c r="GS82" i="1"/>
  <c r="GQ82" i="1"/>
  <c r="GP82" i="1"/>
  <c r="GK82" i="1"/>
  <c r="GJ82" i="1"/>
  <c r="GF82" i="1"/>
  <c r="GL82" i="1" s="1"/>
  <c r="GE82" i="1"/>
  <c r="GD82" i="1"/>
  <c r="FZ82" i="1"/>
  <c r="GB82" i="1" s="1"/>
  <c r="FY82" i="1"/>
  <c r="FX82" i="1"/>
  <c r="FV82" i="1"/>
  <c r="FU82" i="1"/>
  <c r="FP82" i="1"/>
  <c r="FO82" i="1"/>
  <c r="FJ82" i="1"/>
  <c r="FI82" i="1"/>
  <c r="FE82" i="1"/>
  <c r="GA82" i="1" s="1"/>
  <c r="FD82" i="1"/>
  <c r="FC82" i="1"/>
  <c r="EU82" i="1"/>
  <c r="ET82" i="1"/>
  <c r="ER82" i="1"/>
  <c r="EQ82" i="1"/>
  <c r="EL82" i="1"/>
  <c r="EK82" i="1"/>
  <c r="EI82" i="1"/>
  <c r="EH82" i="1"/>
  <c r="EF82" i="1"/>
  <c r="EE82" i="1"/>
  <c r="DZ82" i="1"/>
  <c r="DY82" i="1"/>
  <c r="DU82" i="1"/>
  <c r="DW82" i="1" s="1"/>
  <c r="DT82" i="1"/>
  <c r="DS82" i="1"/>
  <c r="DQ82" i="1"/>
  <c r="DP82" i="1"/>
  <c r="DK82" i="1"/>
  <c r="DJ82" i="1"/>
  <c r="DH82" i="1"/>
  <c r="DG82" i="1"/>
  <c r="DE82" i="1"/>
  <c r="DD82" i="1"/>
  <c r="CY82" i="1"/>
  <c r="CX82" i="1"/>
  <c r="CV82" i="1"/>
  <c r="CU82" i="1"/>
  <c r="CS82" i="1"/>
  <c r="CR82" i="1"/>
  <c r="CM82" i="1"/>
  <c r="CL82" i="1"/>
  <c r="CJ82" i="1"/>
  <c r="CI82" i="1"/>
  <c r="CG82" i="1"/>
  <c r="CF82" i="1"/>
  <c r="CB82" i="1"/>
  <c r="CN82" i="1" s="1"/>
  <c r="CA82" i="1"/>
  <c r="BZ82" i="1"/>
  <c r="BX82" i="1"/>
  <c r="BW82" i="1"/>
  <c r="BU82" i="1"/>
  <c r="BT82" i="1"/>
  <c r="BO82" i="1"/>
  <c r="BN82" i="1"/>
  <c r="BL82" i="1"/>
  <c r="BK82" i="1"/>
  <c r="BI82" i="1"/>
  <c r="BH82" i="1"/>
  <c r="BC82" i="1"/>
  <c r="BB82" i="1"/>
  <c r="AZ82" i="1"/>
  <c r="AY82" i="1"/>
  <c r="AW82" i="1"/>
  <c r="AV82" i="1"/>
  <c r="AQ82" i="1"/>
  <c r="AP82" i="1"/>
  <c r="AN82" i="1"/>
  <c r="AM82" i="1"/>
  <c r="AK82" i="1"/>
  <c r="AJ82" i="1"/>
  <c r="AF82" i="1"/>
  <c r="AR82" i="1" s="1"/>
  <c r="AE82" i="1"/>
  <c r="AD82" i="1"/>
  <c r="AB82" i="1"/>
  <c r="AA82" i="1"/>
  <c r="Y82" i="1"/>
  <c r="X82" i="1"/>
  <c r="J82" i="1"/>
  <c r="N82" i="1" s="1"/>
  <c r="R82" i="1" s="1"/>
  <c r="V82" i="1" s="1"/>
  <c r="HF81" i="1"/>
  <c r="HE81" i="1"/>
  <c r="HA81" i="1"/>
  <c r="HG81" i="1" s="1"/>
  <c r="GZ81" i="1"/>
  <c r="GY81" i="1"/>
  <c r="GU81" i="1"/>
  <c r="GW81" i="1" s="1"/>
  <c r="GT81" i="1"/>
  <c r="GS81" i="1"/>
  <c r="GQ81" i="1"/>
  <c r="GP81" i="1"/>
  <c r="GK81" i="1"/>
  <c r="GJ81" i="1"/>
  <c r="GE81" i="1"/>
  <c r="GD81" i="1"/>
  <c r="FZ81" i="1"/>
  <c r="GV81" i="1" s="1"/>
  <c r="FY81" i="1"/>
  <c r="FX81" i="1"/>
  <c r="FV81" i="1"/>
  <c r="FU81" i="1"/>
  <c r="FP81" i="1"/>
  <c r="FO81" i="1"/>
  <c r="FK81" i="1"/>
  <c r="FJ81" i="1"/>
  <c r="FI81" i="1"/>
  <c r="FE81" i="1"/>
  <c r="FG81" i="1" s="1"/>
  <c r="FD81" i="1"/>
  <c r="FC81" i="1"/>
  <c r="FA81" i="1"/>
  <c r="EU81" i="1"/>
  <c r="ET81" i="1"/>
  <c r="ER81" i="1"/>
  <c r="EQ81" i="1"/>
  <c r="EL81" i="1"/>
  <c r="EK81" i="1"/>
  <c r="EI81" i="1"/>
  <c r="EH81" i="1"/>
  <c r="EF81" i="1"/>
  <c r="EE81" i="1"/>
  <c r="EA81" i="1"/>
  <c r="EC81" i="1" s="1"/>
  <c r="DZ81" i="1"/>
  <c r="DY81" i="1"/>
  <c r="DV81" i="1"/>
  <c r="DU81" i="1"/>
  <c r="EZ81" i="1" s="1"/>
  <c r="DT81" i="1"/>
  <c r="DS81" i="1"/>
  <c r="DQ81" i="1"/>
  <c r="DP81" i="1"/>
  <c r="DK81" i="1"/>
  <c r="DJ81" i="1"/>
  <c r="DH81" i="1"/>
  <c r="DG81" i="1"/>
  <c r="DE81" i="1"/>
  <c r="DD81" i="1"/>
  <c r="CY81" i="1"/>
  <c r="CX81" i="1"/>
  <c r="CV81" i="1"/>
  <c r="CU81" i="1"/>
  <c r="CS81" i="1"/>
  <c r="CR81" i="1"/>
  <c r="CN81" i="1"/>
  <c r="CZ81" i="1" s="1"/>
  <c r="CM81" i="1"/>
  <c r="CL81" i="1"/>
  <c r="CJ81" i="1"/>
  <c r="CI81" i="1"/>
  <c r="CG81" i="1"/>
  <c r="CF81" i="1"/>
  <c r="CC81" i="1"/>
  <c r="CB81" i="1"/>
  <c r="CD81" i="1" s="1"/>
  <c r="CA81" i="1"/>
  <c r="BZ81" i="1"/>
  <c r="BX81" i="1"/>
  <c r="BW81" i="1"/>
  <c r="BU81" i="1"/>
  <c r="BT81" i="1"/>
  <c r="BO81" i="1"/>
  <c r="BN81" i="1"/>
  <c r="BL81" i="1"/>
  <c r="BK81" i="1"/>
  <c r="BI81" i="1"/>
  <c r="BH81" i="1"/>
  <c r="BC81" i="1"/>
  <c r="BB81" i="1"/>
  <c r="AZ81" i="1"/>
  <c r="AY81" i="1"/>
  <c r="AW81" i="1"/>
  <c r="AV81" i="1"/>
  <c r="AR81" i="1"/>
  <c r="BD81" i="1" s="1"/>
  <c r="AQ81" i="1"/>
  <c r="AP81" i="1"/>
  <c r="AN81" i="1"/>
  <c r="AM81" i="1"/>
  <c r="AK81" i="1"/>
  <c r="AJ81" i="1"/>
  <c r="AG81" i="1"/>
  <c r="AF81" i="1"/>
  <c r="AH81" i="1" s="1"/>
  <c r="AE81" i="1"/>
  <c r="AD81" i="1"/>
  <c r="AB81" i="1"/>
  <c r="AA81" i="1"/>
  <c r="Y81" i="1"/>
  <c r="X81" i="1"/>
  <c r="N81" i="1"/>
  <c r="R81" i="1" s="1"/>
  <c r="V81" i="1" s="1"/>
  <c r="J81" i="1"/>
  <c r="HF80" i="1"/>
  <c r="HE80" i="1"/>
  <c r="GZ80" i="1"/>
  <c r="GY80" i="1"/>
  <c r="GW80" i="1"/>
  <c r="GU80" i="1"/>
  <c r="HA80" i="1" s="1"/>
  <c r="GT80" i="1"/>
  <c r="GS80" i="1"/>
  <c r="GQ80" i="1"/>
  <c r="GP80" i="1"/>
  <c r="GK80" i="1"/>
  <c r="GJ80" i="1"/>
  <c r="GF80" i="1"/>
  <c r="GE80" i="1"/>
  <c r="GD80" i="1"/>
  <c r="FZ80" i="1"/>
  <c r="GB80" i="1" s="1"/>
  <c r="FY80" i="1"/>
  <c r="FX80" i="1"/>
  <c r="FV80" i="1"/>
  <c r="FU80" i="1"/>
  <c r="FP80" i="1"/>
  <c r="FO80" i="1"/>
  <c r="FJ80" i="1"/>
  <c r="FI80" i="1"/>
  <c r="FE80" i="1"/>
  <c r="FK80" i="1" s="1"/>
  <c r="FD80" i="1"/>
  <c r="FC80" i="1"/>
  <c r="EU80" i="1"/>
  <c r="ET80" i="1"/>
  <c r="ER80" i="1"/>
  <c r="EQ80" i="1"/>
  <c r="EL80" i="1"/>
  <c r="EK80" i="1"/>
  <c r="EI80" i="1"/>
  <c r="EH80" i="1"/>
  <c r="EF80" i="1"/>
  <c r="EE80" i="1"/>
  <c r="DZ80" i="1"/>
  <c r="DY80" i="1"/>
  <c r="DU80" i="1"/>
  <c r="FA80" i="1" s="1"/>
  <c r="DT80" i="1"/>
  <c r="DS80" i="1"/>
  <c r="DQ80" i="1"/>
  <c r="DP80" i="1"/>
  <c r="DK80" i="1"/>
  <c r="DJ80" i="1"/>
  <c r="DH80" i="1"/>
  <c r="DG80" i="1"/>
  <c r="DE80" i="1"/>
  <c r="DD80" i="1"/>
  <c r="CY80" i="1"/>
  <c r="CX80" i="1"/>
  <c r="CV80" i="1"/>
  <c r="CU80" i="1"/>
  <c r="CS80" i="1"/>
  <c r="CR80" i="1"/>
  <c r="CM80" i="1"/>
  <c r="CL80" i="1"/>
  <c r="CJ80" i="1"/>
  <c r="CI80" i="1"/>
  <c r="CG80" i="1"/>
  <c r="CF80" i="1"/>
  <c r="CB80" i="1"/>
  <c r="CN80" i="1" s="1"/>
  <c r="CA80" i="1"/>
  <c r="BZ80" i="1"/>
  <c r="BX80" i="1"/>
  <c r="BW80" i="1"/>
  <c r="BU80" i="1"/>
  <c r="BT80" i="1"/>
  <c r="BO80" i="1"/>
  <c r="BN80" i="1"/>
  <c r="BL80" i="1"/>
  <c r="BK80" i="1"/>
  <c r="BI80" i="1"/>
  <c r="BH80" i="1"/>
  <c r="BC80" i="1"/>
  <c r="BB80" i="1"/>
  <c r="AZ80" i="1"/>
  <c r="AY80" i="1"/>
  <c r="AW80" i="1"/>
  <c r="AV80" i="1"/>
  <c r="AQ80" i="1"/>
  <c r="AP80" i="1"/>
  <c r="AN80" i="1"/>
  <c r="AM80" i="1"/>
  <c r="AK80" i="1"/>
  <c r="AJ80" i="1"/>
  <c r="AF80" i="1"/>
  <c r="CD80" i="1" s="1"/>
  <c r="AE80" i="1"/>
  <c r="AD80" i="1"/>
  <c r="AB80" i="1"/>
  <c r="AA80" i="1"/>
  <c r="Y80" i="1"/>
  <c r="X80" i="1"/>
  <c r="N80" i="1"/>
  <c r="R80" i="1" s="1"/>
  <c r="J80" i="1"/>
  <c r="HF79" i="1"/>
  <c r="HE79" i="1"/>
  <c r="GZ79" i="1"/>
  <c r="GY79" i="1"/>
  <c r="GU79" i="1"/>
  <c r="GW79" i="1" s="1"/>
  <c r="GT79" i="1"/>
  <c r="GS79" i="1"/>
  <c r="GQ79" i="1"/>
  <c r="GP79" i="1"/>
  <c r="GK79" i="1"/>
  <c r="GJ79" i="1"/>
  <c r="GF79" i="1"/>
  <c r="GE79" i="1"/>
  <c r="GD79" i="1"/>
  <c r="FZ79" i="1"/>
  <c r="GB79" i="1" s="1"/>
  <c r="FY79" i="1"/>
  <c r="FX79" i="1"/>
  <c r="FV79" i="1"/>
  <c r="FU79" i="1"/>
  <c r="FP79" i="1"/>
  <c r="FO79" i="1"/>
  <c r="FJ79" i="1"/>
  <c r="FI79" i="1"/>
  <c r="FE79" i="1"/>
  <c r="FK79" i="1" s="1"/>
  <c r="FD79" i="1"/>
  <c r="FC79" i="1"/>
  <c r="FA79" i="1"/>
  <c r="EZ79" i="1"/>
  <c r="EW79" i="1"/>
  <c r="EV79" i="1"/>
  <c r="EX79" i="1" s="1"/>
  <c r="EU79" i="1"/>
  <c r="ET79" i="1"/>
  <c r="HF78" i="1"/>
  <c r="HE78" i="1"/>
  <c r="GZ78" i="1"/>
  <c r="GY78" i="1"/>
  <c r="GU78" i="1"/>
  <c r="HA78" i="1" s="1"/>
  <c r="GT78" i="1"/>
  <c r="GS78" i="1"/>
  <c r="GQ78" i="1"/>
  <c r="GP78" i="1"/>
  <c r="GK78" i="1"/>
  <c r="GJ78" i="1"/>
  <c r="GF78" i="1"/>
  <c r="GL78" i="1" s="1"/>
  <c r="GE78" i="1"/>
  <c r="GD78" i="1"/>
  <c r="FZ78" i="1"/>
  <c r="GB78" i="1" s="1"/>
  <c r="FY78" i="1"/>
  <c r="FX78" i="1"/>
  <c r="FV78" i="1"/>
  <c r="FU78" i="1"/>
  <c r="FP78" i="1"/>
  <c r="FO78" i="1"/>
  <c r="FJ78" i="1"/>
  <c r="FI78" i="1"/>
  <c r="FE78" i="1"/>
  <c r="GA78" i="1" s="1"/>
  <c r="FD78" i="1"/>
  <c r="FC78" i="1"/>
  <c r="EZ78" i="1"/>
  <c r="EV78" i="1"/>
  <c r="EU78" i="1"/>
  <c r="ET78" i="1"/>
  <c r="ER78" i="1"/>
  <c r="EQ78" i="1"/>
  <c r="EL78" i="1"/>
  <c r="EK78" i="1"/>
  <c r="EI78" i="1"/>
  <c r="EH78" i="1"/>
  <c r="EF78" i="1"/>
  <c r="EE78" i="1"/>
  <c r="EA78" i="1"/>
  <c r="EB78" i="1" s="1"/>
  <c r="DZ78" i="1"/>
  <c r="DY78" i="1"/>
  <c r="DV78" i="1"/>
  <c r="DU78" i="1"/>
  <c r="DW78" i="1" s="1"/>
  <c r="DT78" i="1"/>
  <c r="DS78" i="1"/>
  <c r="DQ78" i="1"/>
  <c r="DP78" i="1"/>
  <c r="DK78" i="1"/>
  <c r="DJ78" i="1"/>
  <c r="DH78" i="1"/>
  <c r="DG78" i="1"/>
  <c r="DE78" i="1"/>
  <c r="DD78" i="1"/>
  <c r="CY78" i="1"/>
  <c r="CX78" i="1"/>
  <c r="CV78" i="1"/>
  <c r="CU78" i="1"/>
  <c r="CS78" i="1"/>
  <c r="CR78" i="1"/>
  <c r="CN78" i="1"/>
  <c r="CP78" i="1" s="1"/>
  <c r="CM78" i="1"/>
  <c r="CL78" i="1"/>
  <c r="CJ78" i="1"/>
  <c r="CI78" i="1"/>
  <c r="CG78" i="1"/>
  <c r="CF78" i="1"/>
  <c r="CC78" i="1"/>
  <c r="CB78" i="1"/>
  <c r="CA78" i="1"/>
  <c r="BZ78" i="1"/>
  <c r="BX78" i="1"/>
  <c r="BW78" i="1"/>
  <c r="BU78" i="1"/>
  <c r="BT78" i="1"/>
  <c r="BO78" i="1"/>
  <c r="BN78" i="1"/>
  <c r="BL78" i="1"/>
  <c r="BK78" i="1"/>
  <c r="BI78" i="1"/>
  <c r="BH78" i="1"/>
  <c r="BC78" i="1"/>
  <c r="BB78" i="1"/>
  <c r="AZ78" i="1"/>
  <c r="AY78" i="1"/>
  <c r="AW78" i="1"/>
  <c r="AV78" i="1"/>
  <c r="AR78" i="1"/>
  <c r="AT78" i="1" s="1"/>
  <c r="AQ78" i="1"/>
  <c r="AP78" i="1"/>
  <c r="AN78" i="1"/>
  <c r="AM78" i="1"/>
  <c r="AK78" i="1"/>
  <c r="AJ78" i="1"/>
  <c r="AG78" i="1"/>
  <c r="AF78" i="1"/>
  <c r="CD78" i="1" s="1"/>
  <c r="AE78" i="1"/>
  <c r="AD78" i="1"/>
  <c r="AB78" i="1"/>
  <c r="AA78" i="1"/>
  <c r="Y78" i="1"/>
  <c r="X78" i="1"/>
  <c r="N78" i="1"/>
  <c r="R78" i="1" s="1"/>
  <c r="V78" i="1" s="1"/>
  <c r="J78" i="1"/>
  <c r="AH78" i="1" s="1"/>
  <c r="HF77" i="1"/>
  <c r="HE77" i="1"/>
  <c r="GZ77" i="1"/>
  <c r="GY77" i="1"/>
  <c r="GW77" i="1"/>
  <c r="GU77" i="1"/>
  <c r="HA77" i="1" s="1"/>
  <c r="GT77" i="1"/>
  <c r="GS77" i="1"/>
  <c r="GQ77" i="1"/>
  <c r="GP77" i="1"/>
  <c r="GK77" i="1"/>
  <c r="GJ77" i="1"/>
  <c r="GF77" i="1"/>
  <c r="GL77" i="1" s="1"/>
  <c r="GE77" i="1"/>
  <c r="GD77" i="1"/>
  <c r="FZ77" i="1"/>
  <c r="FY77" i="1"/>
  <c r="FX77" i="1"/>
  <c r="FV77" i="1"/>
  <c r="FU77" i="1"/>
  <c r="FP77" i="1"/>
  <c r="FO77" i="1"/>
  <c r="FJ77" i="1"/>
  <c r="FI77" i="1"/>
  <c r="FE77" i="1"/>
  <c r="FD77" i="1"/>
  <c r="FC77" i="1"/>
  <c r="EZ77" i="1"/>
  <c r="EU77" i="1"/>
  <c r="ET77" i="1"/>
  <c r="ER77" i="1"/>
  <c r="EQ77" i="1"/>
  <c r="EL77" i="1"/>
  <c r="EK77" i="1"/>
  <c r="EI77" i="1"/>
  <c r="EH77" i="1"/>
  <c r="EF77" i="1"/>
  <c r="EE77" i="1"/>
  <c r="DZ77" i="1"/>
  <c r="DY77" i="1"/>
  <c r="DW77" i="1"/>
  <c r="DU77" i="1"/>
  <c r="DT77" i="1"/>
  <c r="DS77" i="1"/>
  <c r="DQ77" i="1"/>
  <c r="DP77" i="1"/>
  <c r="DK77" i="1"/>
  <c r="DJ77" i="1"/>
  <c r="DH77" i="1"/>
  <c r="DG77" i="1"/>
  <c r="DE77" i="1"/>
  <c r="DD77" i="1"/>
  <c r="CY77" i="1"/>
  <c r="CX77" i="1"/>
  <c r="CV77" i="1"/>
  <c r="CU77" i="1"/>
  <c r="CS77" i="1"/>
  <c r="CR77" i="1"/>
  <c r="CM77" i="1"/>
  <c r="CL77" i="1"/>
  <c r="CJ77" i="1"/>
  <c r="CI77" i="1"/>
  <c r="CG77" i="1"/>
  <c r="CF77" i="1"/>
  <c r="CD77" i="1"/>
  <c r="CB77" i="1"/>
  <c r="CA77" i="1"/>
  <c r="BZ77" i="1"/>
  <c r="BX77" i="1"/>
  <c r="BW77" i="1"/>
  <c r="BU77" i="1"/>
  <c r="BT77" i="1"/>
  <c r="BO77" i="1"/>
  <c r="BN77" i="1"/>
  <c r="BL77" i="1"/>
  <c r="BK77" i="1"/>
  <c r="BI77" i="1"/>
  <c r="BH77" i="1"/>
  <c r="BC77" i="1"/>
  <c r="BB77" i="1"/>
  <c r="AZ77" i="1"/>
  <c r="AY77" i="1"/>
  <c r="AW77" i="1"/>
  <c r="AV77" i="1"/>
  <c r="AQ77" i="1"/>
  <c r="AP77" i="1"/>
  <c r="AN77" i="1"/>
  <c r="AM77" i="1"/>
  <c r="AK77" i="1"/>
  <c r="AJ77" i="1"/>
  <c r="AF77" i="1"/>
  <c r="AE77" i="1"/>
  <c r="AD77" i="1"/>
  <c r="AB77" i="1"/>
  <c r="AA77" i="1"/>
  <c r="Y77" i="1"/>
  <c r="X77" i="1"/>
  <c r="J77" i="1"/>
  <c r="N77" i="1" s="1"/>
  <c r="R77" i="1" s="1"/>
  <c r="V77" i="1" s="1"/>
  <c r="HF76" i="1"/>
  <c r="HE76" i="1"/>
  <c r="HA76" i="1"/>
  <c r="GZ76" i="1"/>
  <c r="GY76" i="1"/>
  <c r="GV76" i="1"/>
  <c r="GU76" i="1"/>
  <c r="GT76" i="1"/>
  <c r="GS76" i="1"/>
  <c r="GQ76" i="1"/>
  <c r="GP76" i="1"/>
  <c r="GK76" i="1"/>
  <c r="GJ76" i="1"/>
  <c r="GE76" i="1"/>
  <c r="GD76" i="1"/>
  <c r="FZ76" i="1"/>
  <c r="GB76" i="1" s="1"/>
  <c r="FY76" i="1"/>
  <c r="FX76" i="1"/>
  <c r="FV76" i="1"/>
  <c r="FU76" i="1"/>
  <c r="FP76" i="1"/>
  <c r="FO76" i="1"/>
  <c r="FK76" i="1"/>
  <c r="FJ76" i="1"/>
  <c r="FI76" i="1"/>
  <c r="FF76" i="1"/>
  <c r="FE76" i="1"/>
  <c r="FG76" i="1" s="1"/>
  <c r="FD76" i="1"/>
  <c r="FC76" i="1"/>
  <c r="FA76" i="1"/>
  <c r="EU76" i="1"/>
  <c r="ET76" i="1"/>
  <c r="ER76" i="1"/>
  <c r="EQ76" i="1"/>
  <c r="EL76" i="1"/>
  <c r="EK76" i="1"/>
  <c r="EI76" i="1"/>
  <c r="EH76" i="1"/>
  <c r="EF76" i="1"/>
  <c r="EE76" i="1"/>
  <c r="EA76" i="1"/>
  <c r="DZ76" i="1"/>
  <c r="DY76" i="1"/>
  <c r="DV76" i="1"/>
  <c r="DU76" i="1"/>
  <c r="EZ76" i="1" s="1"/>
  <c r="DT76" i="1"/>
  <c r="DS76" i="1"/>
  <c r="DQ76" i="1"/>
  <c r="DP76" i="1"/>
  <c r="DK76" i="1"/>
  <c r="DJ76" i="1"/>
  <c r="DH76" i="1"/>
  <c r="DG76" i="1"/>
  <c r="DE76" i="1"/>
  <c r="DD76" i="1"/>
  <c r="CY76" i="1"/>
  <c r="CX76" i="1"/>
  <c r="CV76" i="1"/>
  <c r="CU76" i="1"/>
  <c r="CS76" i="1"/>
  <c r="CR76" i="1"/>
  <c r="CN76" i="1"/>
  <c r="EC76" i="1" s="1"/>
  <c r="CM76" i="1"/>
  <c r="CL76" i="1"/>
  <c r="CJ76" i="1"/>
  <c r="CI76" i="1"/>
  <c r="CG76" i="1"/>
  <c r="CF76" i="1"/>
  <c r="CC76" i="1"/>
  <c r="CB76" i="1"/>
  <c r="CD76" i="1" s="1"/>
  <c r="CA76" i="1"/>
  <c r="BZ76" i="1"/>
  <c r="BX76" i="1"/>
  <c r="BW76" i="1"/>
  <c r="BU76" i="1"/>
  <c r="BT76" i="1"/>
  <c r="BO76" i="1"/>
  <c r="BN76" i="1"/>
  <c r="BL76" i="1"/>
  <c r="BK76" i="1"/>
  <c r="BI76" i="1"/>
  <c r="BH76" i="1"/>
  <c r="BC76" i="1"/>
  <c r="BB76" i="1"/>
  <c r="AZ76" i="1"/>
  <c r="AY76" i="1"/>
  <c r="AW76" i="1"/>
  <c r="AV76" i="1"/>
  <c r="AT76" i="1"/>
  <c r="AR76" i="1"/>
  <c r="AQ76" i="1"/>
  <c r="AP76" i="1"/>
  <c r="AN76" i="1"/>
  <c r="AM76" i="1"/>
  <c r="AK76" i="1"/>
  <c r="AJ76" i="1"/>
  <c r="AG76" i="1"/>
  <c r="AF76" i="1"/>
  <c r="AH76" i="1" s="1"/>
  <c r="AE76" i="1"/>
  <c r="AD76" i="1"/>
  <c r="AB76" i="1"/>
  <c r="AA76" i="1"/>
  <c r="Y76" i="1"/>
  <c r="X76" i="1"/>
  <c r="V76" i="1"/>
  <c r="N76" i="1"/>
  <c r="R76" i="1" s="1"/>
  <c r="J76" i="1"/>
  <c r="HF75" i="1"/>
  <c r="HE75" i="1"/>
  <c r="GZ75" i="1"/>
  <c r="GY75" i="1"/>
  <c r="GU75" i="1"/>
  <c r="GT75" i="1"/>
  <c r="GS75" i="1"/>
  <c r="GQ75" i="1"/>
  <c r="GP75" i="1"/>
  <c r="GK75" i="1"/>
  <c r="GJ75" i="1"/>
  <c r="GF75" i="1"/>
  <c r="GE75" i="1"/>
  <c r="GD75" i="1"/>
  <c r="GA75" i="1"/>
  <c r="FZ75" i="1"/>
  <c r="FY75" i="1"/>
  <c r="FX75" i="1"/>
  <c r="FV75" i="1"/>
  <c r="FU75" i="1"/>
  <c r="FP75" i="1"/>
  <c r="FO75" i="1"/>
  <c r="FJ75" i="1"/>
  <c r="FI75" i="1"/>
  <c r="FE75" i="1"/>
  <c r="FD75" i="1"/>
  <c r="FC75" i="1"/>
  <c r="EU75" i="1"/>
  <c r="ET75" i="1"/>
  <c r="ER75" i="1"/>
  <c r="EQ75" i="1"/>
  <c r="EL75" i="1"/>
  <c r="EK75" i="1"/>
  <c r="EI75" i="1"/>
  <c r="EH75" i="1"/>
  <c r="EF75" i="1"/>
  <c r="EE75" i="1"/>
  <c r="DZ75" i="1"/>
  <c r="DY75" i="1"/>
  <c r="DU75" i="1"/>
  <c r="EZ75" i="1" s="1"/>
  <c r="DT75" i="1"/>
  <c r="DS75" i="1"/>
  <c r="DQ75" i="1"/>
  <c r="DP75" i="1"/>
  <c r="DK75" i="1"/>
  <c r="DJ75" i="1"/>
  <c r="DH75" i="1"/>
  <c r="DG75" i="1"/>
  <c r="DE75" i="1"/>
  <c r="DD75" i="1"/>
  <c r="CY75" i="1"/>
  <c r="CX75" i="1"/>
  <c r="CV75" i="1"/>
  <c r="CU75" i="1"/>
  <c r="CS75" i="1"/>
  <c r="CR75" i="1"/>
  <c r="CM75" i="1"/>
  <c r="CL75" i="1"/>
  <c r="CJ75" i="1"/>
  <c r="CI75" i="1"/>
  <c r="CG75" i="1"/>
  <c r="CF75" i="1"/>
  <c r="CB75" i="1"/>
  <c r="CN75" i="1" s="1"/>
  <c r="CA75" i="1"/>
  <c r="BZ75" i="1"/>
  <c r="BX75" i="1"/>
  <c r="BW75" i="1"/>
  <c r="BU75" i="1"/>
  <c r="BT75" i="1"/>
  <c r="BO75" i="1"/>
  <c r="BN75" i="1"/>
  <c r="BL75" i="1"/>
  <c r="BK75" i="1"/>
  <c r="BI75" i="1"/>
  <c r="BH75" i="1"/>
  <c r="BC75" i="1"/>
  <c r="BB75" i="1"/>
  <c r="AZ75" i="1"/>
  <c r="AY75" i="1"/>
  <c r="AW75" i="1"/>
  <c r="AV75" i="1"/>
  <c r="AQ75" i="1"/>
  <c r="AP75" i="1"/>
  <c r="AN75" i="1"/>
  <c r="AM75" i="1"/>
  <c r="AK75" i="1"/>
  <c r="AJ75" i="1"/>
  <c r="AF75" i="1"/>
  <c r="AH75" i="1" s="1"/>
  <c r="AE75" i="1"/>
  <c r="AD75" i="1"/>
  <c r="AB75" i="1"/>
  <c r="AA75" i="1"/>
  <c r="Y75" i="1"/>
  <c r="X75" i="1"/>
  <c r="J75" i="1"/>
  <c r="N75" i="1" s="1"/>
  <c r="R75" i="1" s="1"/>
  <c r="V75" i="1" s="1"/>
  <c r="HF74" i="1"/>
  <c r="HE74" i="1"/>
  <c r="HA74" i="1"/>
  <c r="GZ74" i="1"/>
  <c r="GY74" i="1"/>
  <c r="GV74" i="1"/>
  <c r="GU74" i="1"/>
  <c r="GT74" i="1"/>
  <c r="GS74" i="1"/>
  <c r="GQ74" i="1"/>
  <c r="GP74" i="1"/>
  <c r="GK74" i="1"/>
  <c r="GJ74" i="1"/>
  <c r="GE74" i="1"/>
  <c r="GD74" i="1"/>
  <c r="GB74" i="1"/>
  <c r="FZ74" i="1"/>
  <c r="GW74" i="1" s="1"/>
  <c r="FY74" i="1"/>
  <c r="FX74" i="1"/>
  <c r="FV74" i="1"/>
  <c r="FU74" i="1"/>
  <c r="FP74" i="1"/>
  <c r="FO74" i="1"/>
  <c r="FK74" i="1"/>
  <c r="FQ74" i="1" s="1"/>
  <c r="FJ74" i="1"/>
  <c r="FI74" i="1"/>
  <c r="FE74" i="1"/>
  <c r="FG74" i="1" s="1"/>
  <c r="FD74" i="1"/>
  <c r="FC74" i="1"/>
  <c r="EU74" i="1"/>
  <c r="ET74" i="1"/>
  <c r="ER74" i="1"/>
  <c r="EQ74" i="1"/>
  <c r="EL74" i="1"/>
  <c r="EK74" i="1"/>
  <c r="EI74" i="1"/>
  <c r="EH74" i="1"/>
  <c r="EF74" i="1"/>
  <c r="EE74" i="1"/>
  <c r="EA74" i="1"/>
  <c r="FF74" i="1" s="1"/>
  <c r="DZ74" i="1"/>
  <c r="DY74" i="1"/>
  <c r="DV74" i="1"/>
  <c r="DU74" i="1"/>
  <c r="FA74" i="1" s="1"/>
  <c r="DT74" i="1"/>
  <c r="DS74" i="1"/>
  <c r="DQ74" i="1"/>
  <c r="DP74" i="1"/>
  <c r="DK74" i="1"/>
  <c r="DJ74" i="1"/>
  <c r="DH74" i="1"/>
  <c r="DG74" i="1"/>
  <c r="DE74" i="1"/>
  <c r="DD74" i="1"/>
  <c r="CY74" i="1"/>
  <c r="CX74" i="1"/>
  <c r="CV74" i="1"/>
  <c r="CU74" i="1"/>
  <c r="CS74" i="1"/>
  <c r="CR74" i="1"/>
  <c r="CN74" i="1"/>
  <c r="CP74" i="1" s="1"/>
  <c r="CM74" i="1"/>
  <c r="CL74" i="1"/>
  <c r="CJ74" i="1"/>
  <c r="CI74" i="1"/>
  <c r="CG74" i="1"/>
  <c r="CF74" i="1"/>
  <c r="CC74" i="1"/>
  <c r="CB74" i="1"/>
  <c r="CA74" i="1"/>
  <c r="BZ74" i="1"/>
  <c r="BX74" i="1"/>
  <c r="BW74" i="1"/>
  <c r="BU74" i="1"/>
  <c r="BT74" i="1"/>
  <c r="BO74" i="1"/>
  <c r="BN74" i="1"/>
  <c r="BL74" i="1"/>
  <c r="BK74" i="1"/>
  <c r="BI74" i="1"/>
  <c r="BH74" i="1"/>
  <c r="BC74" i="1"/>
  <c r="BB74" i="1"/>
  <c r="AZ74" i="1"/>
  <c r="AY74" i="1"/>
  <c r="AW74" i="1"/>
  <c r="AV74" i="1"/>
  <c r="AR74" i="1"/>
  <c r="AT74" i="1" s="1"/>
  <c r="AQ74" i="1"/>
  <c r="AP74" i="1"/>
  <c r="AN74" i="1"/>
  <c r="AM74" i="1"/>
  <c r="AK74" i="1"/>
  <c r="AJ74" i="1"/>
  <c r="AG74" i="1"/>
  <c r="AF74" i="1"/>
  <c r="CD74" i="1" s="1"/>
  <c r="AE74" i="1"/>
  <c r="AD74" i="1"/>
  <c r="AB74" i="1"/>
  <c r="AA74" i="1"/>
  <c r="Y74" i="1"/>
  <c r="X74" i="1"/>
  <c r="N74" i="1"/>
  <c r="R74" i="1" s="1"/>
  <c r="V74" i="1" s="1"/>
  <c r="J74" i="1"/>
  <c r="AH74" i="1" s="1"/>
  <c r="HF73" i="1"/>
  <c r="HE73" i="1"/>
  <c r="GZ73" i="1"/>
  <c r="GY73" i="1"/>
  <c r="GW73" i="1"/>
  <c r="GU73" i="1"/>
  <c r="HA73" i="1" s="1"/>
  <c r="GT73" i="1"/>
  <c r="GS73" i="1"/>
  <c r="GQ73" i="1"/>
  <c r="GP73" i="1"/>
  <c r="GK73" i="1"/>
  <c r="GJ73" i="1"/>
  <c r="GF73" i="1"/>
  <c r="GL73" i="1" s="1"/>
  <c r="GE73" i="1"/>
  <c r="GD73" i="1"/>
  <c r="FZ73" i="1"/>
  <c r="GB73" i="1" s="1"/>
  <c r="FY73" i="1"/>
  <c r="FX73" i="1"/>
  <c r="FV73" i="1"/>
  <c r="FU73" i="1"/>
  <c r="FP73" i="1"/>
  <c r="FO73" i="1"/>
  <c r="FJ73" i="1"/>
  <c r="FI73" i="1"/>
  <c r="FE73" i="1"/>
  <c r="GA73" i="1" s="1"/>
  <c r="FD73" i="1"/>
  <c r="FC73" i="1"/>
  <c r="EU73" i="1"/>
  <c r="ET73" i="1"/>
  <c r="ER73" i="1"/>
  <c r="EQ73" i="1"/>
  <c r="EL73" i="1"/>
  <c r="EK73" i="1"/>
  <c r="EI73" i="1"/>
  <c r="EH73" i="1"/>
  <c r="EF73" i="1"/>
  <c r="EE73" i="1"/>
  <c r="DZ73" i="1"/>
  <c r="DY73" i="1"/>
  <c r="DU73" i="1"/>
  <c r="DW73" i="1" s="1"/>
  <c r="DT73" i="1"/>
  <c r="DS73" i="1"/>
  <c r="DQ73" i="1"/>
  <c r="DP73" i="1"/>
  <c r="DK73" i="1"/>
  <c r="DJ73" i="1"/>
  <c r="DH73" i="1"/>
  <c r="DG73" i="1"/>
  <c r="DE73" i="1"/>
  <c r="DD73" i="1"/>
  <c r="CY73" i="1"/>
  <c r="CX73" i="1"/>
  <c r="CV73" i="1"/>
  <c r="CU73" i="1"/>
  <c r="CS73" i="1"/>
  <c r="CR73" i="1"/>
  <c r="CM73" i="1"/>
  <c r="CL73" i="1"/>
  <c r="CJ73" i="1"/>
  <c r="CI73" i="1"/>
  <c r="CG73" i="1"/>
  <c r="CF73" i="1"/>
  <c r="CB73" i="1"/>
  <c r="CN73" i="1" s="1"/>
  <c r="CA73" i="1"/>
  <c r="BZ73" i="1"/>
  <c r="BX73" i="1"/>
  <c r="BW73" i="1"/>
  <c r="BU73" i="1"/>
  <c r="BT73" i="1"/>
  <c r="BO73" i="1"/>
  <c r="BN73" i="1"/>
  <c r="BL73" i="1"/>
  <c r="BK73" i="1"/>
  <c r="BI73" i="1"/>
  <c r="BH73" i="1"/>
  <c r="BC73" i="1"/>
  <c r="BB73" i="1"/>
  <c r="AZ73" i="1"/>
  <c r="AY73" i="1"/>
  <c r="AW73" i="1"/>
  <c r="AV73" i="1"/>
  <c r="AQ73" i="1"/>
  <c r="AP73" i="1"/>
  <c r="AN73" i="1"/>
  <c r="AM73" i="1"/>
  <c r="AK73" i="1"/>
  <c r="AJ73" i="1"/>
  <c r="AF73" i="1"/>
  <c r="CD73" i="1" s="1"/>
  <c r="AE73" i="1"/>
  <c r="AD73" i="1"/>
  <c r="AB73" i="1"/>
  <c r="AA73" i="1"/>
  <c r="Y73" i="1"/>
  <c r="X73" i="1"/>
  <c r="J73" i="1"/>
  <c r="N73" i="1" s="1"/>
  <c r="R73" i="1" s="1"/>
  <c r="V73" i="1" s="1"/>
  <c r="HF72" i="1"/>
  <c r="HE72" i="1"/>
  <c r="HA72" i="1"/>
  <c r="HG72" i="1" s="1"/>
  <c r="GZ72" i="1"/>
  <c r="GY72" i="1"/>
  <c r="GU72" i="1"/>
  <c r="GW72" i="1" s="1"/>
  <c r="GT72" i="1"/>
  <c r="GS72" i="1"/>
  <c r="GQ72" i="1"/>
  <c r="GP72" i="1"/>
  <c r="GK72" i="1"/>
  <c r="GJ72" i="1"/>
  <c r="GE72" i="1"/>
  <c r="GD72" i="1"/>
  <c r="FZ72" i="1"/>
  <c r="GV72" i="1" s="1"/>
  <c r="FY72" i="1"/>
  <c r="FX72" i="1"/>
  <c r="FV72" i="1"/>
  <c r="FU72" i="1"/>
  <c r="FP72" i="1"/>
  <c r="FO72" i="1"/>
  <c r="FK72" i="1"/>
  <c r="FJ72" i="1"/>
  <c r="FI72" i="1"/>
  <c r="FE72" i="1"/>
  <c r="FG72" i="1" s="1"/>
  <c r="FD72" i="1"/>
  <c r="FC72" i="1"/>
  <c r="FA72" i="1"/>
  <c r="EU72" i="1"/>
  <c r="ET72" i="1"/>
  <c r="ER72" i="1"/>
  <c r="EQ72" i="1"/>
  <c r="EL72" i="1"/>
  <c r="EK72" i="1"/>
  <c r="EI72" i="1"/>
  <c r="EH72" i="1"/>
  <c r="EF72" i="1"/>
  <c r="EE72" i="1"/>
  <c r="EA72" i="1"/>
  <c r="EC72" i="1" s="1"/>
  <c r="DZ72" i="1"/>
  <c r="DY72" i="1"/>
  <c r="DV72" i="1"/>
  <c r="DU72" i="1"/>
  <c r="DW72" i="1" s="1"/>
  <c r="DT72" i="1"/>
  <c r="DS72" i="1"/>
  <c r="DQ72" i="1"/>
  <c r="DP72" i="1"/>
  <c r="DK72" i="1"/>
  <c r="DJ72" i="1"/>
  <c r="DH72" i="1"/>
  <c r="DG72" i="1"/>
  <c r="DE72" i="1"/>
  <c r="DD72" i="1"/>
  <c r="CY72" i="1"/>
  <c r="CX72" i="1"/>
  <c r="CV72" i="1"/>
  <c r="CU72" i="1"/>
  <c r="CS72" i="1"/>
  <c r="CR72" i="1"/>
  <c r="CN72" i="1"/>
  <c r="CZ72" i="1" s="1"/>
  <c r="CM72" i="1"/>
  <c r="CL72" i="1"/>
  <c r="CJ72" i="1"/>
  <c r="CI72" i="1"/>
  <c r="CG72" i="1"/>
  <c r="CF72" i="1"/>
  <c r="CC72" i="1"/>
  <c r="CB72" i="1"/>
  <c r="CD72" i="1" s="1"/>
  <c r="CA72" i="1"/>
  <c r="BZ72" i="1"/>
  <c r="BX72" i="1"/>
  <c r="BW72" i="1"/>
  <c r="BU72" i="1"/>
  <c r="BT72" i="1"/>
  <c r="BO72" i="1"/>
  <c r="BN72" i="1"/>
  <c r="BL72" i="1"/>
  <c r="BK72" i="1"/>
  <c r="BI72" i="1"/>
  <c r="BH72" i="1"/>
  <c r="BC72" i="1"/>
  <c r="BB72" i="1"/>
  <c r="AZ72" i="1"/>
  <c r="AY72" i="1"/>
  <c r="AW72" i="1"/>
  <c r="AV72" i="1"/>
  <c r="AR72" i="1"/>
  <c r="CP72" i="1" s="1"/>
  <c r="AQ72" i="1"/>
  <c r="AP72" i="1"/>
  <c r="AN72" i="1"/>
  <c r="AM72" i="1"/>
  <c r="AK72" i="1"/>
  <c r="AJ72" i="1"/>
  <c r="AG72" i="1"/>
  <c r="AF72" i="1"/>
  <c r="AE72" i="1"/>
  <c r="AD72" i="1"/>
  <c r="AB72" i="1"/>
  <c r="AA72" i="1"/>
  <c r="Y72" i="1"/>
  <c r="X72" i="1"/>
  <c r="N72" i="1"/>
  <c r="R72" i="1" s="1"/>
  <c r="V72" i="1" s="1"/>
  <c r="J72" i="1"/>
  <c r="AH72" i="1" s="1"/>
  <c r="HF71" i="1"/>
  <c r="HE71" i="1"/>
  <c r="GZ71" i="1"/>
  <c r="GY71" i="1"/>
  <c r="GU71" i="1"/>
  <c r="GW71" i="1" s="1"/>
  <c r="GT71" i="1"/>
  <c r="GS71" i="1"/>
  <c r="GQ71" i="1"/>
  <c r="GP71" i="1"/>
  <c r="GK71" i="1"/>
  <c r="GJ71" i="1"/>
  <c r="GF71" i="1"/>
  <c r="GE71" i="1"/>
  <c r="GD71" i="1"/>
  <c r="FZ71" i="1"/>
  <c r="GB71" i="1" s="1"/>
  <c r="FY71" i="1"/>
  <c r="FX71" i="1"/>
  <c r="FV71" i="1"/>
  <c r="FU71" i="1"/>
  <c r="FP71" i="1"/>
  <c r="FO71" i="1"/>
  <c r="FJ71" i="1"/>
  <c r="FI71" i="1"/>
  <c r="FE71" i="1"/>
  <c r="GA71" i="1" s="1"/>
  <c r="FD71" i="1"/>
  <c r="FC71" i="1"/>
  <c r="EU71" i="1"/>
  <c r="ET71" i="1"/>
  <c r="ER71" i="1"/>
  <c r="EQ71" i="1"/>
  <c r="EL71" i="1"/>
  <c r="EK71" i="1"/>
  <c r="EI71" i="1"/>
  <c r="EH71" i="1"/>
  <c r="EF71" i="1"/>
  <c r="EE71" i="1"/>
  <c r="DZ71" i="1"/>
  <c r="DY71" i="1"/>
  <c r="DU71" i="1"/>
  <c r="EZ71" i="1" s="1"/>
  <c r="DT71" i="1"/>
  <c r="DS71" i="1"/>
  <c r="DQ71" i="1"/>
  <c r="DP71" i="1"/>
  <c r="DK71" i="1"/>
  <c r="DJ71" i="1"/>
  <c r="DH71" i="1"/>
  <c r="DG71" i="1"/>
  <c r="DE71" i="1"/>
  <c r="DD71" i="1"/>
  <c r="CY71" i="1"/>
  <c r="CX71" i="1"/>
  <c r="CV71" i="1"/>
  <c r="CU71" i="1"/>
  <c r="CS71" i="1"/>
  <c r="CR71" i="1"/>
  <c r="CM71" i="1"/>
  <c r="CL71" i="1"/>
  <c r="CJ71" i="1"/>
  <c r="CI71" i="1"/>
  <c r="CG71" i="1"/>
  <c r="CF71" i="1"/>
  <c r="CB71" i="1"/>
  <c r="CD71" i="1" s="1"/>
  <c r="CA71" i="1"/>
  <c r="BZ71" i="1"/>
  <c r="BX71" i="1"/>
  <c r="BW71" i="1"/>
  <c r="BU71" i="1"/>
  <c r="BT71" i="1"/>
  <c r="BO71" i="1"/>
  <c r="BN71" i="1"/>
  <c r="BL71" i="1"/>
  <c r="BK71" i="1"/>
  <c r="BI71" i="1"/>
  <c r="BH71" i="1"/>
  <c r="BC71" i="1"/>
  <c r="BB71" i="1"/>
  <c r="AZ71" i="1"/>
  <c r="AY71" i="1"/>
  <c r="AW71" i="1"/>
  <c r="AV71" i="1"/>
  <c r="AR71" i="1"/>
  <c r="BD71" i="1" s="1"/>
  <c r="AQ71" i="1"/>
  <c r="AP71" i="1"/>
  <c r="AN71" i="1"/>
  <c r="AM71" i="1"/>
  <c r="AK71" i="1"/>
  <c r="AJ71" i="1"/>
  <c r="AG71" i="1"/>
  <c r="AF71" i="1"/>
  <c r="AH71" i="1" s="1"/>
  <c r="AE71" i="1"/>
  <c r="AD71" i="1"/>
  <c r="AB71" i="1"/>
  <c r="AA71" i="1"/>
  <c r="Y71" i="1"/>
  <c r="X71" i="1"/>
  <c r="N71" i="1"/>
  <c r="R71" i="1" s="1"/>
  <c r="V71" i="1" s="1"/>
  <c r="J71" i="1"/>
  <c r="HF70" i="1"/>
  <c r="HE70" i="1"/>
  <c r="GZ70" i="1"/>
  <c r="GY70" i="1"/>
  <c r="GW70" i="1"/>
  <c r="GU70" i="1"/>
  <c r="HA70" i="1" s="1"/>
  <c r="GT70" i="1"/>
  <c r="GS70" i="1"/>
  <c r="GQ70" i="1"/>
  <c r="GP70" i="1"/>
  <c r="GK70" i="1"/>
  <c r="GJ70" i="1"/>
  <c r="GF70" i="1"/>
  <c r="GL70" i="1" s="1"/>
  <c r="GE70" i="1"/>
  <c r="GD70" i="1"/>
  <c r="FZ70" i="1"/>
  <c r="GB70" i="1" s="1"/>
  <c r="FY70" i="1"/>
  <c r="FX70" i="1"/>
  <c r="FV70" i="1"/>
  <c r="FU70" i="1"/>
  <c r="FP70" i="1"/>
  <c r="FO70" i="1"/>
  <c r="FJ70" i="1"/>
  <c r="FI70" i="1"/>
  <c r="FE70" i="1"/>
  <c r="GA70" i="1" s="1"/>
  <c r="FD70" i="1"/>
  <c r="FC70" i="1"/>
  <c r="EU70" i="1"/>
  <c r="ET70" i="1"/>
  <c r="ER70" i="1"/>
  <c r="EQ70" i="1"/>
  <c r="EL70" i="1"/>
  <c r="EK70" i="1"/>
  <c r="EI70" i="1"/>
  <c r="EH70" i="1"/>
  <c r="EF70" i="1"/>
  <c r="EE70" i="1"/>
  <c r="DZ70" i="1"/>
  <c r="DY70" i="1"/>
  <c r="DU70" i="1"/>
  <c r="EZ70" i="1" s="1"/>
  <c r="DT70" i="1"/>
  <c r="DS70" i="1"/>
  <c r="DQ70" i="1"/>
  <c r="DP70" i="1"/>
  <c r="DK70" i="1"/>
  <c r="DJ70" i="1"/>
  <c r="DH70" i="1"/>
  <c r="DG70" i="1"/>
  <c r="DE70" i="1"/>
  <c r="DD70" i="1"/>
  <c r="CY70" i="1"/>
  <c r="CX70" i="1"/>
  <c r="CV70" i="1"/>
  <c r="CU70" i="1"/>
  <c r="CS70" i="1"/>
  <c r="CR70" i="1"/>
  <c r="CM70" i="1"/>
  <c r="CL70" i="1"/>
  <c r="CJ70" i="1"/>
  <c r="CI70" i="1"/>
  <c r="CG70" i="1"/>
  <c r="CF70" i="1"/>
  <c r="CB70" i="1"/>
  <c r="CN70" i="1" s="1"/>
  <c r="CA70" i="1"/>
  <c r="BZ70" i="1"/>
  <c r="BX70" i="1"/>
  <c r="BW70" i="1"/>
  <c r="BU70" i="1"/>
  <c r="BT70" i="1"/>
  <c r="BO70" i="1"/>
  <c r="BN70" i="1"/>
  <c r="BL70" i="1"/>
  <c r="BK70" i="1"/>
  <c r="BI70" i="1"/>
  <c r="BH70" i="1"/>
  <c r="BC70" i="1"/>
  <c r="BB70" i="1"/>
  <c r="AZ70" i="1"/>
  <c r="AY70" i="1"/>
  <c r="AW70" i="1"/>
  <c r="AV70" i="1"/>
  <c r="AQ70" i="1"/>
  <c r="AP70" i="1"/>
  <c r="AN70" i="1"/>
  <c r="AM70" i="1"/>
  <c r="AK70" i="1"/>
  <c r="AJ70" i="1"/>
  <c r="AF70" i="1"/>
  <c r="CD70" i="1" s="1"/>
  <c r="AE70" i="1"/>
  <c r="AD70" i="1"/>
  <c r="AB70" i="1"/>
  <c r="AA70" i="1"/>
  <c r="Y70" i="1"/>
  <c r="X70" i="1"/>
  <c r="J70" i="1"/>
  <c r="AH70" i="1" s="1"/>
  <c r="HF69" i="1"/>
  <c r="HE69" i="1"/>
  <c r="HA69" i="1"/>
  <c r="HG69" i="1" s="1"/>
  <c r="GZ69" i="1"/>
  <c r="GY69" i="1"/>
  <c r="GU69" i="1"/>
  <c r="GW69" i="1" s="1"/>
  <c r="GT69" i="1"/>
  <c r="GS69" i="1"/>
  <c r="GQ69" i="1"/>
  <c r="GP69" i="1"/>
  <c r="GK69" i="1"/>
  <c r="GJ69" i="1"/>
  <c r="GE69" i="1"/>
  <c r="GD69" i="1"/>
  <c r="FZ69" i="1"/>
  <c r="GV69" i="1" s="1"/>
  <c r="FY69" i="1"/>
  <c r="FX69" i="1"/>
  <c r="FV69" i="1"/>
  <c r="FU69" i="1"/>
  <c r="FP69" i="1"/>
  <c r="FO69" i="1"/>
  <c r="FK69" i="1"/>
  <c r="FJ69" i="1"/>
  <c r="FI69" i="1"/>
  <c r="FE69" i="1"/>
  <c r="FG69" i="1" s="1"/>
  <c r="FD69" i="1"/>
  <c r="FC69" i="1"/>
  <c r="FA69" i="1"/>
  <c r="EU69" i="1"/>
  <c r="ET69" i="1"/>
  <c r="ER69" i="1"/>
  <c r="EQ69" i="1"/>
  <c r="EL69" i="1"/>
  <c r="EK69" i="1"/>
  <c r="EI69" i="1"/>
  <c r="EH69" i="1"/>
  <c r="EF69" i="1"/>
  <c r="EE69" i="1"/>
  <c r="EA69" i="1"/>
  <c r="FF69" i="1" s="1"/>
  <c r="DZ69" i="1"/>
  <c r="DY69" i="1"/>
  <c r="DV69" i="1"/>
  <c r="DU69" i="1"/>
  <c r="EZ69" i="1" s="1"/>
  <c r="DT69" i="1"/>
  <c r="DS69" i="1"/>
  <c r="DQ69" i="1"/>
  <c r="DP69" i="1"/>
  <c r="DK69" i="1"/>
  <c r="DJ69" i="1"/>
  <c r="DH69" i="1"/>
  <c r="DG69" i="1"/>
  <c r="DE69" i="1"/>
  <c r="DD69" i="1"/>
  <c r="CY69" i="1"/>
  <c r="CX69" i="1"/>
  <c r="CV69" i="1"/>
  <c r="CU69" i="1"/>
  <c r="CS69" i="1"/>
  <c r="CR69" i="1"/>
  <c r="CN69" i="1"/>
  <c r="CZ69" i="1" s="1"/>
  <c r="CM69" i="1"/>
  <c r="CL69" i="1"/>
  <c r="CJ69" i="1"/>
  <c r="CI69" i="1"/>
  <c r="CG69" i="1"/>
  <c r="CF69" i="1"/>
  <c r="CC69" i="1"/>
  <c r="CB69" i="1"/>
  <c r="CD69" i="1" s="1"/>
  <c r="CA69" i="1"/>
  <c r="BZ69" i="1"/>
  <c r="BX69" i="1"/>
  <c r="BW69" i="1"/>
  <c r="BU69" i="1"/>
  <c r="BT69" i="1"/>
  <c r="BO69" i="1"/>
  <c r="BN69" i="1"/>
  <c r="BL69" i="1"/>
  <c r="BK69" i="1"/>
  <c r="BI69" i="1"/>
  <c r="BH69" i="1"/>
  <c r="BC69" i="1"/>
  <c r="BB69" i="1"/>
  <c r="AZ69" i="1"/>
  <c r="AY69" i="1"/>
  <c r="AW69" i="1"/>
  <c r="AV69" i="1"/>
  <c r="AR69" i="1"/>
  <c r="CP69" i="1" s="1"/>
  <c r="AQ69" i="1"/>
  <c r="AP69" i="1"/>
  <c r="AN69" i="1"/>
  <c r="AM69" i="1"/>
  <c r="AK69" i="1"/>
  <c r="AJ69" i="1"/>
  <c r="AG69" i="1"/>
  <c r="AF69" i="1"/>
  <c r="AH69" i="1" s="1"/>
  <c r="AE69" i="1"/>
  <c r="AD69" i="1"/>
  <c r="AB69" i="1"/>
  <c r="AA69" i="1"/>
  <c r="Y69" i="1"/>
  <c r="X69" i="1"/>
  <c r="N69" i="1"/>
  <c r="AT69" i="1" s="1"/>
  <c r="J69" i="1"/>
  <c r="HF68" i="1"/>
  <c r="HE68" i="1"/>
  <c r="GZ68" i="1"/>
  <c r="GY68" i="1"/>
  <c r="GU68" i="1"/>
  <c r="GW68" i="1" s="1"/>
  <c r="GT68" i="1"/>
  <c r="GS68" i="1"/>
  <c r="GQ68" i="1"/>
  <c r="GP68" i="1"/>
  <c r="GK68" i="1"/>
  <c r="GJ68" i="1"/>
  <c r="GF68" i="1"/>
  <c r="GE68" i="1"/>
  <c r="GD68" i="1"/>
  <c r="FZ68" i="1"/>
  <c r="FY68" i="1"/>
  <c r="FX68" i="1"/>
  <c r="FV68" i="1"/>
  <c r="FU68" i="1"/>
  <c r="FP68" i="1"/>
  <c r="FO68" i="1"/>
  <c r="FJ68" i="1"/>
  <c r="FI68" i="1"/>
  <c r="FE68" i="1"/>
  <c r="GA68" i="1" s="1"/>
  <c r="FD68" i="1"/>
  <c r="FC68" i="1"/>
  <c r="EU68" i="1"/>
  <c r="ET68" i="1"/>
  <c r="ER68" i="1"/>
  <c r="EQ68" i="1"/>
  <c r="EL68" i="1"/>
  <c r="EK68" i="1"/>
  <c r="EI68" i="1"/>
  <c r="EH68" i="1"/>
  <c r="EF68" i="1"/>
  <c r="EE68" i="1"/>
  <c r="DZ68" i="1"/>
  <c r="DY68" i="1"/>
  <c r="DU68" i="1"/>
  <c r="FA68" i="1" s="1"/>
  <c r="DT68" i="1"/>
  <c r="DS68" i="1"/>
  <c r="DQ68" i="1"/>
  <c r="DP68" i="1"/>
  <c r="DK68" i="1"/>
  <c r="DJ68" i="1"/>
  <c r="DH68" i="1"/>
  <c r="DG68" i="1"/>
  <c r="DE68" i="1"/>
  <c r="DD68" i="1"/>
  <c r="CY68" i="1"/>
  <c r="CX68" i="1"/>
  <c r="CV68" i="1"/>
  <c r="CU68" i="1"/>
  <c r="CS68" i="1"/>
  <c r="CR68" i="1"/>
  <c r="CM68" i="1"/>
  <c r="CL68" i="1"/>
  <c r="CJ68" i="1"/>
  <c r="CI68" i="1"/>
  <c r="CG68" i="1"/>
  <c r="CF68" i="1"/>
  <c r="CB68" i="1"/>
  <c r="DW68" i="1" s="1"/>
  <c r="CA68" i="1"/>
  <c r="BZ68" i="1"/>
  <c r="BX68" i="1"/>
  <c r="BW68" i="1"/>
  <c r="BU68" i="1"/>
  <c r="BT68" i="1"/>
  <c r="BO68" i="1"/>
  <c r="BN68" i="1"/>
  <c r="BL68" i="1"/>
  <c r="BK68" i="1"/>
  <c r="BI68" i="1"/>
  <c r="BH68" i="1"/>
  <c r="BC68" i="1"/>
  <c r="BB68" i="1"/>
  <c r="AZ68" i="1"/>
  <c r="AY68" i="1"/>
  <c r="AW68" i="1"/>
  <c r="AV68" i="1"/>
  <c r="AQ68" i="1"/>
  <c r="AP68" i="1"/>
  <c r="AN68" i="1"/>
  <c r="AM68" i="1"/>
  <c r="AK68" i="1"/>
  <c r="AJ68" i="1"/>
  <c r="AF68" i="1"/>
  <c r="AH68" i="1" s="1"/>
  <c r="AE68" i="1"/>
  <c r="AD68" i="1"/>
  <c r="AB68" i="1"/>
  <c r="AA68" i="1"/>
  <c r="Y68" i="1"/>
  <c r="X68" i="1"/>
  <c r="J68" i="1"/>
  <c r="N68" i="1" s="1"/>
  <c r="R68" i="1" s="1"/>
  <c r="V68" i="1" s="1"/>
  <c r="HF67" i="1"/>
  <c r="HE67" i="1"/>
  <c r="HA67" i="1"/>
  <c r="GZ67" i="1"/>
  <c r="GY67" i="1"/>
  <c r="GU67" i="1"/>
  <c r="GT67" i="1"/>
  <c r="GS67" i="1"/>
  <c r="GQ67" i="1"/>
  <c r="GP67" i="1"/>
  <c r="GK67" i="1"/>
  <c r="GJ67" i="1"/>
  <c r="GE67" i="1"/>
  <c r="GD67" i="1"/>
  <c r="GB67" i="1"/>
  <c r="FZ67" i="1"/>
  <c r="GV67" i="1" s="1"/>
  <c r="FY67" i="1"/>
  <c r="FX67" i="1"/>
  <c r="FV67" i="1"/>
  <c r="FU67" i="1"/>
  <c r="FP67" i="1"/>
  <c r="FO67" i="1"/>
  <c r="FK67" i="1"/>
  <c r="FQ67" i="1" s="1"/>
  <c r="FJ67" i="1"/>
  <c r="FI67" i="1"/>
  <c r="FE67" i="1"/>
  <c r="FG67" i="1" s="1"/>
  <c r="FD67" i="1"/>
  <c r="FC67" i="1"/>
  <c r="FA67" i="1"/>
  <c r="EU67" i="1"/>
  <c r="ET67" i="1"/>
  <c r="ER67" i="1"/>
  <c r="EQ67" i="1"/>
  <c r="EL67" i="1"/>
  <c r="EK67" i="1"/>
  <c r="EI67" i="1"/>
  <c r="EH67" i="1"/>
  <c r="EF67" i="1"/>
  <c r="EE67" i="1"/>
  <c r="EA67" i="1"/>
  <c r="EM67" i="1" s="1"/>
  <c r="DZ67" i="1"/>
  <c r="DY67" i="1"/>
  <c r="DV67" i="1"/>
  <c r="DU67" i="1"/>
  <c r="DW67" i="1" s="1"/>
  <c r="DT67" i="1"/>
  <c r="DS67" i="1"/>
  <c r="DQ67" i="1"/>
  <c r="DP67" i="1"/>
  <c r="DK67" i="1"/>
  <c r="DJ67" i="1"/>
  <c r="DH67" i="1"/>
  <c r="DG67" i="1"/>
  <c r="DE67" i="1"/>
  <c r="DD67" i="1"/>
  <c r="CY67" i="1"/>
  <c r="CX67" i="1"/>
  <c r="CV67" i="1"/>
  <c r="CU67" i="1"/>
  <c r="CS67" i="1"/>
  <c r="CR67" i="1"/>
  <c r="CN67" i="1"/>
  <c r="EC67" i="1" s="1"/>
  <c r="CM67" i="1"/>
  <c r="CL67" i="1"/>
  <c r="CJ67" i="1"/>
  <c r="CI67" i="1"/>
  <c r="CG67" i="1"/>
  <c r="CF67" i="1"/>
  <c r="CC67" i="1"/>
  <c r="CB67" i="1"/>
  <c r="CA67" i="1"/>
  <c r="BZ67" i="1"/>
  <c r="BX67" i="1"/>
  <c r="BW67" i="1"/>
  <c r="BU67" i="1"/>
  <c r="BT67" i="1"/>
  <c r="BO67" i="1"/>
  <c r="BN67" i="1"/>
  <c r="BL67" i="1"/>
  <c r="BK67" i="1"/>
  <c r="BI67" i="1"/>
  <c r="BH67" i="1"/>
  <c r="BC67" i="1"/>
  <c r="BB67" i="1"/>
  <c r="AZ67" i="1"/>
  <c r="AY67" i="1"/>
  <c r="AW67" i="1"/>
  <c r="AV67" i="1"/>
  <c r="AR67" i="1"/>
  <c r="AT67" i="1" s="1"/>
  <c r="AQ67" i="1"/>
  <c r="AP67" i="1"/>
  <c r="AN67" i="1"/>
  <c r="AM67" i="1"/>
  <c r="AK67" i="1"/>
  <c r="AJ67" i="1"/>
  <c r="AG67" i="1"/>
  <c r="AF67" i="1"/>
  <c r="CD67" i="1" s="1"/>
  <c r="AE67" i="1"/>
  <c r="AD67" i="1"/>
  <c r="AB67" i="1"/>
  <c r="AA67" i="1"/>
  <c r="Y67" i="1"/>
  <c r="X67" i="1"/>
  <c r="N67" i="1"/>
  <c r="R67" i="1" s="1"/>
  <c r="V67" i="1" s="1"/>
  <c r="J67" i="1"/>
  <c r="AH67" i="1" s="1"/>
  <c r="HF66" i="1"/>
  <c r="HE66" i="1"/>
  <c r="GZ66" i="1"/>
  <c r="GY66" i="1"/>
  <c r="GW66" i="1"/>
  <c r="GU66" i="1"/>
  <c r="HA66" i="1" s="1"/>
  <c r="GT66" i="1"/>
  <c r="GS66" i="1"/>
  <c r="GQ66" i="1"/>
  <c r="GP66" i="1"/>
  <c r="GK66" i="1"/>
  <c r="GJ66" i="1"/>
  <c r="GF66" i="1"/>
  <c r="GL66" i="1" s="1"/>
  <c r="GE66" i="1"/>
  <c r="GD66" i="1"/>
  <c r="FZ66" i="1"/>
  <c r="GB66" i="1" s="1"/>
  <c r="FY66" i="1"/>
  <c r="FX66" i="1"/>
  <c r="FV66" i="1"/>
  <c r="FU66" i="1"/>
  <c r="FP66" i="1"/>
  <c r="FO66" i="1"/>
  <c r="FJ66" i="1"/>
  <c r="FI66" i="1"/>
  <c r="FE66" i="1"/>
  <c r="GA66" i="1" s="1"/>
  <c r="FD66" i="1"/>
  <c r="FC66" i="1"/>
  <c r="EU66" i="1"/>
  <c r="ET66" i="1"/>
  <c r="ER66" i="1"/>
  <c r="EQ66" i="1"/>
  <c r="EL66" i="1"/>
  <c r="EK66" i="1"/>
  <c r="EI66" i="1"/>
  <c r="EH66" i="1"/>
  <c r="EF66" i="1"/>
  <c r="EE66" i="1"/>
  <c r="DZ66" i="1"/>
  <c r="DY66" i="1"/>
  <c r="DU66" i="1"/>
  <c r="DT66" i="1"/>
  <c r="DS66" i="1"/>
  <c r="DQ66" i="1"/>
  <c r="DP66" i="1"/>
  <c r="DK66" i="1"/>
  <c r="DJ66" i="1"/>
  <c r="DH66" i="1"/>
  <c r="DG66" i="1"/>
  <c r="DE66" i="1"/>
  <c r="DD66" i="1"/>
  <c r="CY66" i="1"/>
  <c r="CX66" i="1"/>
  <c r="CV66" i="1"/>
  <c r="CU66" i="1"/>
  <c r="CS66" i="1"/>
  <c r="CR66" i="1"/>
  <c r="CM66" i="1"/>
  <c r="CL66" i="1"/>
  <c r="CJ66" i="1"/>
  <c r="CI66" i="1"/>
  <c r="CG66" i="1"/>
  <c r="CF66" i="1"/>
  <c r="CB66" i="1"/>
  <c r="CA66" i="1"/>
  <c r="BZ66" i="1"/>
  <c r="BX66" i="1"/>
  <c r="BW66" i="1"/>
  <c r="BU66" i="1"/>
  <c r="BT66" i="1"/>
  <c r="BO66" i="1"/>
  <c r="BN66" i="1"/>
  <c r="BL66" i="1"/>
  <c r="BK66" i="1"/>
  <c r="BI66" i="1"/>
  <c r="BH66" i="1"/>
  <c r="BC66" i="1"/>
  <c r="BB66" i="1"/>
  <c r="AZ66" i="1"/>
  <c r="AY66" i="1"/>
  <c r="AW66" i="1"/>
  <c r="AV66" i="1"/>
  <c r="AQ66" i="1"/>
  <c r="AP66" i="1"/>
  <c r="AN66" i="1"/>
  <c r="AM66" i="1"/>
  <c r="AK66" i="1"/>
  <c r="AJ66" i="1"/>
  <c r="AF66" i="1"/>
  <c r="AE66" i="1"/>
  <c r="AD66" i="1"/>
  <c r="AB66" i="1"/>
  <c r="AA66" i="1"/>
  <c r="Y66" i="1"/>
  <c r="X66" i="1"/>
  <c r="J66" i="1"/>
  <c r="N66" i="1" s="1"/>
  <c r="R66" i="1" s="1"/>
  <c r="V66" i="1" s="1"/>
  <c r="HF65" i="1"/>
  <c r="HE65" i="1"/>
  <c r="GZ65" i="1"/>
  <c r="GY65" i="1"/>
  <c r="GU65" i="1"/>
  <c r="GW65" i="1" s="1"/>
  <c r="GT65" i="1"/>
  <c r="GS65" i="1"/>
  <c r="GQ65" i="1"/>
  <c r="GP65" i="1"/>
  <c r="GK65" i="1"/>
  <c r="GJ65" i="1"/>
  <c r="GE65" i="1"/>
  <c r="GD65" i="1"/>
  <c r="FZ65" i="1"/>
  <c r="GB65" i="1" s="1"/>
  <c r="FY65" i="1"/>
  <c r="FX65" i="1"/>
  <c r="FV65" i="1"/>
  <c r="FU65" i="1"/>
  <c r="FP65" i="1"/>
  <c r="FO65" i="1"/>
  <c r="FJ65" i="1"/>
  <c r="FI65" i="1"/>
  <c r="FF65" i="1"/>
  <c r="FE65" i="1"/>
  <c r="FK65" i="1" s="1"/>
  <c r="FD65" i="1"/>
  <c r="FC65" i="1"/>
  <c r="FA65" i="1"/>
  <c r="EZ65" i="1"/>
  <c r="HF64" i="1"/>
  <c r="HE64" i="1"/>
  <c r="GZ64" i="1"/>
  <c r="GY64" i="1"/>
  <c r="GU64" i="1"/>
  <c r="GW64" i="1" s="1"/>
  <c r="GT64" i="1"/>
  <c r="GS64" i="1"/>
  <c r="GQ64" i="1"/>
  <c r="GP64" i="1"/>
  <c r="GK64" i="1"/>
  <c r="GJ64" i="1"/>
  <c r="GE64" i="1"/>
  <c r="GD64" i="1"/>
  <c r="FZ64" i="1"/>
  <c r="GF64" i="1" s="1"/>
  <c r="FY64" i="1"/>
  <c r="FX64" i="1"/>
  <c r="FV64" i="1"/>
  <c r="FU64" i="1"/>
  <c r="FP64" i="1"/>
  <c r="FO64" i="1"/>
  <c r="FJ64" i="1"/>
  <c r="FI64" i="1"/>
  <c r="FE64" i="1"/>
  <c r="GA64" i="1" s="1"/>
  <c r="FD64" i="1"/>
  <c r="FC64" i="1"/>
  <c r="EU64" i="1"/>
  <c r="ET64" i="1"/>
  <c r="ER64" i="1"/>
  <c r="EQ64" i="1"/>
  <c r="EL64" i="1"/>
  <c r="EK64" i="1"/>
  <c r="EI64" i="1"/>
  <c r="EH64" i="1"/>
  <c r="EF64" i="1"/>
  <c r="EE64" i="1"/>
  <c r="DZ64" i="1"/>
  <c r="DY64" i="1"/>
  <c r="DU64" i="1"/>
  <c r="DW64" i="1" s="1"/>
  <c r="DT64" i="1"/>
  <c r="DS64" i="1"/>
  <c r="DQ64" i="1"/>
  <c r="DP64" i="1"/>
  <c r="DK64" i="1"/>
  <c r="DJ64" i="1"/>
  <c r="DH64" i="1"/>
  <c r="DG64" i="1"/>
  <c r="DE64" i="1"/>
  <c r="DD64" i="1"/>
  <c r="CY64" i="1"/>
  <c r="CX64" i="1"/>
  <c r="CV64" i="1"/>
  <c r="CU64" i="1"/>
  <c r="CS64" i="1"/>
  <c r="CR64" i="1"/>
  <c r="CN64" i="1"/>
  <c r="CP64" i="1" s="1"/>
  <c r="CM64" i="1"/>
  <c r="CL64" i="1"/>
  <c r="CJ64" i="1"/>
  <c r="CI64" i="1"/>
  <c r="CG64" i="1"/>
  <c r="CF64" i="1"/>
  <c r="CB64" i="1"/>
  <c r="CD64" i="1" s="1"/>
  <c r="CA64" i="1"/>
  <c r="BZ64" i="1"/>
  <c r="BX64" i="1"/>
  <c r="BW64" i="1"/>
  <c r="BU64" i="1"/>
  <c r="BT64" i="1"/>
  <c r="BO64" i="1"/>
  <c r="BN64" i="1"/>
  <c r="BL64" i="1"/>
  <c r="BK64" i="1"/>
  <c r="BI64" i="1"/>
  <c r="BH64" i="1"/>
  <c r="BC64" i="1"/>
  <c r="BB64" i="1"/>
  <c r="AZ64" i="1"/>
  <c r="AY64" i="1"/>
  <c r="AW64" i="1"/>
  <c r="AV64" i="1"/>
  <c r="AR64" i="1"/>
  <c r="AQ64" i="1"/>
  <c r="AP64" i="1"/>
  <c r="AN64" i="1"/>
  <c r="AM64" i="1"/>
  <c r="AK64" i="1"/>
  <c r="AJ64" i="1"/>
  <c r="AF64" i="1"/>
  <c r="AH64" i="1" s="1"/>
  <c r="AE64" i="1"/>
  <c r="AD64" i="1"/>
  <c r="AB64" i="1"/>
  <c r="AA64" i="1"/>
  <c r="Y64" i="1"/>
  <c r="X64" i="1"/>
  <c r="J64" i="1"/>
  <c r="N64" i="1" s="1"/>
  <c r="R64" i="1" s="1"/>
  <c r="V64" i="1" s="1"/>
  <c r="HG63" i="1"/>
  <c r="HJ63" i="1" s="1"/>
  <c r="HF63" i="1"/>
  <c r="HE63" i="1"/>
  <c r="HA63" i="1"/>
  <c r="GZ63" i="1"/>
  <c r="GY63" i="1"/>
  <c r="GU63" i="1"/>
  <c r="GT63" i="1"/>
  <c r="GS63" i="1"/>
  <c r="GQ63" i="1"/>
  <c r="GP63" i="1"/>
  <c r="GK63" i="1"/>
  <c r="GJ63" i="1"/>
  <c r="GE63" i="1"/>
  <c r="GD63" i="1"/>
  <c r="FZ63" i="1"/>
  <c r="GV63" i="1" s="1"/>
  <c r="FY63" i="1"/>
  <c r="FX63" i="1"/>
  <c r="FV63" i="1"/>
  <c r="FU63" i="1"/>
  <c r="FP63" i="1"/>
  <c r="FO63" i="1"/>
  <c r="FJ63" i="1"/>
  <c r="FI63" i="1"/>
  <c r="FE63" i="1"/>
  <c r="FG63" i="1" s="1"/>
  <c r="FD63" i="1"/>
  <c r="FC63" i="1"/>
  <c r="FA63" i="1"/>
  <c r="EZ63" i="1"/>
  <c r="HF62" i="1"/>
  <c r="HE62" i="1"/>
  <c r="GZ62" i="1"/>
  <c r="GY62" i="1"/>
  <c r="GU62" i="1"/>
  <c r="HA62" i="1" s="1"/>
  <c r="GT62" i="1"/>
  <c r="GS62" i="1"/>
  <c r="GQ62" i="1"/>
  <c r="GP62" i="1"/>
  <c r="GK62" i="1"/>
  <c r="GJ62" i="1"/>
  <c r="GE62" i="1"/>
  <c r="GD62" i="1"/>
  <c r="FZ62" i="1"/>
  <c r="GW62" i="1" s="1"/>
  <c r="FY62" i="1"/>
  <c r="FX62" i="1"/>
  <c r="FV62" i="1"/>
  <c r="FU62" i="1"/>
  <c r="FP62" i="1"/>
  <c r="FO62" i="1"/>
  <c r="FK62" i="1"/>
  <c r="FJ62" i="1"/>
  <c r="FI62" i="1"/>
  <c r="FE62" i="1"/>
  <c r="FG62" i="1" s="1"/>
  <c r="FD62" i="1"/>
  <c r="FC62" i="1"/>
  <c r="EU62" i="1"/>
  <c r="ET62" i="1"/>
  <c r="ER62" i="1"/>
  <c r="EQ62" i="1"/>
  <c r="EL62" i="1"/>
  <c r="EK62" i="1"/>
  <c r="EI62" i="1"/>
  <c r="EH62" i="1"/>
  <c r="EF62" i="1"/>
  <c r="EE62" i="1"/>
  <c r="EA62" i="1"/>
  <c r="DZ62" i="1"/>
  <c r="DY62" i="1"/>
  <c r="DU62" i="1"/>
  <c r="EZ62" i="1" s="1"/>
  <c r="DT62" i="1"/>
  <c r="DS62" i="1"/>
  <c r="DQ62" i="1"/>
  <c r="DP62" i="1"/>
  <c r="DK62" i="1"/>
  <c r="DJ62" i="1"/>
  <c r="DH62" i="1"/>
  <c r="DG62" i="1"/>
  <c r="DE62" i="1"/>
  <c r="DD62" i="1"/>
  <c r="CY62" i="1"/>
  <c r="CX62" i="1"/>
  <c r="CV62" i="1"/>
  <c r="CU62" i="1"/>
  <c r="CS62" i="1"/>
  <c r="CR62" i="1"/>
  <c r="CM62" i="1"/>
  <c r="CL62" i="1"/>
  <c r="CJ62" i="1"/>
  <c r="CI62" i="1"/>
  <c r="CG62" i="1"/>
  <c r="CF62" i="1"/>
  <c r="CB62" i="1"/>
  <c r="CN62" i="1" s="1"/>
  <c r="CA62" i="1"/>
  <c r="BZ62" i="1"/>
  <c r="BX62" i="1"/>
  <c r="BW62" i="1"/>
  <c r="BU62" i="1"/>
  <c r="BT62" i="1"/>
  <c r="BO62" i="1"/>
  <c r="BN62" i="1"/>
  <c r="BL62" i="1"/>
  <c r="BK62" i="1"/>
  <c r="BI62" i="1"/>
  <c r="BH62" i="1"/>
  <c r="BC62" i="1"/>
  <c r="BB62" i="1"/>
  <c r="AZ62" i="1"/>
  <c r="AY62" i="1"/>
  <c r="AW62" i="1"/>
  <c r="AV62" i="1"/>
  <c r="AQ62" i="1"/>
  <c r="AP62" i="1"/>
  <c r="AN62" i="1"/>
  <c r="AM62" i="1"/>
  <c r="AK62" i="1"/>
  <c r="AJ62" i="1"/>
  <c r="AF62" i="1"/>
  <c r="CD62" i="1" s="1"/>
  <c r="AE62" i="1"/>
  <c r="AD62" i="1"/>
  <c r="AB62" i="1"/>
  <c r="AA62" i="1"/>
  <c r="Y62" i="1"/>
  <c r="X62" i="1"/>
  <c r="N62" i="1"/>
  <c r="R62" i="1" s="1"/>
  <c r="V62" i="1" s="1"/>
  <c r="J62" i="1"/>
  <c r="HF61" i="1"/>
  <c r="HE61" i="1"/>
  <c r="GZ61" i="1"/>
  <c r="GY61" i="1"/>
  <c r="GU61" i="1"/>
  <c r="GW61" i="1" s="1"/>
  <c r="GT61" i="1"/>
  <c r="GS61" i="1"/>
  <c r="GQ61" i="1"/>
  <c r="GP61" i="1"/>
  <c r="GK61" i="1"/>
  <c r="GJ61" i="1"/>
  <c r="GF61" i="1"/>
  <c r="GH61" i="1" s="1"/>
  <c r="GE61" i="1"/>
  <c r="GD61" i="1"/>
  <c r="GA61" i="1"/>
  <c r="FZ61" i="1"/>
  <c r="GB61" i="1" s="1"/>
  <c r="FY61" i="1"/>
  <c r="FX61" i="1"/>
  <c r="FV61" i="1"/>
  <c r="FU61" i="1"/>
  <c r="FQ61" i="1"/>
  <c r="FS61" i="1" s="1"/>
  <c r="FP61" i="1"/>
  <c r="FO61" i="1"/>
  <c r="FL61" i="1"/>
  <c r="FK61" i="1"/>
  <c r="FM61" i="1" s="1"/>
  <c r="FJ61" i="1"/>
  <c r="FI61" i="1"/>
  <c r="FG61" i="1"/>
  <c r="FF61" i="1"/>
  <c r="FE61" i="1"/>
  <c r="FD61" i="1"/>
  <c r="FC61" i="1"/>
  <c r="FA61" i="1"/>
  <c r="EZ61" i="1"/>
  <c r="HF60" i="1"/>
  <c r="HE60" i="1"/>
  <c r="HA60" i="1"/>
  <c r="HC60" i="1" s="1"/>
  <c r="GZ60" i="1"/>
  <c r="GY60" i="1"/>
  <c r="GV60" i="1"/>
  <c r="GU60" i="1"/>
  <c r="GW60" i="1" s="1"/>
  <c r="GT60" i="1"/>
  <c r="GS60" i="1"/>
  <c r="GQ60" i="1"/>
  <c r="GP60" i="1"/>
  <c r="GL60" i="1"/>
  <c r="GK60" i="1"/>
  <c r="GJ60" i="1"/>
  <c r="GF60" i="1"/>
  <c r="GE60" i="1"/>
  <c r="GD60" i="1"/>
  <c r="GB60" i="1"/>
  <c r="FZ60" i="1"/>
  <c r="FY60" i="1"/>
  <c r="FX60" i="1"/>
  <c r="FV60" i="1"/>
  <c r="FU60" i="1"/>
  <c r="FP60" i="1"/>
  <c r="FO60" i="1"/>
  <c r="FJ60" i="1"/>
  <c r="FI60" i="1"/>
  <c r="FE60" i="1"/>
  <c r="GA60" i="1" s="1"/>
  <c r="FD60" i="1"/>
  <c r="FC60" i="1"/>
  <c r="EU60" i="1"/>
  <c r="ET60" i="1"/>
  <c r="ER60" i="1"/>
  <c r="EQ60" i="1"/>
  <c r="EL60" i="1"/>
  <c r="EK60" i="1"/>
  <c r="EI60" i="1"/>
  <c r="EH60" i="1"/>
  <c r="EF60" i="1"/>
  <c r="EE60" i="1"/>
  <c r="DZ60" i="1"/>
  <c r="DY60" i="1"/>
  <c r="DU60" i="1"/>
  <c r="DW60" i="1" s="1"/>
  <c r="DT60" i="1"/>
  <c r="DS60" i="1"/>
  <c r="DQ60" i="1"/>
  <c r="DP60" i="1"/>
  <c r="DK60" i="1"/>
  <c r="DJ60" i="1"/>
  <c r="DH60" i="1"/>
  <c r="DG60" i="1"/>
  <c r="DE60" i="1"/>
  <c r="DD60" i="1"/>
  <c r="CY60" i="1"/>
  <c r="CX60" i="1"/>
  <c r="CV60" i="1"/>
  <c r="CU60" i="1"/>
  <c r="CS60" i="1"/>
  <c r="CR60" i="1"/>
  <c r="CN60" i="1"/>
  <c r="CP60" i="1" s="1"/>
  <c r="CM60" i="1"/>
  <c r="CL60" i="1"/>
  <c r="CJ60" i="1"/>
  <c r="CI60" i="1"/>
  <c r="CG60" i="1"/>
  <c r="CF60" i="1"/>
  <c r="CC60" i="1"/>
  <c r="CB60" i="1"/>
  <c r="CA60" i="1"/>
  <c r="BZ60" i="1"/>
  <c r="BX60" i="1"/>
  <c r="BW60" i="1"/>
  <c r="BU60" i="1"/>
  <c r="BT60" i="1"/>
  <c r="BO60" i="1"/>
  <c r="BN60" i="1"/>
  <c r="BL60" i="1"/>
  <c r="BK60" i="1"/>
  <c r="BI60" i="1"/>
  <c r="BH60" i="1"/>
  <c r="BC60" i="1"/>
  <c r="BB60" i="1"/>
  <c r="AZ60" i="1"/>
  <c r="AY60" i="1"/>
  <c r="AW60" i="1"/>
  <c r="AV60" i="1"/>
  <c r="AR60" i="1"/>
  <c r="BD60" i="1" s="1"/>
  <c r="AQ60" i="1"/>
  <c r="AP60" i="1"/>
  <c r="AN60" i="1"/>
  <c r="AM60" i="1"/>
  <c r="AK60" i="1"/>
  <c r="AJ60" i="1"/>
  <c r="AG60" i="1"/>
  <c r="AF60" i="1"/>
  <c r="CD60" i="1" s="1"/>
  <c r="AE60" i="1"/>
  <c r="AD60" i="1"/>
  <c r="AB60" i="1"/>
  <c r="AA60" i="1"/>
  <c r="Y60" i="1"/>
  <c r="X60" i="1"/>
  <c r="N60" i="1"/>
  <c r="J60" i="1"/>
  <c r="AH60" i="1" s="1"/>
  <c r="HF59" i="1"/>
  <c r="HE59" i="1"/>
  <c r="GZ59" i="1"/>
  <c r="GY59" i="1"/>
  <c r="GU59" i="1"/>
  <c r="GT59" i="1"/>
  <c r="GS59" i="1"/>
  <c r="GQ59" i="1"/>
  <c r="GP59" i="1"/>
  <c r="GK59" i="1"/>
  <c r="GJ59" i="1"/>
  <c r="GF59" i="1"/>
  <c r="GE59" i="1"/>
  <c r="GD59" i="1"/>
  <c r="GA59" i="1"/>
  <c r="FZ59" i="1"/>
  <c r="GB59" i="1" s="1"/>
  <c r="FY59" i="1"/>
  <c r="FX59" i="1"/>
  <c r="FV59" i="1"/>
  <c r="FU59" i="1"/>
  <c r="FQ59" i="1"/>
  <c r="FP59" i="1"/>
  <c r="FO59" i="1"/>
  <c r="FJ59" i="1"/>
  <c r="FI59" i="1"/>
  <c r="FE59" i="1"/>
  <c r="FK59" i="1" s="1"/>
  <c r="FD59" i="1"/>
  <c r="FC59" i="1"/>
  <c r="EU59" i="1"/>
  <c r="ET59" i="1"/>
  <c r="ER59" i="1"/>
  <c r="EQ59" i="1"/>
  <c r="EL59" i="1"/>
  <c r="EK59" i="1"/>
  <c r="EI59" i="1"/>
  <c r="EH59" i="1"/>
  <c r="EF59" i="1"/>
  <c r="EE59" i="1"/>
  <c r="DZ59" i="1"/>
  <c r="DY59" i="1"/>
  <c r="DW59" i="1"/>
  <c r="DU59" i="1"/>
  <c r="FA59" i="1" s="1"/>
  <c r="DT59" i="1"/>
  <c r="DS59" i="1"/>
  <c r="DQ59" i="1"/>
  <c r="DP59" i="1"/>
  <c r="DK59" i="1"/>
  <c r="DJ59" i="1"/>
  <c r="DH59" i="1"/>
  <c r="DG59" i="1"/>
  <c r="DE59" i="1"/>
  <c r="DD59" i="1"/>
  <c r="CY59" i="1"/>
  <c r="CX59" i="1"/>
  <c r="CV59" i="1"/>
  <c r="CU59" i="1"/>
  <c r="CS59" i="1"/>
  <c r="CR59" i="1"/>
  <c r="CM59" i="1"/>
  <c r="CL59" i="1"/>
  <c r="CJ59" i="1"/>
  <c r="CI59" i="1"/>
  <c r="CG59" i="1"/>
  <c r="CF59" i="1"/>
  <c r="CB59" i="1"/>
  <c r="CA59" i="1"/>
  <c r="BZ59" i="1"/>
  <c r="BX59" i="1"/>
  <c r="BW59" i="1"/>
  <c r="BU59" i="1"/>
  <c r="BT59" i="1"/>
  <c r="BO59" i="1"/>
  <c r="BN59" i="1"/>
  <c r="BL59" i="1"/>
  <c r="BK59" i="1"/>
  <c r="BI59" i="1"/>
  <c r="BH59" i="1"/>
  <c r="BC59" i="1"/>
  <c r="BB59" i="1"/>
  <c r="AZ59" i="1"/>
  <c r="AY59" i="1"/>
  <c r="AW59" i="1"/>
  <c r="AV59" i="1"/>
  <c r="AQ59" i="1"/>
  <c r="AP59" i="1"/>
  <c r="AN59" i="1"/>
  <c r="AM59" i="1"/>
  <c r="AK59" i="1"/>
  <c r="AJ59" i="1"/>
  <c r="AF59" i="1"/>
  <c r="AE59" i="1"/>
  <c r="AD59" i="1"/>
  <c r="AB59" i="1"/>
  <c r="AA59" i="1"/>
  <c r="Y59" i="1"/>
  <c r="X59" i="1"/>
  <c r="R59" i="1"/>
  <c r="V59" i="1" s="1"/>
  <c r="J59" i="1"/>
  <c r="N59" i="1" s="1"/>
  <c r="HF58" i="1"/>
  <c r="HE58" i="1"/>
  <c r="HA58" i="1"/>
  <c r="GZ58" i="1"/>
  <c r="GY58" i="1"/>
  <c r="GV58" i="1"/>
  <c r="GU58" i="1"/>
  <c r="GW58" i="1" s="1"/>
  <c r="GT58" i="1"/>
  <c r="GS58" i="1"/>
  <c r="GQ58" i="1"/>
  <c r="GP58" i="1"/>
  <c r="GK58" i="1"/>
  <c r="GJ58" i="1"/>
  <c r="GE58" i="1"/>
  <c r="GD58" i="1"/>
  <c r="GB58" i="1"/>
  <c r="FZ58" i="1"/>
  <c r="GF58" i="1" s="1"/>
  <c r="GH58" i="1" s="1"/>
  <c r="FY58" i="1"/>
  <c r="FX58" i="1"/>
  <c r="FV58" i="1"/>
  <c r="FU58" i="1"/>
  <c r="FP58" i="1"/>
  <c r="FO58" i="1"/>
  <c r="FK58" i="1"/>
  <c r="FQ58" i="1" s="1"/>
  <c r="FJ58" i="1"/>
  <c r="FI58" i="1"/>
  <c r="FE58" i="1"/>
  <c r="FG58" i="1" s="1"/>
  <c r="FD58" i="1"/>
  <c r="FC58" i="1"/>
  <c r="FA58" i="1"/>
  <c r="EU58" i="1"/>
  <c r="ET58" i="1"/>
  <c r="ER58" i="1"/>
  <c r="EQ58" i="1"/>
  <c r="EL58" i="1"/>
  <c r="EK58" i="1"/>
  <c r="EI58" i="1"/>
  <c r="EH58" i="1"/>
  <c r="EF58" i="1"/>
  <c r="EE58" i="1"/>
  <c r="EA58" i="1"/>
  <c r="EM58" i="1" s="1"/>
  <c r="DZ58" i="1"/>
  <c r="DY58" i="1"/>
  <c r="DV58" i="1"/>
  <c r="DU58" i="1"/>
  <c r="EZ58" i="1" s="1"/>
  <c r="DT58" i="1"/>
  <c r="DS58" i="1"/>
  <c r="DQ58" i="1"/>
  <c r="DP58" i="1"/>
  <c r="DK58" i="1"/>
  <c r="DJ58" i="1"/>
  <c r="DH58" i="1"/>
  <c r="DG58" i="1"/>
  <c r="DE58" i="1"/>
  <c r="DD58" i="1"/>
  <c r="CY58" i="1"/>
  <c r="CX58" i="1"/>
  <c r="CV58" i="1"/>
  <c r="CU58" i="1"/>
  <c r="CS58" i="1"/>
  <c r="CR58" i="1"/>
  <c r="CN58" i="1"/>
  <c r="CM58" i="1"/>
  <c r="CL58" i="1"/>
  <c r="CJ58" i="1"/>
  <c r="CI58" i="1"/>
  <c r="CG58" i="1"/>
  <c r="CF58" i="1"/>
  <c r="CC58" i="1"/>
  <c r="CB58" i="1"/>
  <c r="CD58" i="1" s="1"/>
  <c r="CA58" i="1"/>
  <c r="BZ58" i="1"/>
  <c r="BX58" i="1"/>
  <c r="BW58" i="1"/>
  <c r="BU58" i="1"/>
  <c r="BT58" i="1"/>
  <c r="BO58" i="1"/>
  <c r="BN58" i="1"/>
  <c r="BL58" i="1"/>
  <c r="BK58" i="1"/>
  <c r="BI58" i="1"/>
  <c r="BH58" i="1"/>
  <c r="BC58" i="1"/>
  <c r="BB58" i="1"/>
  <c r="AZ58" i="1"/>
  <c r="AY58" i="1"/>
  <c r="AW58" i="1"/>
  <c r="AV58" i="1"/>
  <c r="AR58" i="1"/>
  <c r="AQ58" i="1"/>
  <c r="AP58" i="1"/>
  <c r="AN58" i="1"/>
  <c r="AM58" i="1"/>
  <c r="AK58" i="1"/>
  <c r="AJ58" i="1"/>
  <c r="AG58" i="1"/>
  <c r="AF58" i="1"/>
  <c r="AH58" i="1" s="1"/>
  <c r="AE58" i="1"/>
  <c r="AD58" i="1"/>
  <c r="HG57" i="1"/>
  <c r="HF57" i="1"/>
  <c r="HE57" i="1"/>
  <c r="GZ57" i="1"/>
  <c r="GY57" i="1"/>
  <c r="GW57" i="1"/>
  <c r="GU57" i="1"/>
  <c r="HA57" i="1" s="1"/>
  <c r="HC57" i="1" s="1"/>
  <c r="GT57" i="1"/>
  <c r="GS57" i="1"/>
  <c r="GQ57" i="1"/>
  <c r="GP57" i="1"/>
  <c r="GK57" i="1"/>
  <c r="GJ57" i="1"/>
  <c r="GF57" i="1"/>
  <c r="GL57" i="1" s="1"/>
  <c r="GE57" i="1"/>
  <c r="GD57" i="1"/>
  <c r="FZ57" i="1"/>
  <c r="FY57" i="1"/>
  <c r="FX57" i="1"/>
  <c r="FV57" i="1"/>
  <c r="FU57" i="1"/>
  <c r="FP57" i="1"/>
  <c r="FO57" i="1"/>
  <c r="FJ57" i="1"/>
  <c r="FI57" i="1"/>
  <c r="FE57" i="1"/>
  <c r="FD57" i="1"/>
  <c r="FC57" i="1"/>
  <c r="FA57" i="1"/>
  <c r="EZ57" i="1"/>
  <c r="EW57" i="1"/>
  <c r="EV57" i="1"/>
  <c r="EX57" i="1" s="1"/>
  <c r="EU57" i="1"/>
  <c r="ET57" i="1"/>
  <c r="HF56" i="1"/>
  <c r="HE56" i="1"/>
  <c r="GZ56" i="1"/>
  <c r="GY56" i="1"/>
  <c r="GU56" i="1"/>
  <c r="GT56" i="1"/>
  <c r="GS56" i="1"/>
  <c r="GQ56" i="1"/>
  <c r="GP56" i="1"/>
  <c r="GK56" i="1"/>
  <c r="GJ56" i="1"/>
  <c r="GF56" i="1"/>
  <c r="GE56" i="1"/>
  <c r="GD56" i="1"/>
  <c r="GA56" i="1"/>
  <c r="FZ56" i="1"/>
  <c r="GB56" i="1" s="1"/>
  <c r="FY56" i="1"/>
  <c r="FX56" i="1"/>
  <c r="FV56" i="1"/>
  <c r="FU56" i="1"/>
  <c r="FQ56" i="1"/>
  <c r="FP56" i="1"/>
  <c r="FO56" i="1"/>
  <c r="FJ56" i="1"/>
  <c r="FI56" i="1"/>
  <c r="FE56" i="1"/>
  <c r="FK56" i="1" s="1"/>
  <c r="FD56" i="1"/>
  <c r="FC56" i="1"/>
  <c r="EU56" i="1"/>
  <c r="ET56" i="1"/>
  <c r="ER56" i="1"/>
  <c r="EQ56" i="1"/>
  <c r="EL56" i="1"/>
  <c r="EK56" i="1"/>
  <c r="EI56" i="1"/>
  <c r="EH56" i="1"/>
  <c r="EF56" i="1"/>
  <c r="EE56" i="1"/>
  <c r="DZ56" i="1"/>
  <c r="DY56" i="1"/>
  <c r="DW56" i="1"/>
  <c r="DU56" i="1"/>
  <c r="FA56" i="1" s="1"/>
  <c r="DT56" i="1"/>
  <c r="DS56" i="1"/>
  <c r="DQ56" i="1"/>
  <c r="DP56" i="1"/>
  <c r="DK56" i="1"/>
  <c r="DJ56" i="1"/>
  <c r="DH56" i="1"/>
  <c r="DG56" i="1"/>
  <c r="DE56" i="1"/>
  <c r="DD56" i="1"/>
  <c r="CY56" i="1"/>
  <c r="CX56" i="1"/>
  <c r="CV56" i="1"/>
  <c r="CU56" i="1"/>
  <c r="CS56" i="1"/>
  <c r="CR56" i="1"/>
  <c r="CM56" i="1"/>
  <c r="CL56" i="1"/>
  <c r="CJ56" i="1"/>
  <c r="CI56" i="1"/>
  <c r="CG56" i="1"/>
  <c r="CF56" i="1"/>
  <c r="CB56" i="1"/>
  <c r="CA56" i="1"/>
  <c r="BZ56" i="1"/>
  <c r="BX56" i="1"/>
  <c r="BW56" i="1"/>
  <c r="BU56" i="1"/>
  <c r="BT56" i="1"/>
  <c r="BO56" i="1"/>
  <c r="BN56" i="1"/>
  <c r="BL56" i="1"/>
  <c r="BK56" i="1"/>
  <c r="BI56" i="1"/>
  <c r="BH56" i="1"/>
  <c r="BC56" i="1"/>
  <c r="BB56" i="1"/>
  <c r="AZ56" i="1"/>
  <c r="AY56" i="1"/>
  <c r="AW56" i="1"/>
  <c r="AV56" i="1"/>
  <c r="AQ56" i="1"/>
  <c r="AP56" i="1"/>
  <c r="AN56" i="1"/>
  <c r="AM56" i="1"/>
  <c r="AK56" i="1"/>
  <c r="AJ56" i="1"/>
  <c r="AF56" i="1"/>
  <c r="AE56" i="1"/>
  <c r="AD56" i="1"/>
  <c r="AB56" i="1"/>
  <c r="AA56" i="1"/>
  <c r="Y56" i="1"/>
  <c r="X56" i="1"/>
  <c r="R56" i="1"/>
  <c r="V56" i="1" s="1"/>
  <c r="N56" i="1"/>
  <c r="J56" i="1"/>
  <c r="HF55" i="1"/>
  <c r="HE55" i="1"/>
  <c r="HA55" i="1"/>
  <c r="GZ55" i="1"/>
  <c r="GY55" i="1"/>
  <c r="GV55" i="1"/>
  <c r="GU55" i="1"/>
  <c r="GW55" i="1" s="1"/>
  <c r="GT55" i="1"/>
  <c r="GS55" i="1"/>
  <c r="GQ55" i="1"/>
  <c r="GP55" i="1"/>
  <c r="GL55" i="1"/>
  <c r="GK55" i="1"/>
  <c r="GJ55" i="1"/>
  <c r="GE55" i="1"/>
  <c r="GD55" i="1"/>
  <c r="GB55" i="1"/>
  <c r="FZ55" i="1"/>
  <c r="GF55" i="1" s="1"/>
  <c r="FY55" i="1"/>
  <c r="FX55" i="1"/>
  <c r="FV55" i="1"/>
  <c r="FU55" i="1"/>
  <c r="FP55" i="1"/>
  <c r="FO55" i="1"/>
  <c r="FJ55" i="1"/>
  <c r="FI55" i="1"/>
  <c r="FF55" i="1"/>
  <c r="FE55" i="1"/>
  <c r="FG55" i="1" s="1"/>
  <c r="FD55" i="1"/>
  <c r="FC55" i="1"/>
  <c r="FA55" i="1"/>
  <c r="EZ55" i="1"/>
  <c r="HF54" i="1"/>
  <c r="HE54" i="1"/>
  <c r="GZ54" i="1"/>
  <c r="GY54" i="1"/>
  <c r="GW54" i="1"/>
  <c r="GU54" i="1"/>
  <c r="HA54" i="1" s="1"/>
  <c r="HC54" i="1" s="1"/>
  <c r="GT54" i="1"/>
  <c r="GS54" i="1"/>
  <c r="GQ54" i="1"/>
  <c r="GP54" i="1"/>
  <c r="GK54" i="1"/>
  <c r="GJ54" i="1"/>
  <c r="GF54" i="1"/>
  <c r="GL54" i="1" s="1"/>
  <c r="GE54" i="1"/>
  <c r="GD54" i="1"/>
  <c r="FZ54" i="1"/>
  <c r="FY54" i="1"/>
  <c r="FX54" i="1"/>
  <c r="FV54" i="1"/>
  <c r="FU54" i="1"/>
  <c r="FP54" i="1"/>
  <c r="FO54" i="1"/>
  <c r="FJ54" i="1"/>
  <c r="FI54" i="1"/>
  <c r="FE54" i="1"/>
  <c r="FD54" i="1"/>
  <c r="FC54" i="1"/>
  <c r="EZ54" i="1"/>
  <c r="EU54" i="1"/>
  <c r="ET54" i="1"/>
  <c r="ER54" i="1"/>
  <c r="EQ54" i="1"/>
  <c r="EL54" i="1"/>
  <c r="EK54" i="1"/>
  <c r="EI54" i="1"/>
  <c r="EH54" i="1"/>
  <c r="EF54" i="1"/>
  <c r="EE54" i="1"/>
  <c r="DZ54" i="1"/>
  <c r="DY54" i="1"/>
  <c r="DU54" i="1"/>
  <c r="DT54" i="1"/>
  <c r="DS54" i="1"/>
  <c r="DQ54" i="1"/>
  <c r="DP54" i="1"/>
  <c r="DK54" i="1"/>
  <c r="DJ54" i="1"/>
  <c r="DH54" i="1"/>
  <c r="DG54" i="1"/>
  <c r="DE54" i="1"/>
  <c r="DD54" i="1"/>
  <c r="CY54" i="1"/>
  <c r="CX54" i="1"/>
  <c r="CV54" i="1"/>
  <c r="CU54" i="1"/>
  <c r="CS54" i="1"/>
  <c r="CR54" i="1"/>
  <c r="CM54" i="1"/>
  <c r="CL54" i="1"/>
  <c r="CJ54" i="1"/>
  <c r="CI54" i="1"/>
  <c r="CG54" i="1"/>
  <c r="CF54" i="1"/>
  <c r="CD54" i="1"/>
  <c r="CB54" i="1"/>
  <c r="CN54" i="1" s="1"/>
  <c r="CA54" i="1"/>
  <c r="BZ54" i="1"/>
  <c r="BX54" i="1"/>
  <c r="BW54" i="1"/>
  <c r="BU54" i="1"/>
  <c r="BT54" i="1"/>
  <c r="BO54" i="1"/>
  <c r="BN54" i="1"/>
  <c r="BL54" i="1"/>
  <c r="BK54" i="1"/>
  <c r="BI54" i="1"/>
  <c r="BH54" i="1"/>
  <c r="BC54" i="1"/>
  <c r="BB54" i="1"/>
  <c r="AZ54" i="1"/>
  <c r="AY54" i="1"/>
  <c r="AW54" i="1"/>
  <c r="AV54" i="1"/>
  <c r="AQ54" i="1"/>
  <c r="AP54" i="1"/>
  <c r="AN54" i="1"/>
  <c r="AM54" i="1"/>
  <c r="AK54" i="1"/>
  <c r="AJ54" i="1"/>
  <c r="AF54" i="1"/>
  <c r="AR54" i="1" s="1"/>
  <c r="AE54" i="1"/>
  <c r="AD54" i="1"/>
  <c r="AB54" i="1"/>
  <c r="AA54" i="1"/>
  <c r="Y54" i="1"/>
  <c r="X54" i="1"/>
  <c r="J54" i="1"/>
  <c r="N54" i="1" s="1"/>
  <c r="R54" i="1" s="1"/>
  <c r="V54" i="1" s="1"/>
  <c r="HF53" i="1"/>
  <c r="HE53" i="1"/>
  <c r="HA53" i="1"/>
  <c r="HG53" i="1" s="1"/>
  <c r="GZ53" i="1"/>
  <c r="GY53" i="1"/>
  <c r="GU53" i="1"/>
  <c r="GW53" i="1" s="1"/>
  <c r="GT53" i="1"/>
  <c r="GS53" i="1"/>
  <c r="GQ53" i="1"/>
  <c r="GP53" i="1"/>
  <c r="GK53" i="1"/>
  <c r="GJ53" i="1"/>
  <c r="GE53" i="1"/>
  <c r="GD53" i="1"/>
  <c r="FZ53" i="1"/>
  <c r="FY53" i="1"/>
  <c r="FX53" i="1"/>
  <c r="FV53" i="1"/>
  <c r="FU53" i="1"/>
  <c r="FP53" i="1"/>
  <c r="FO53" i="1"/>
  <c r="FK53" i="1"/>
  <c r="FJ53" i="1"/>
  <c r="FI53" i="1"/>
  <c r="FE53" i="1"/>
  <c r="FD53" i="1"/>
  <c r="FC53" i="1"/>
  <c r="FA53" i="1"/>
  <c r="EU53" i="1"/>
  <c r="ET53" i="1"/>
  <c r="ER53" i="1"/>
  <c r="EQ53" i="1"/>
  <c r="EL53" i="1"/>
  <c r="EK53" i="1"/>
  <c r="EI53" i="1"/>
  <c r="EH53" i="1"/>
  <c r="EF53" i="1"/>
  <c r="EE53" i="1"/>
  <c r="EA53" i="1"/>
  <c r="DZ53" i="1"/>
  <c r="DY53" i="1"/>
  <c r="DV53" i="1"/>
  <c r="DU53" i="1"/>
  <c r="DW53" i="1" s="1"/>
  <c r="DT53" i="1"/>
  <c r="DS53" i="1"/>
  <c r="DQ53" i="1"/>
  <c r="DP53" i="1"/>
  <c r="DK53" i="1"/>
  <c r="DJ53" i="1"/>
  <c r="DH53" i="1"/>
  <c r="DG53" i="1"/>
  <c r="DE53" i="1"/>
  <c r="DD53" i="1"/>
  <c r="CY53" i="1"/>
  <c r="CX53" i="1"/>
  <c r="CV53" i="1"/>
  <c r="CU53" i="1"/>
  <c r="CS53" i="1"/>
  <c r="CR53" i="1"/>
  <c r="CN53" i="1"/>
  <c r="CZ53" i="1" s="1"/>
  <c r="CM53" i="1"/>
  <c r="CL53" i="1"/>
  <c r="CJ53" i="1"/>
  <c r="CI53" i="1"/>
  <c r="CG53" i="1"/>
  <c r="CF53" i="1"/>
  <c r="CC53" i="1"/>
  <c r="CB53" i="1"/>
  <c r="CA53" i="1"/>
  <c r="BZ53" i="1"/>
  <c r="BX53" i="1"/>
  <c r="BW53" i="1"/>
  <c r="BU53" i="1"/>
  <c r="BT53" i="1"/>
  <c r="BO53" i="1"/>
  <c r="BN53" i="1"/>
  <c r="BL53" i="1"/>
  <c r="BK53" i="1"/>
  <c r="BI53" i="1"/>
  <c r="BH53" i="1"/>
  <c r="BC53" i="1"/>
  <c r="BB53" i="1"/>
  <c r="AZ53" i="1"/>
  <c r="AY53" i="1"/>
  <c r="AW53" i="1"/>
  <c r="AV53" i="1"/>
  <c r="AR53" i="1"/>
  <c r="AQ53" i="1"/>
  <c r="AP53" i="1"/>
  <c r="AN53" i="1"/>
  <c r="AM53" i="1"/>
  <c r="AK53" i="1"/>
  <c r="AJ53" i="1"/>
  <c r="AG53" i="1"/>
  <c r="AF53" i="1"/>
  <c r="CD53" i="1" s="1"/>
  <c r="AE53" i="1"/>
  <c r="AD53" i="1"/>
  <c r="AB53" i="1"/>
  <c r="AA53" i="1"/>
  <c r="Y53" i="1"/>
  <c r="X53" i="1"/>
  <c r="N53" i="1"/>
  <c r="R53" i="1" s="1"/>
  <c r="V53" i="1" s="1"/>
  <c r="J53" i="1"/>
  <c r="AH53" i="1" s="1"/>
  <c r="HF52" i="1"/>
  <c r="HE52" i="1"/>
  <c r="GZ52" i="1"/>
  <c r="GY52" i="1"/>
  <c r="GW52" i="1"/>
  <c r="GU52" i="1"/>
  <c r="GT52" i="1"/>
  <c r="GS52" i="1"/>
  <c r="GQ52" i="1"/>
  <c r="GP52" i="1"/>
  <c r="GK52" i="1"/>
  <c r="GJ52" i="1"/>
  <c r="GF52" i="1"/>
  <c r="GE52" i="1"/>
  <c r="GD52" i="1"/>
  <c r="FZ52" i="1"/>
  <c r="FY52" i="1"/>
  <c r="FX52" i="1"/>
  <c r="FV52" i="1"/>
  <c r="FU52" i="1"/>
  <c r="FP52" i="1"/>
  <c r="FO52" i="1"/>
  <c r="FJ52" i="1"/>
  <c r="FI52" i="1"/>
  <c r="FE52" i="1"/>
  <c r="FD52" i="1"/>
  <c r="FC52" i="1"/>
  <c r="EU52" i="1"/>
  <c r="ET52" i="1"/>
  <c r="ER52" i="1"/>
  <c r="EQ52" i="1"/>
  <c r="EL52" i="1"/>
  <c r="EK52" i="1"/>
  <c r="EI52" i="1"/>
  <c r="EH52" i="1"/>
  <c r="EF52" i="1"/>
  <c r="EE52" i="1"/>
  <c r="DZ52" i="1"/>
  <c r="DY52" i="1"/>
  <c r="DU52" i="1"/>
  <c r="DT52" i="1"/>
  <c r="DS52" i="1"/>
  <c r="DQ52" i="1"/>
  <c r="DP52" i="1"/>
  <c r="DK52" i="1"/>
  <c r="DJ52" i="1"/>
  <c r="DH52" i="1"/>
  <c r="DG52" i="1"/>
  <c r="DE52" i="1"/>
  <c r="DD52" i="1"/>
  <c r="CY52" i="1"/>
  <c r="CX52" i="1"/>
  <c r="CV52" i="1"/>
  <c r="CU52" i="1"/>
  <c r="CS52" i="1"/>
  <c r="CR52" i="1"/>
  <c r="CM52" i="1"/>
  <c r="CL52" i="1"/>
  <c r="CJ52" i="1"/>
  <c r="CI52" i="1"/>
  <c r="CG52" i="1"/>
  <c r="CF52" i="1"/>
  <c r="CD52" i="1"/>
  <c r="CB52" i="1"/>
  <c r="CA52" i="1"/>
  <c r="BZ52" i="1"/>
  <c r="BX52" i="1"/>
  <c r="BW52" i="1"/>
  <c r="BU52" i="1"/>
  <c r="BT52" i="1"/>
  <c r="BO52" i="1"/>
  <c r="BN52" i="1"/>
  <c r="BL52" i="1"/>
  <c r="BK52" i="1"/>
  <c r="BI52" i="1"/>
  <c r="BH52" i="1"/>
  <c r="BC52" i="1"/>
  <c r="BB52" i="1"/>
  <c r="AZ52" i="1"/>
  <c r="AY52" i="1"/>
  <c r="AW52" i="1"/>
  <c r="AV52" i="1"/>
  <c r="AQ52" i="1"/>
  <c r="AP52" i="1"/>
  <c r="AN52" i="1"/>
  <c r="AM52" i="1"/>
  <c r="AK52" i="1"/>
  <c r="AJ52" i="1"/>
  <c r="AF52" i="1"/>
  <c r="AE52" i="1"/>
  <c r="AD52" i="1"/>
  <c r="AB52" i="1"/>
  <c r="AA52" i="1"/>
  <c r="Y52" i="1"/>
  <c r="X52" i="1"/>
  <c r="J52" i="1"/>
  <c r="N52" i="1" s="1"/>
  <c r="R52" i="1" s="1"/>
  <c r="V52" i="1" s="1"/>
  <c r="HF51" i="1"/>
  <c r="HE51" i="1"/>
  <c r="HA51" i="1"/>
  <c r="GZ51" i="1"/>
  <c r="GY51" i="1"/>
  <c r="GV51" i="1"/>
  <c r="GU51" i="1"/>
  <c r="GW51" i="1" s="1"/>
  <c r="GT51" i="1"/>
  <c r="GS51" i="1"/>
  <c r="GQ51" i="1"/>
  <c r="GP51" i="1"/>
  <c r="GK51" i="1"/>
  <c r="GJ51" i="1"/>
  <c r="GE51" i="1"/>
  <c r="GD51" i="1"/>
  <c r="GB51" i="1"/>
  <c r="FZ51" i="1"/>
  <c r="FY51" i="1"/>
  <c r="FX51" i="1"/>
  <c r="FV51" i="1"/>
  <c r="FU51" i="1"/>
  <c r="FP51" i="1"/>
  <c r="FO51" i="1"/>
  <c r="FK51" i="1"/>
  <c r="FJ51" i="1"/>
  <c r="FI51" i="1"/>
  <c r="FE51" i="1"/>
  <c r="FD51" i="1"/>
  <c r="FC51" i="1"/>
  <c r="FA51" i="1"/>
  <c r="EU51" i="1"/>
  <c r="ET51" i="1"/>
  <c r="ER51" i="1"/>
  <c r="EQ51" i="1"/>
  <c r="EL51" i="1"/>
  <c r="EK51" i="1"/>
  <c r="EI51" i="1"/>
  <c r="EH51" i="1"/>
  <c r="EF51" i="1"/>
  <c r="EE51" i="1"/>
  <c r="EC51" i="1"/>
  <c r="EA51" i="1"/>
  <c r="DZ51" i="1"/>
  <c r="DY51" i="1"/>
  <c r="DV51" i="1"/>
  <c r="DU51" i="1"/>
  <c r="EZ51" i="1" s="1"/>
  <c r="DT51" i="1"/>
  <c r="DS51" i="1"/>
  <c r="DQ51" i="1"/>
  <c r="DP51" i="1"/>
  <c r="DK51" i="1"/>
  <c r="DJ51" i="1"/>
  <c r="DH51" i="1"/>
  <c r="DG51" i="1"/>
  <c r="DE51" i="1"/>
  <c r="DD51" i="1"/>
  <c r="CY51" i="1"/>
  <c r="CX51" i="1"/>
  <c r="CV51" i="1"/>
  <c r="CU51" i="1"/>
  <c r="CS51" i="1"/>
  <c r="CR51" i="1"/>
  <c r="CP51" i="1"/>
  <c r="CN51" i="1"/>
  <c r="CM51" i="1"/>
  <c r="CL51" i="1"/>
  <c r="CJ51" i="1"/>
  <c r="CI51" i="1"/>
  <c r="CG51" i="1"/>
  <c r="CF51" i="1"/>
  <c r="CC51" i="1"/>
  <c r="CB51" i="1"/>
  <c r="CD51" i="1" s="1"/>
  <c r="CA51" i="1"/>
  <c r="BZ51" i="1"/>
  <c r="BX51" i="1"/>
  <c r="BW51" i="1"/>
  <c r="BU51" i="1"/>
  <c r="BT51" i="1"/>
  <c r="BO51" i="1"/>
  <c r="BN51" i="1"/>
  <c r="BL51" i="1"/>
  <c r="BK51" i="1"/>
  <c r="BI51" i="1"/>
  <c r="BH51" i="1"/>
  <c r="BC51" i="1"/>
  <c r="BB51" i="1"/>
  <c r="AZ51" i="1"/>
  <c r="AY51" i="1"/>
  <c r="AW51" i="1"/>
  <c r="AV51" i="1"/>
  <c r="AR51" i="1"/>
  <c r="AQ51" i="1"/>
  <c r="AP51" i="1"/>
  <c r="AN51" i="1"/>
  <c r="AM51" i="1"/>
  <c r="AK51" i="1"/>
  <c r="AJ51" i="1"/>
  <c r="AG51" i="1"/>
  <c r="AF51" i="1"/>
  <c r="AH51" i="1" s="1"/>
  <c r="AE51" i="1"/>
  <c r="AD51" i="1"/>
  <c r="AB51" i="1"/>
  <c r="AA51" i="1"/>
  <c r="Y51" i="1"/>
  <c r="X51" i="1"/>
  <c r="N51" i="1"/>
  <c r="R51" i="1" s="1"/>
  <c r="V51" i="1" s="1"/>
  <c r="J51" i="1"/>
  <c r="HF50" i="1"/>
  <c r="HE50" i="1"/>
  <c r="GZ50" i="1"/>
  <c r="GY50" i="1"/>
  <c r="GU50" i="1"/>
  <c r="GT50" i="1"/>
  <c r="GS50" i="1"/>
  <c r="GQ50" i="1"/>
  <c r="GP50" i="1"/>
  <c r="GK50" i="1"/>
  <c r="GJ50" i="1"/>
  <c r="GF50" i="1"/>
  <c r="GE50" i="1"/>
  <c r="GD50" i="1"/>
  <c r="GA50" i="1"/>
  <c r="FZ50" i="1"/>
  <c r="FY50" i="1"/>
  <c r="FX50" i="1"/>
  <c r="FV50" i="1"/>
  <c r="FU50" i="1"/>
  <c r="FP50" i="1"/>
  <c r="FO50" i="1"/>
  <c r="FJ50" i="1"/>
  <c r="FI50" i="1"/>
  <c r="FE50" i="1"/>
  <c r="FD50" i="1"/>
  <c r="FC50" i="1"/>
  <c r="EZ50" i="1"/>
  <c r="EU50" i="1"/>
  <c r="ET50" i="1"/>
  <c r="ER50" i="1"/>
  <c r="EQ50" i="1"/>
  <c r="EL50" i="1"/>
  <c r="EK50" i="1"/>
  <c r="EI50" i="1"/>
  <c r="EH50" i="1"/>
  <c r="EF50" i="1"/>
  <c r="EE50" i="1"/>
  <c r="DZ50" i="1"/>
  <c r="DY50" i="1"/>
  <c r="DU50" i="1"/>
  <c r="DT50" i="1"/>
  <c r="DS50" i="1"/>
  <c r="DQ50" i="1"/>
  <c r="DP50" i="1"/>
  <c r="DK50" i="1"/>
  <c r="DJ50" i="1"/>
  <c r="DH50" i="1"/>
  <c r="DG50" i="1"/>
  <c r="DE50" i="1"/>
  <c r="DD50" i="1"/>
  <c r="CY50" i="1"/>
  <c r="CX50" i="1"/>
  <c r="CV50" i="1"/>
  <c r="CU50" i="1"/>
  <c r="CS50" i="1"/>
  <c r="CR50" i="1"/>
  <c r="CM50" i="1"/>
  <c r="CL50" i="1"/>
  <c r="CJ50" i="1"/>
  <c r="CI50" i="1"/>
  <c r="CG50" i="1"/>
  <c r="CF50" i="1"/>
  <c r="CB50" i="1"/>
  <c r="CA50" i="1"/>
  <c r="BZ50" i="1"/>
  <c r="BX50" i="1"/>
  <c r="BW50" i="1"/>
  <c r="BU50" i="1"/>
  <c r="BT50" i="1"/>
  <c r="BO50" i="1"/>
  <c r="BN50" i="1"/>
  <c r="BL50" i="1"/>
  <c r="BK50" i="1"/>
  <c r="BI50" i="1"/>
  <c r="BH50" i="1"/>
  <c r="BC50" i="1"/>
  <c r="BB50" i="1"/>
  <c r="AZ50" i="1"/>
  <c r="AY50" i="1"/>
  <c r="AW50" i="1"/>
  <c r="AV50" i="1"/>
  <c r="AQ50" i="1"/>
  <c r="AP50" i="1"/>
  <c r="AN50" i="1"/>
  <c r="AM50" i="1"/>
  <c r="AK50" i="1"/>
  <c r="AJ50" i="1"/>
  <c r="AH50" i="1"/>
  <c r="AF50" i="1"/>
  <c r="AE50" i="1"/>
  <c r="AD50" i="1"/>
  <c r="AB50" i="1"/>
  <c r="AA50" i="1"/>
  <c r="Y50" i="1"/>
  <c r="X50" i="1"/>
  <c r="R50" i="1"/>
  <c r="V50" i="1" s="1"/>
  <c r="J50" i="1"/>
  <c r="N50" i="1" s="1"/>
  <c r="HF49" i="1"/>
  <c r="HE49" i="1"/>
  <c r="HA49" i="1"/>
  <c r="GZ49" i="1"/>
  <c r="GY49" i="1"/>
  <c r="GU49" i="1"/>
  <c r="GT49" i="1"/>
  <c r="GS49" i="1"/>
  <c r="GQ49" i="1"/>
  <c r="GP49" i="1"/>
  <c r="GK49" i="1"/>
  <c r="GJ49" i="1"/>
  <c r="GE49" i="1"/>
  <c r="GD49" i="1"/>
  <c r="FZ49" i="1"/>
  <c r="FY49" i="1"/>
  <c r="FX49" i="1"/>
  <c r="FV49" i="1"/>
  <c r="FU49" i="1"/>
  <c r="FP49" i="1"/>
  <c r="FO49" i="1"/>
  <c r="FK49" i="1"/>
  <c r="FJ49" i="1"/>
  <c r="FI49" i="1"/>
  <c r="FF49" i="1"/>
  <c r="FE49" i="1"/>
  <c r="FG49" i="1" s="1"/>
  <c r="FD49" i="1"/>
  <c r="FC49" i="1"/>
  <c r="FA49" i="1"/>
  <c r="EU49" i="1"/>
  <c r="ET49" i="1"/>
  <c r="ER49" i="1"/>
  <c r="EQ49" i="1"/>
  <c r="EL49" i="1"/>
  <c r="EK49" i="1"/>
  <c r="EI49" i="1"/>
  <c r="EH49" i="1"/>
  <c r="EF49" i="1"/>
  <c r="EE49" i="1"/>
  <c r="EA49" i="1"/>
  <c r="DZ49" i="1"/>
  <c r="DY49" i="1"/>
  <c r="DV49" i="1"/>
  <c r="DU49" i="1"/>
  <c r="DW49" i="1" s="1"/>
  <c r="DT49" i="1"/>
  <c r="DS49" i="1"/>
  <c r="DQ49" i="1"/>
  <c r="DP49" i="1"/>
  <c r="DK49" i="1"/>
  <c r="DJ49" i="1"/>
  <c r="DH49" i="1"/>
  <c r="DG49" i="1"/>
  <c r="DE49" i="1"/>
  <c r="DD49" i="1"/>
  <c r="CY49" i="1"/>
  <c r="CX49" i="1"/>
  <c r="CV49" i="1"/>
  <c r="CU49" i="1"/>
  <c r="CS49" i="1"/>
  <c r="CR49" i="1"/>
  <c r="CN49" i="1"/>
  <c r="CM49" i="1"/>
  <c r="CL49" i="1"/>
  <c r="CJ49" i="1"/>
  <c r="CI49" i="1"/>
  <c r="CG49" i="1"/>
  <c r="CF49" i="1"/>
  <c r="CC49" i="1"/>
  <c r="CB49" i="1"/>
  <c r="CA49" i="1"/>
  <c r="BZ49" i="1"/>
  <c r="BX49" i="1"/>
  <c r="BW49" i="1"/>
  <c r="BU49" i="1"/>
  <c r="BT49" i="1"/>
  <c r="BO49" i="1"/>
  <c r="BN49" i="1"/>
  <c r="BL49" i="1"/>
  <c r="BK49" i="1"/>
  <c r="BI49" i="1"/>
  <c r="BH49" i="1"/>
  <c r="BC49" i="1"/>
  <c r="BB49" i="1"/>
  <c r="AZ49" i="1"/>
  <c r="AY49" i="1"/>
  <c r="AW49" i="1"/>
  <c r="AV49" i="1"/>
  <c r="AR49" i="1"/>
  <c r="AQ49" i="1"/>
  <c r="AP49" i="1"/>
  <c r="AN49" i="1"/>
  <c r="AM49" i="1"/>
  <c r="AK49" i="1"/>
  <c r="AJ49" i="1"/>
  <c r="AG49" i="1"/>
  <c r="AF49" i="1"/>
  <c r="CD49" i="1" s="1"/>
  <c r="AE49" i="1"/>
  <c r="AD49" i="1"/>
  <c r="AB49" i="1"/>
  <c r="AA49" i="1"/>
  <c r="Y49" i="1"/>
  <c r="X49" i="1"/>
  <c r="V49" i="1"/>
  <c r="N49" i="1"/>
  <c r="R49" i="1" s="1"/>
  <c r="J49" i="1"/>
  <c r="HF48" i="1"/>
  <c r="HE48" i="1"/>
  <c r="GZ48" i="1"/>
  <c r="GY48" i="1"/>
  <c r="GW48" i="1"/>
  <c r="GU48" i="1"/>
  <c r="GT48" i="1"/>
  <c r="GS48" i="1"/>
  <c r="GQ48" i="1"/>
  <c r="GP48" i="1"/>
  <c r="GK48" i="1"/>
  <c r="GJ48" i="1"/>
  <c r="GF48" i="1"/>
  <c r="GE48" i="1"/>
  <c r="GD48" i="1"/>
  <c r="FZ48" i="1"/>
  <c r="FY48" i="1"/>
  <c r="FX48" i="1"/>
  <c r="FV48" i="1"/>
  <c r="FU48" i="1"/>
  <c r="FP48" i="1"/>
  <c r="FO48" i="1"/>
  <c r="FJ48" i="1"/>
  <c r="FI48" i="1"/>
  <c r="FE48" i="1"/>
  <c r="FD48" i="1"/>
  <c r="FC48" i="1"/>
  <c r="EU48" i="1"/>
  <c r="ET48" i="1"/>
  <c r="ER48" i="1"/>
  <c r="EQ48" i="1"/>
  <c r="EL48" i="1"/>
  <c r="EK48" i="1"/>
  <c r="EI48" i="1"/>
  <c r="EH48" i="1"/>
  <c r="EF48" i="1"/>
  <c r="EE48" i="1"/>
  <c r="DZ48" i="1"/>
  <c r="DY48" i="1"/>
  <c r="DU48" i="1"/>
  <c r="DT48" i="1"/>
  <c r="DS48" i="1"/>
  <c r="DQ48" i="1"/>
  <c r="DP48" i="1"/>
  <c r="DK48" i="1"/>
  <c r="DJ48" i="1"/>
  <c r="DH48" i="1"/>
  <c r="DG48" i="1"/>
  <c r="DE48" i="1"/>
  <c r="DD48" i="1"/>
  <c r="CY48" i="1"/>
  <c r="CX48" i="1"/>
  <c r="CV48" i="1"/>
  <c r="CU48" i="1"/>
  <c r="CS48" i="1"/>
  <c r="CR48" i="1"/>
  <c r="CM48" i="1"/>
  <c r="CL48" i="1"/>
  <c r="CJ48" i="1"/>
  <c r="CI48" i="1"/>
  <c r="CG48" i="1"/>
  <c r="CF48" i="1"/>
  <c r="CD48" i="1"/>
  <c r="CB48" i="1"/>
  <c r="CA48" i="1"/>
  <c r="BZ48" i="1"/>
  <c r="BX48" i="1"/>
  <c r="BW48" i="1"/>
  <c r="BU48" i="1"/>
  <c r="BT48" i="1"/>
  <c r="BO48" i="1"/>
  <c r="BN48" i="1"/>
  <c r="BL48" i="1"/>
  <c r="BK48" i="1"/>
  <c r="BI48" i="1"/>
  <c r="BH48" i="1"/>
  <c r="BC48" i="1"/>
  <c r="BB48" i="1"/>
  <c r="AZ48" i="1"/>
  <c r="AY48" i="1"/>
  <c r="AW48" i="1"/>
  <c r="AV48" i="1"/>
  <c r="AQ48" i="1"/>
  <c r="AP48" i="1"/>
  <c r="AN48" i="1"/>
  <c r="AM48" i="1"/>
  <c r="AK48" i="1"/>
  <c r="AJ48" i="1"/>
  <c r="AF48" i="1"/>
  <c r="AE48" i="1"/>
  <c r="AD48" i="1"/>
  <c r="AB48" i="1"/>
  <c r="AA48" i="1"/>
  <c r="Y48" i="1"/>
  <c r="X48" i="1"/>
  <c r="J48" i="1"/>
  <c r="N48" i="1" s="1"/>
  <c r="R48" i="1" s="1"/>
  <c r="V48" i="1" s="1"/>
  <c r="HF47" i="1"/>
  <c r="HE47" i="1"/>
  <c r="HA47" i="1"/>
  <c r="GZ47" i="1"/>
  <c r="GY47" i="1"/>
  <c r="GV47" i="1"/>
  <c r="GU47" i="1"/>
  <c r="GW47" i="1" s="1"/>
  <c r="GT47" i="1"/>
  <c r="GS47" i="1"/>
  <c r="GQ47" i="1"/>
  <c r="GP47" i="1"/>
  <c r="GK47" i="1"/>
  <c r="GJ47" i="1"/>
  <c r="GE47" i="1"/>
  <c r="GD47" i="1"/>
  <c r="GB47" i="1"/>
  <c r="FZ47" i="1"/>
  <c r="FY47" i="1"/>
  <c r="FX47" i="1"/>
  <c r="FV47" i="1"/>
  <c r="FU47" i="1"/>
  <c r="FP47" i="1"/>
  <c r="FO47" i="1"/>
  <c r="FK47" i="1"/>
  <c r="FJ47" i="1"/>
  <c r="FI47" i="1"/>
  <c r="FF47" i="1"/>
  <c r="FE47" i="1"/>
  <c r="FG47" i="1" s="1"/>
  <c r="FD47" i="1"/>
  <c r="FC47" i="1"/>
  <c r="FA47" i="1"/>
  <c r="EZ47" i="1"/>
  <c r="HF46" i="1"/>
  <c r="HE46" i="1"/>
  <c r="GZ46" i="1"/>
  <c r="GY46" i="1"/>
  <c r="GU46" i="1"/>
  <c r="GT46" i="1"/>
  <c r="GS46" i="1"/>
  <c r="GQ46" i="1"/>
  <c r="GP46" i="1"/>
  <c r="GK46" i="1"/>
  <c r="GJ46" i="1"/>
  <c r="GF46" i="1"/>
  <c r="GE46" i="1"/>
  <c r="GD46" i="1"/>
  <c r="GA46" i="1"/>
  <c r="FZ46" i="1"/>
  <c r="FY46" i="1"/>
  <c r="FX46" i="1"/>
  <c r="FV46" i="1"/>
  <c r="FU46" i="1"/>
  <c r="FP46" i="1"/>
  <c r="FO46" i="1"/>
  <c r="FJ46" i="1"/>
  <c r="FI46" i="1"/>
  <c r="FE46" i="1"/>
  <c r="FD46" i="1"/>
  <c r="FC46" i="1"/>
  <c r="EU46" i="1"/>
  <c r="ET46" i="1"/>
  <c r="ER46" i="1"/>
  <c r="EQ46" i="1"/>
  <c r="EL46" i="1"/>
  <c r="EK46" i="1"/>
  <c r="EI46" i="1"/>
  <c r="EH46" i="1"/>
  <c r="EF46" i="1"/>
  <c r="EE46" i="1"/>
  <c r="DZ46" i="1"/>
  <c r="DY46" i="1"/>
  <c r="DU46" i="1"/>
  <c r="DT46" i="1"/>
  <c r="DS46" i="1"/>
  <c r="DQ46" i="1"/>
  <c r="DP46" i="1"/>
  <c r="DK46" i="1"/>
  <c r="DJ46" i="1"/>
  <c r="DH46" i="1"/>
  <c r="DG46" i="1"/>
  <c r="DE46" i="1"/>
  <c r="DD46" i="1"/>
  <c r="CY46" i="1"/>
  <c r="CX46" i="1"/>
  <c r="CV46" i="1"/>
  <c r="CU46" i="1"/>
  <c r="CS46" i="1"/>
  <c r="CR46" i="1"/>
  <c r="CM46" i="1"/>
  <c r="CL46" i="1"/>
  <c r="CJ46" i="1"/>
  <c r="CI46" i="1"/>
  <c r="CG46" i="1"/>
  <c r="CF46" i="1"/>
  <c r="CB46" i="1"/>
  <c r="CA46" i="1"/>
  <c r="BZ46" i="1"/>
  <c r="BX46" i="1"/>
  <c r="BW46" i="1"/>
  <c r="BU46" i="1"/>
  <c r="BT46" i="1"/>
  <c r="BO46" i="1"/>
  <c r="BN46" i="1"/>
  <c r="BL46" i="1"/>
  <c r="BK46" i="1"/>
  <c r="BI46" i="1"/>
  <c r="BH46" i="1"/>
  <c r="BC46" i="1"/>
  <c r="BB46" i="1"/>
  <c r="AZ46" i="1"/>
  <c r="AY46" i="1"/>
  <c r="AW46" i="1"/>
  <c r="AV46" i="1"/>
  <c r="AQ46" i="1"/>
  <c r="AP46" i="1"/>
  <c r="AN46" i="1"/>
  <c r="AM46" i="1"/>
  <c r="AK46" i="1"/>
  <c r="AJ46" i="1"/>
  <c r="AH46" i="1"/>
  <c r="AF46" i="1"/>
  <c r="AE46" i="1"/>
  <c r="AD46" i="1"/>
  <c r="AB46" i="1"/>
  <c r="AA46" i="1"/>
  <c r="Y46" i="1"/>
  <c r="X46" i="1"/>
  <c r="R46" i="1"/>
  <c r="V46" i="1" s="1"/>
  <c r="J46" i="1"/>
  <c r="N46" i="1" s="1"/>
  <c r="HF45" i="1"/>
  <c r="HE45" i="1"/>
  <c r="HA45" i="1"/>
  <c r="GZ45" i="1"/>
  <c r="GY45" i="1"/>
  <c r="GU45" i="1"/>
  <c r="GT45" i="1"/>
  <c r="GS45" i="1"/>
  <c r="GQ45" i="1"/>
  <c r="GP45" i="1"/>
  <c r="GK45" i="1"/>
  <c r="GJ45" i="1"/>
  <c r="GE45" i="1"/>
  <c r="GD45" i="1"/>
  <c r="FZ45" i="1"/>
  <c r="FY45" i="1"/>
  <c r="FX45" i="1"/>
  <c r="FV45" i="1"/>
  <c r="FU45" i="1"/>
  <c r="FP45" i="1"/>
  <c r="FO45" i="1"/>
  <c r="FK45" i="1"/>
  <c r="FJ45" i="1"/>
  <c r="FI45" i="1"/>
  <c r="FE45" i="1"/>
  <c r="FD45" i="1"/>
  <c r="FC45" i="1"/>
  <c r="FA45" i="1"/>
  <c r="EU45" i="1"/>
  <c r="ET45" i="1"/>
  <c r="ER45" i="1"/>
  <c r="EQ45" i="1"/>
  <c r="EL45" i="1"/>
  <c r="EK45" i="1"/>
  <c r="EI45" i="1"/>
  <c r="EH45" i="1"/>
  <c r="EF45" i="1"/>
  <c r="EE45" i="1"/>
  <c r="EA45" i="1"/>
  <c r="DZ45" i="1"/>
  <c r="DY45" i="1"/>
  <c r="DV45" i="1"/>
  <c r="DU45" i="1"/>
  <c r="DW45" i="1" s="1"/>
  <c r="DT45" i="1"/>
  <c r="DS45" i="1"/>
  <c r="DQ45" i="1"/>
  <c r="DP45" i="1"/>
  <c r="DK45" i="1"/>
  <c r="DJ45" i="1"/>
  <c r="DH45" i="1"/>
  <c r="DG45" i="1"/>
  <c r="DE45" i="1"/>
  <c r="DD45" i="1"/>
  <c r="CY45" i="1"/>
  <c r="CX45" i="1"/>
  <c r="CV45" i="1"/>
  <c r="CU45" i="1"/>
  <c r="CS45" i="1"/>
  <c r="CR45" i="1"/>
  <c r="CN45" i="1"/>
  <c r="CM45" i="1"/>
  <c r="CL45" i="1"/>
  <c r="CJ45" i="1"/>
  <c r="CI45" i="1"/>
  <c r="CG45" i="1"/>
  <c r="CF45" i="1"/>
  <c r="CC45" i="1"/>
  <c r="CB45" i="1"/>
  <c r="CD45" i="1" s="1"/>
  <c r="CA45" i="1"/>
  <c r="BZ45" i="1"/>
  <c r="BX45" i="1"/>
  <c r="BW45" i="1"/>
  <c r="BU45" i="1"/>
  <c r="BT45" i="1"/>
  <c r="BO45" i="1"/>
  <c r="BN45" i="1"/>
  <c r="BL45" i="1"/>
  <c r="BK45" i="1"/>
  <c r="BI45" i="1"/>
  <c r="BH45" i="1"/>
  <c r="BC45" i="1"/>
  <c r="BB45" i="1"/>
  <c r="AZ45" i="1"/>
  <c r="AY45" i="1"/>
  <c r="AW45" i="1"/>
  <c r="AV45" i="1"/>
  <c r="AR45" i="1"/>
  <c r="AQ45" i="1"/>
  <c r="AP45" i="1"/>
  <c r="AN45" i="1"/>
  <c r="AM45" i="1"/>
  <c r="AK45" i="1"/>
  <c r="AJ45" i="1"/>
  <c r="AG45" i="1"/>
  <c r="AF45" i="1"/>
  <c r="AH45" i="1" s="1"/>
  <c r="AE45" i="1"/>
  <c r="AD45" i="1"/>
  <c r="AB45" i="1"/>
  <c r="AA45" i="1"/>
  <c r="Y45" i="1"/>
  <c r="X45" i="1"/>
  <c r="N45" i="1"/>
  <c r="R45" i="1" s="1"/>
  <c r="V45" i="1" s="1"/>
  <c r="J45" i="1"/>
  <c r="HF44" i="1"/>
  <c r="HE44" i="1"/>
  <c r="GZ44" i="1"/>
  <c r="GY44" i="1"/>
  <c r="GU44" i="1"/>
  <c r="GT44" i="1"/>
  <c r="GS44" i="1"/>
  <c r="GQ44" i="1"/>
  <c r="GP44" i="1"/>
  <c r="GK44" i="1"/>
  <c r="GJ44" i="1"/>
  <c r="GF44" i="1"/>
  <c r="GE44" i="1"/>
  <c r="GD44" i="1"/>
  <c r="FZ44" i="1"/>
  <c r="FY44" i="1"/>
  <c r="FX44" i="1"/>
  <c r="FV44" i="1"/>
  <c r="FU44" i="1"/>
  <c r="FP44" i="1"/>
  <c r="FO44" i="1"/>
  <c r="FJ44" i="1"/>
  <c r="FI44" i="1"/>
  <c r="FE44" i="1"/>
  <c r="FD44" i="1"/>
  <c r="FC44" i="1"/>
  <c r="EZ44" i="1"/>
  <c r="EU44" i="1"/>
  <c r="ET44" i="1"/>
  <c r="ER44" i="1"/>
  <c r="EQ44" i="1"/>
  <c r="EL44" i="1"/>
  <c r="EK44" i="1"/>
  <c r="EI44" i="1"/>
  <c r="EH44" i="1"/>
  <c r="EF44" i="1"/>
  <c r="EE44" i="1"/>
  <c r="DZ44" i="1"/>
  <c r="DY44" i="1"/>
  <c r="DW44" i="1"/>
  <c r="DU44" i="1"/>
  <c r="DT44" i="1"/>
  <c r="DS44" i="1"/>
  <c r="DQ44" i="1"/>
  <c r="DP44" i="1"/>
  <c r="DK44" i="1"/>
  <c r="DJ44" i="1"/>
  <c r="DH44" i="1"/>
  <c r="DG44" i="1"/>
  <c r="DE44" i="1"/>
  <c r="DD44" i="1"/>
  <c r="CY44" i="1"/>
  <c r="CX44" i="1"/>
  <c r="CV44" i="1"/>
  <c r="CU44" i="1"/>
  <c r="CS44" i="1"/>
  <c r="CR44" i="1"/>
  <c r="CM44" i="1"/>
  <c r="CL44" i="1"/>
  <c r="CJ44" i="1"/>
  <c r="CI44" i="1"/>
  <c r="CG44" i="1"/>
  <c r="CF44" i="1"/>
  <c r="CB44" i="1"/>
  <c r="CA44" i="1"/>
  <c r="BZ44" i="1"/>
  <c r="BX44" i="1"/>
  <c r="BW44" i="1"/>
  <c r="BU44" i="1"/>
  <c r="BT44" i="1"/>
  <c r="BO44" i="1"/>
  <c r="BN44" i="1"/>
  <c r="BL44" i="1"/>
  <c r="BK44" i="1"/>
  <c r="BI44" i="1"/>
  <c r="BH44" i="1"/>
  <c r="BC44" i="1"/>
  <c r="BB44" i="1"/>
  <c r="AZ44" i="1"/>
  <c r="AY44" i="1"/>
  <c r="AW44" i="1"/>
  <c r="AV44" i="1"/>
  <c r="AQ44" i="1"/>
  <c r="AP44" i="1"/>
  <c r="AN44" i="1"/>
  <c r="AM44" i="1"/>
  <c r="AK44" i="1"/>
  <c r="AJ44" i="1"/>
  <c r="AF44" i="1"/>
  <c r="AE44" i="1"/>
  <c r="AD44" i="1"/>
  <c r="AB44" i="1"/>
  <c r="AA44" i="1"/>
  <c r="Y44" i="1"/>
  <c r="X44" i="1"/>
  <c r="J44" i="1"/>
  <c r="N44" i="1" s="1"/>
  <c r="R44" i="1" s="1"/>
  <c r="V44" i="1" s="1"/>
  <c r="HF43" i="1"/>
  <c r="HE43" i="1"/>
  <c r="HA43" i="1"/>
  <c r="GZ43" i="1"/>
  <c r="GY43" i="1"/>
  <c r="GV43" i="1"/>
  <c r="GU43" i="1"/>
  <c r="GT43" i="1"/>
  <c r="GS43" i="1"/>
  <c r="GQ43" i="1"/>
  <c r="GP43" i="1"/>
  <c r="GK43" i="1"/>
  <c r="GJ43" i="1"/>
  <c r="GE43" i="1"/>
  <c r="GD43" i="1"/>
  <c r="FZ43" i="1"/>
  <c r="FY43" i="1"/>
  <c r="FX43" i="1"/>
  <c r="FV43" i="1"/>
  <c r="FU43" i="1"/>
  <c r="FP43" i="1"/>
  <c r="FO43" i="1"/>
  <c r="FK43" i="1"/>
  <c r="FJ43" i="1"/>
  <c r="FI43" i="1"/>
  <c r="FE43" i="1"/>
  <c r="FG43" i="1" s="1"/>
  <c r="FD43" i="1"/>
  <c r="FC43" i="1"/>
  <c r="FA43" i="1"/>
  <c r="EU43" i="1"/>
  <c r="ET43" i="1"/>
  <c r="ER43" i="1"/>
  <c r="EQ43" i="1"/>
  <c r="EL43" i="1"/>
  <c r="EK43" i="1"/>
  <c r="EI43" i="1"/>
  <c r="EH43" i="1"/>
  <c r="EF43" i="1"/>
  <c r="EE43" i="1"/>
  <c r="EC43" i="1"/>
  <c r="EA43" i="1"/>
  <c r="FF43" i="1" s="1"/>
  <c r="DZ43" i="1"/>
  <c r="DY43" i="1"/>
  <c r="DV43" i="1"/>
  <c r="DU43" i="1"/>
  <c r="EZ43" i="1" s="1"/>
  <c r="DT43" i="1"/>
  <c r="DS43" i="1"/>
  <c r="DQ43" i="1"/>
  <c r="DP43" i="1"/>
  <c r="DK43" i="1"/>
  <c r="DJ43" i="1"/>
  <c r="DH43" i="1"/>
  <c r="DG43" i="1"/>
  <c r="DE43" i="1"/>
  <c r="DD43" i="1"/>
  <c r="CY43" i="1"/>
  <c r="CX43" i="1"/>
  <c r="CV43" i="1"/>
  <c r="CU43" i="1"/>
  <c r="CS43" i="1"/>
  <c r="CR43" i="1"/>
  <c r="CN43" i="1"/>
  <c r="CM43" i="1"/>
  <c r="CL43" i="1"/>
  <c r="CJ43" i="1"/>
  <c r="CI43" i="1"/>
  <c r="CG43" i="1"/>
  <c r="CF43" i="1"/>
  <c r="CC43" i="1"/>
  <c r="CB43" i="1"/>
  <c r="CD43" i="1" s="1"/>
  <c r="CA43" i="1"/>
  <c r="BZ43" i="1"/>
  <c r="BX43" i="1"/>
  <c r="BW43" i="1"/>
  <c r="BU43" i="1"/>
  <c r="BT43" i="1"/>
  <c r="BO43" i="1"/>
  <c r="BN43" i="1"/>
  <c r="BL43" i="1"/>
  <c r="BK43" i="1"/>
  <c r="BI43" i="1"/>
  <c r="BH43" i="1"/>
  <c r="BC43" i="1"/>
  <c r="BB43" i="1"/>
  <c r="AZ43" i="1"/>
  <c r="AY43" i="1"/>
  <c r="AW43" i="1"/>
  <c r="AV43" i="1"/>
  <c r="AT43" i="1"/>
  <c r="AR43" i="1"/>
  <c r="AQ43" i="1"/>
  <c r="AP43" i="1"/>
  <c r="AN43" i="1"/>
  <c r="AM43" i="1"/>
  <c r="AK43" i="1"/>
  <c r="AJ43" i="1"/>
  <c r="AG43" i="1"/>
  <c r="AF43" i="1"/>
  <c r="AH43" i="1" s="1"/>
  <c r="AE43" i="1"/>
  <c r="AD43" i="1"/>
  <c r="AB43" i="1"/>
  <c r="AA43" i="1"/>
  <c r="Y43" i="1"/>
  <c r="X43" i="1"/>
  <c r="V43" i="1"/>
  <c r="N43" i="1"/>
  <c r="R43" i="1" s="1"/>
  <c r="J43" i="1"/>
  <c r="HF42" i="1"/>
  <c r="HE42" i="1"/>
  <c r="GZ42" i="1"/>
  <c r="GY42" i="1"/>
  <c r="GU42" i="1"/>
  <c r="GT42" i="1"/>
  <c r="GS42" i="1"/>
  <c r="GQ42" i="1"/>
  <c r="GP42" i="1"/>
  <c r="GK42" i="1"/>
  <c r="GJ42" i="1"/>
  <c r="GF42" i="1"/>
  <c r="GE42" i="1"/>
  <c r="GD42" i="1"/>
  <c r="GA42" i="1"/>
  <c r="FZ42" i="1"/>
  <c r="FY42" i="1"/>
  <c r="FX42" i="1"/>
  <c r="FV42" i="1"/>
  <c r="FU42" i="1"/>
  <c r="FP42" i="1"/>
  <c r="FO42" i="1"/>
  <c r="FJ42" i="1"/>
  <c r="FI42" i="1"/>
  <c r="FE42" i="1"/>
  <c r="FD42" i="1"/>
  <c r="FC42" i="1"/>
  <c r="EU42" i="1"/>
  <c r="ET42" i="1"/>
  <c r="ER42" i="1"/>
  <c r="EQ42" i="1"/>
  <c r="EL42" i="1"/>
  <c r="EK42" i="1"/>
  <c r="EI42" i="1"/>
  <c r="EH42" i="1"/>
  <c r="EF42" i="1"/>
  <c r="EE42" i="1"/>
  <c r="DZ42" i="1"/>
  <c r="DY42" i="1"/>
  <c r="DU42" i="1"/>
  <c r="DT42" i="1"/>
  <c r="DS42" i="1"/>
  <c r="DQ42" i="1"/>
  <c r="DP42" i="1"/>
  <c r="DK42" i="1"/>
  <c r="DJ42" i="1"/>
  <c r="DH42" i="1"/>
  <c r="DG42" i="1"/>
  <c r="DE42" i="1"/>
  <c r="DD42" i="1"/>
  <c r="CY42" i="1"/>
  <c r="CX42" i="1"/>
  <c r="CV42" i="1"/>
  <c r="CU42" i="1"/>
  <c r="CS42" i="1"/>
  <c r="CR42" i="1"/>
  <c r="CM42" i="1"/>
  <c r="CL42" i="1"/>
  <c r="CJ42" i="1"/>
  <c r="CI42" i="1"/>
  <c r="CG42" i="1"/>
  <c r="CF42" i="1"/>
  <c r="CB42" i="1"/>
  <c r="CA42" i="1"/>
  <c r="BZ42" i="1"/>
  <c r="BX42" i="1"/>
  <c r="BW42" i="1"/>
  <c r="BU42" i="1"/>
  <c r="BT42" i="1"/>
  <c r="BO42" i="1"/>
  <c r="BN42" i="1"/>
  <c r="BL42" i="1"/>
  <c r="BK42" i="1"/>
  <c r="BI42" i="1"/>
  <c r="BH42" i="1"/>
  <c r="BC42" i="1"/>
  <c r="BB42" i="1"/>
  <c r="AZ42" i="1"/>
  <c r="AY42" i="1"/>
  <c r="AW42" i="1"/>
  <c r="AV42" i="1"/>
  <c r="AQ42" i="1"/>
  <c r="AP42" i="1"/>
  <c r="AN42" i="1"/>
  <c r="AM42" i="1"/>
  <c r="AK42" i="1"/>
  <c r="AJ42" i="1"/>
  <c r="AH42" i="1"/>
  <c r="AF42" i="1"/>
  <c r="AE42" i="1"/>
  <c r="AD42" i="1"/>
  <c r="AB42" i="1"/>
  <c r="AA42" i="1"/>
  <c r="Y42" i="1"/>
  <c r="X42" i="1"/>
  <c r="R42" i="1"/>
  <c r="V42" i="1" s="1"/>
  <c r="J42" i="1"/>
  <c r="N42" i="1" s="1"/>
  <c r="HF41" i="1"/>
  <c r="HE41" i="1"/>
  <c r="HA41" i="1"/>
  <c r="GZ41" i="1"/>
  <c r="GY41" i="1"/>
  <c r="GU41" i="1"/>
  <c r="GT41" i="1"/>
  <c r="GS41" i="1"/>
  <c r="GQ41" i="1"/>
  <c r="GP41" i="1"/>
  <c r="GK41" i="1"/>
  <c r="GJ41" i="1"/>
  <c r="GE41" i="1"/>
  <c r="GD41" i="1"/>
  <c r="FZ41" i="1"/>
  <c r="FY41" i="1"/>
  <c r="FX41" i="1"/>
  <c r="FV41" i="1"/>
  <c r="FU41" i="1"/>
  <c r="FP41" i="1"/>
  <c r="FO41" i="1"/>
  <c r="FJ41" i="1"/>
  <c r="FI41" i="1"/>
  <c r="FG41" i="1"/>
  <c r="FE41" i="1"/>
  <c r="FK41" i="1" s="1"/>
  <c r="FD41" i="1"/>
  <c r="FC41" i="1"/>
  <c r="FA41" i="1"/>
  <c r="EZ41" i="1"/>
  <c r="HF40" i="1"/>
  <c r="HE40" i="1"/>
  <c r="HA40" i="1"/>
  <c r="GZ40" i="1"/>
  <c r="GY40" i="1"/>
  <c r="GW40" i="1"/>
  <c r="GV40" i="1"/>
  <c r="GU40" i="1"/>
  <c r="GT40" i="1"/>
  <c r="GS40" i="1"/>
  <c r="GQ40" i="1"/>
  <c r="GP40" i="1"/>
  <c r="GK40" i="1"/>
  <c r="GJ40" i="1"/>
  <c r="GE40" i="1"/>
  <c r="GD40" i="1"/>
  <c r="FZ40" i="1"/>
  <c r="GF40" i="1" s="1"/>
  <c r="FY40" i="1"/>
  <c r="FX40" i="1"/>
  <c r="FV40" i="1"/>
  <c r="FU40" i="1"/>
  <c r="FP40" i="1"/>
  <c r="FO40" i="1"/>
  <c r="FJ40" i="1"/>
  <c r="FI40" i="1"/>
  <c r="FE40" i="1"/>
  <c r="FD40" i="1"/>
  <c r="FC40" i="1"/>
  <c r="EU40" i="1"/>
  <c r="ET40" i="1"/>
  <c r="ER40" i="1"/>
  <c r="EQ40" i="1"/>
  <c r="EL40" i="1"/>
  <c r="EK40" i="1"/>
  <c r="EI40" i="1"/>
  <c r="EH40" i="1"/>
  <c r="EF40" i="1"/>
  <c r="EE40" i="1"/>
  <c r="DZ40" i="1"/>
  <c r="DY40" i="1"/>
  <c r="DU40" i="1"/>
  <c r="DT40" i="1"/>
  <c r="DS40" i="1"/>
  <c r="DQ40" i="1"/>
  <c r="DP40" i="1"/>
  <c r="DK40" i="1"/>
  <c r="DJ40" i="1"/>
  <c r="DH40" i="1"/>
  <c r="DG40" i="1"/>
  <c r="DE40" i="1"/>
  <c r="DD40" i="1"/>
  <c r="CY40" i="1"/>
  <c r="CX40" i="1"/>
  <c r="CV40" i="1"/>
  <c r="CU40" i="1"/>
  <c r="CS40" i="1"/>
  <c r="CR40" i="1"/>
  <c r="CN40" i="1"/>
  <c r="CP40" i="1" s="1"/>
  <c r="CM40" i="1"/>
  <c r="CL40" i="1"/>
  <c r="CJ40" i="1"/>
  <c r="CI40" i="1"/>
  <c r="CG40" i="1"/>
  <c r="CF40" i="1"/>
  <c r="CD40" i="1"/>
  <c r="CC40" i="1"/>
  <c r="CB40" i="1"/>
  <c r="CA40" i="1"/>
  <c r="BZ40" i="1"/>
  <c r="BX40" i="1"/>
  <c r="BW40" i="1"/>
  <c r="BU40" i="1"/>
  <c r="BT40" i="1"/>
  <c r="BO40" i="1"/>
  <c r="BN40" i="1"/>
  <c r="BL40" i="1"/>
  <c r="BK40" i="1"/>
  <c r="BI40" i="1"/>
  <c r="BH40" i="1"/>
  <c r="BC40" i="1"/>
  <c r="BB40" i="1"/>
  <c r="AZ40" i="1"/>
  <c r="AY40" i="1"/>
  <c r="AW40" i="1"/>
  <c r="AV40" i="1"/>
  <c r="AR40" i="1"/>
  <c r="AQ40" i="1"/>
  <c r="AP40" i="1"/>
  <c r="AN40" i="1"/>
  <c r="AM40" i="1"/>
  <c r="AK40" i="1"/>
  <c r="AJ40" i="1"/>
  <c r="AF40" i="1"/>
  <c r="AE40" i="1"/>
  <c r="AD40" i="1"/>
  <c r="AB40" i="1"/>
  <c r="AA40" i="1"/>
  <c r="Y40" i="1"/>
  <c r="X40" i="1"/>
  <c r="J40" i="1"/>
  <c r="N40" i="1" s="1"/>
  <c r="R40" i="1" s="1"/>
  <c r="V40" i="1" s="1"/>
  <c r="HG39" i="1"/>
  <c r="HF39" i="1"/>
  <c r="HE39" i="1"/>
  <c r="HA39" i="1"/>
  <c r="GZ39" i="1"/>
  <c r="GY39" i="1"/>
  <c r="GU39" i="1"/>
  <c r="GT39" i="1"/>
  <c r="GS39" i="1"/>
  <c r="GQ39" i="1"/>
  <c r="GP39" i="1"/>
  <c r="GK39" i="1"/>
  <c r="GJ39" i="1"/>
  <c r="GE39" i="1"/>
  <c r="GD39" i="1"/>
  <c r="FZ39" i="1"/>
  <c r="FY39" i="1"/>
  <c r="FX39" i="1"/>
  <c r="FU39" i="1"/>
  <c r="FP39" i="1"/>
  <c r="FO39" i="1"/>
  <c r="FJ39" i="1"/>
  <c r="FI39" i="1"/>
  <c r="FE39" i="1"/>
  <c r="FD39" i="1"/>
  <c r="FC39" i="1"/>
  <c r="FA39" i="1"/>
  <c r="EZ39" i="1"/>
  <c r="EY39" i="1"/>
  <c r="FV39" i="1" s="1"/>
  <c r="EU39" i="1"/>
  <c r="ET39" i="1"/>
  <c r="ER39" i="1"/>
  <c r="EQ39" i="1"/>
  <c r="EL39" i="1"/>
  <c r="EK39" i="1"/>
  <c r="EI39" i="1"/>
  <c r="EH39" i="1"/>
  <c r="EF39" i="1"/>
  <c r="EE39" i="1"/>
  <c r="EA39" i="1"/>
  <c r="DZ39" i="1"/>
  <c r="DY39" i="1"/>
  <c r="DU39" i="1"/>
  <c r="DT39" i="1"/>
  <c r="DS39" i="1"/>
  <c r="DQ39" i="1"/>
  <c r="DP39" i="1"/>
  <c r="DK39" i="1"/>
  <c r="DJ39" i="1"/>
  <c r="DH39" i="1"/>
  <c r="DG39" i="1"/>
  <c r="DE39" i="1"/>
  <c r="DD39" i="1"/>
  <c r="CY39" i="1"/>
  <c r="CX39" i="1"/>
  <c r="CV39" i="1"/>
  <c r="CU39" i="1"/>
  <c r="CS39" i="1"/>
  <c r="CR39" i="1"/>
  <c r="CM39" i="1"/>
  <c r="CL39" i="1"/>
  <c r="CJ39" i="1"/>
  <c r="CI39" i="1"/>
  <c r="CG39" i="1"/>
  <c r="CF39" i="1"/>
  <c r="CB39" i="1"/>
  <c r="CA39" i="1"/>
  <c r="BZ39" i="1"/>
  <c r="BX39" i="1"/>
  <c r="BW39" i="1"/>
  <c r="BU39" i="1"/>
  <c r="BT39" i="1"/>
  <c r="BO39" i="1"/>
  <c r="BN39" i="1"/>
  <c r="BL39" i="1"/>
  <c r="BK39" i="1"/>
  <c r="BI39" i="1"/>
  <c r="BH39" i="1"/>
  <c r="BC39" i="1"/>
  <c r="BB39" i="1"/>
  <c r="AZ39" i="1"/>
  <c r="AY39" i="1"/>
  <c r="AW39" i="1"/>
  <c r="AV39" i="1"/>
  <c r="AQ39" i="1"/>
  <c r="AP39" i="1"/>
  <c r="AN39" i="1"/>
  <c r="AM39" i="1"/>
  <c r="AK39" i="1"/>
  <c r="AJ39" i="1"/>
  <c r="AF39" i="1"/>
  <c r="AE39" i="1"/>
  <c r="AD39" i="1"/>
  <c r="AB39" i="1"/>
  <c r="AA39" i="1"/>
  <c r="Y39" i="1"/>
  <c r="X39" i="1"/>
  <c r="N39" i="1"/>
  <c r="R39" i="1" s="1"/>
  <c r="V39" i="1" s="1"/>
  <c r="J39" i="1"/>
  <c r="HF38" i="1"/>
  <c r="HE38" i="1"/>
  <c r="GZ38" i="1"/>
  <c r="GY38" i="1"/>
  <c r="GU38" i="1"/>
  <c r="GW38" i="1" s="1"/>
  <c r="GT38" i="1"/>
  <c r="GS38" i="1"/>
  <c r="GQ38" i="1"/>
  <c r="GP38" i="1"/>
  <c r="GK38" i="1"/>
  <c r="GJ38" i="1"/>
  <c r="GF38" i="1"/>
  <c r="GE38" i="1"/>
  <c r="GD38" i="1"/>
  <c r="GB38" i="1"/>
  <c r="GA38" i="1"/>
  <c r="FZ38" i="1"/>
  <c r="FY38" i="1"/>
  <c r="FX38" i="1"/>
  <c r="FV38" i="1"/>
  <c r="FU38" i="1"/>
  <c r="FP38" i="1"/>
  <c r="FO38" i="1"/>
  <c r="FJ38" i="1"/>
  <c r="FI38" i="1"/>
  <c r="FE38" i="1"/>
  <c r="FK38" i="1" s="1"/>
  <c r="FD38" i="1"/>
  <c r="FC38" i="1"/>
  <c r="EU38" i="1"/>
  <c r="ET38" i="1"/>
  <c r="ER38" i="1"/>
  <c r="EQ38" i="1"/>
  <c r="EL38" i="1"/>
  <c r="EK38" i="1"/>
  <c r="EI38" i="1"/>
  <c r="EH38" i="1"/>
  <c r="EF38" i="1"/>
  <c r="EE38" i="1"/>
  <c r="DZ38" i="1"/>
  <c r="DY38" i="1"/>
  <c r="DU38" i="1"/>
  <c r="FA38" i="1" s="1"/>
  <c r="DT38" i="1"/>
  <c r="DS38" i="1"/>
  <c r="DQ38" i="1"/>
  <c r="DP38" i="1"/>
  <c r="DK38" i="1"/>
  <c r="DJ38" i="1"/>
  <c r="DH38" i="1"/>
  <c r="DG38" i="1"/>
  <c r="DE38" i="1"/>
  <c r="DD38" i="1"/>
  <c r="CY38" i="1"/>
  <c r="CX38" i="1"/>
  <c r="CV38" i="1"/>
  <c r="CU38" i="1"/>
  <c r="CS38" i="1"/>
  <c r="CR38" i="1"/>
  <c r="CM38" i="1"/>
  <c r="CL38" i="1"/>
  <c r="CJ38" i="1"/>
  <c r="CI38" i="1"/>
  <c r="CG38" i="1"/>
  <c r="CF38" i="1"/>
  <c r="CB38" i="1"/>
  <c r="DW38" i="1" s="1"/>
  <c r="CA38" i="1"/>
  <c r="BZ38" i="1"/>
  <c r="BX38" i="1"/>
  <c r="BW38" i="1"/>
  <c r="BU38" i="1"/>
  <c r="BT38" i="1"/>
  <c r="BO38" i="1"/>
  <c r="BN38" i="1"/>
  <c r="BL38" i="1"/>
  <c r="BK38" i="1"/>
  <c r="BI38" i="1"/>
  <c r="BH38" i="1"/>
  <c r="BC38" i="1"/>
  <c r="BB38" i="1"/>
  <c r="AZ38" i="1"/>
  <c r="AY38" i="1"/>
  <c r="AW38" i="1"/>
  <c r="AV38" i="1"/>
  <c r="AQ38" i="1"/>
  <c r="AP38" i="1"/>
  <c r="AN38" i="1"/>
  <c r="AM38" i="1"/>
  <c r="AK38" i="1"/>
  <c r="AJ38" i="1"/>
  <c r="AF38" i="1"/>
  <c r="AH38" i="1" s="1"/>
  <c r="AE38" i="1"/>
  <c r="AD38" i="1"/>
  <c r="AB38" i="1"/>
  <c r="AA38" i="1"/>
  <c r="Y38" i="1"/>
  <c r="X38" i="1"/>
  <c r="R38" i="1"/>
  <c r="V38" i="1" s="1"/>
  <c r="J38" i="1"/>
  <c r="N38" i="1" s="1"/>
  <c r="HF37" i="1"/>
  <c r="HE37" i="1"/>
  <c r="HA37" i="1"/>
  <c r="HC37" i="1" s="1"/>
  <c r="GZ37" i="1"/>
  <c r="GY37" i="1"/>
  <c r="GW37" i="1"/>
  <c r="GV37" i="1"/>
  <c r="GU37" i="1"/>
  <c r="GT37" i="1"/>
  <c r="GS37" i="1"/>
  <c r="GQ37" i="1"/>
  <c r="GP37" i="1"/>
  <c r="GK37" i="1"/>
  <c r="GJ37" i="1"/>
  <c r="GE37" i="1"/>
  <c r="GD37" i="1"/>
  <c r="FZ37" i="1"/>
  <c r="GF37" i="1" s="1"/>
  <c r="FY37" i="1"/>
  <c r="FX37" i="1"/>
  <c r="FV37" i="1"/>
  <c r="FU37" i="1"/>
  <c r="FP37" i="1"/>
  <c r="FO37" i="1"/>
  <c r="FJ37" i="1"/>
  <c r="FI37" i="1"/>
  <c r="FE37" i="1"/>
  <c r="FD37" i="1"/>
  <c r="FC37" i="1"/>
  <c r="FA37" i="1"/>
  <c r="EZ37" i="1"/>
  <c r="HF36" i="1"/>
  <c r="HE36" i="1"/>
  <c r="GZ36" i="1"/>
  <c r="GY36" i="1"/>
  <c r="GU36" i="1"/>
  <c r="HA36" i="1" s="1"/>
  <c r="HG36" i="1" s="1"/>
  <c r="GT36" i="1"/>
  <c r="GS36" i="1"/>
  <c r="GQ36" i="1"/>
  <c r="GP36" i="1"/>
  <c r="GK36" i="1"/>
  <c r="GJ36" i="1"/>
  <c r="GE36" i="1"/>
  <c r="GD36" i="1"/>
  <c r="FZ36" i="1"/>
  <c r="GW36" i="1" s="1"/>
  <c r="FY36" i="1"/>
  <c r="FX36" i="1"/>
  <c r="FV36" i="1"/>
  <c r="FU36" i="1"/>
  <c r="FP36" i="1"/>
  <c r="FO36" i="1"/>
  <c r="FJ36" i="1"/>
  <c r="FI36" i="1"/>
  <c r="FE36" i="1"/>
  <c r="FG36" i="1" s="1"/>
  <c r="FD36" i="1"/>
  <c r="FC36" i="1"/>
  <c r="FA36" i="1"/>
  <c r="EZ36" i="1"/>
  <c r="HF35" i="1"/>
  <c r="HE35" i="1"/>
  <c r="GZ35" i="1"/>
  <c r="GY35" i="1"/>
  <c r="GU35" i="1"/>
  <c r="GT35" i="1"/>
  <c r="GS35" i="1"/>
  <c r="GQ35" i="1"/>
  <c r="GP35" i="1"/>
  <c r="GK35" i="1"/>
  <c r="GJ35" i="1"/>
  <c r="GE35" i="1"/>
  <c r="GD35" i="1"/>
  <c r="FZ35" i="1"/>
  <c r="GB35" i="1" s="1"/>
  <c r="FY35" i="1"/>
  <c r="FX35" i="1"/>
  <c r="FV35" i="1"/>
  <c r="FU35" i="1"/>
  <c r="FP35" i="1"/>
  <c r="FO35" i="1"/>
  <c r="FK35" i="1"/>
  <c r="FJ35" i="1"/>
  <c r="FI35" i="1"/>
  <c r="FE35" i="1"/>
  <c r="FD35" i="1"/>
  <c r="FC35" i="1"/>
  <c r="FA35" i="1"/>
  <c r="EU35" i="1"/>
  <c r="ET35" i="1"/>
  <c r="ER35" i="1"/>
  <c r="EQ35" i="1"/>
  <c r="EL35" i="1"/>
  <c r="EK35" i="1"/>
  <c r="EI35" i="1"/>
  <c r="EH35" i="1"/>
  <c r="EF35" i="1"/>
  <c r="EE35" i="1"/>
  <c r="EA35" i="1"/>
  <c r="FF35" i="1" s="1"/>
  <c r="DZ35" i="1"/>
  <c r="DY35" i="1"/>
  <c r="DU35" i="1"/>
  <c r="EZ35" i="1" s="1"/>
  <c r="DT35" i="1"/>
  <c r="DS35" i="1"/>
  <c r="DQ35" i="1"/>
  <c r="DP35" i="1"/>
  <c r="DK35" i="1"/>
  <c r="DJ35" i="1"/>
  <c r="DH35" i="1"/>
  <c r="DG35" i="1"/>
  <c r="DE35" i="1"/>
  <c r="DD35" i="1"/>
  <c r="CY35" i="1"/>
  <c r="CX35" i="1"/>
  <c r="CV35" i="1"/>
  <c r="CU35" i="1"/>
  <c r="CS35" i="1"/>
  <c r="CR35" i="1"/>
  <c r="CM35" i="1"/>
  <c r="CL35" i="1"/>
  <c r="CJ35" i="1"/>
  <c r="CI35" i="1"/>
  <c r="CG35" i="1"/>
  <c r="CF35" i="1"/>
  <c r="CB35" i="1"/>
  <c r="DW35" i="1" s="1"/>
  <c r="CA35" i="1"/>
  <c r="BZ35" i="1"/>
  <c r="BX35" i="1"/>
  <c r="BW35" i="1"/>
  <c r="BU35" i="1"/>
  <c r="BT35" i="1"/>
  <c r="BO35" i="1"/>
  <c r="BN35" i="1"/>
  <c r="BL35" i="1"/>
  <c r="BK35" i="1"/>
  <c r="BI35" i="1"/>
  <c r="BH35" i="1"/>
  <c r="BC35" i="1"/>
  <c r="BB35" i="1"/>
  <c r="AZ35" i="1"/>
  <c r="AY35" i="1"/>
  <c r="AW35" i="1"/>
  <c r="AV35" i="1"/>
  <c r="AQ35" i="1"/>
  <c r="AP35" i="1"/>
  <c r="AN35" i="1"/>
  <c r="AM35" i="1"/>
  <c r="AK35" i="1"/>
  <c r="AJ35" i="1"/>
  <c r="AF35" i="1"/>
  <c r="AE35" i="1"/>
  <c r="AD35" i="1"/>
  <c r="AB35" i="1"/>
  <c r="AA35" i="1"/>
  <c r="Y35" i="1"/>
  <c r="X35" i="1"/>
  <c r="R35" i="1"/>
  <c r="V35" i="1" s="1"/>
  <c r="N35" i="1"/>
  <c r="J35" i="1"/>
  <c r="HF34" i="1"/>
  <c r="HE34" i="1"/>
  <c r="GZ34" i="1"/>
  <c r="GY34" i="1"/>
  <c r="GU34" i="1"/>
  <c r="GW34" i="1" s="1"/>
  <c r="GT34" i="1"/>
  <c r="GS34" i="1"/>
  <c r="GQ34" i="1"/>
  <c r="GP34" i="1"/>
  <c r="GK34" i="1"/>
  <c r="GJ34" i="1"/>
  <c r="GF34" i="1"/>
  <c r="GH34" i="1" s="1"/>
  <c r="GE34" i="1"/>
  <c r="GD34" i="1"/>
  <c r="GB34" i="1"/>
  <c r="GA34" i="1"/>
  <c r="FZ34" i="1"/>
  <c r="FY34" i="1"/>
  <c r="FX34" i="1"/>
  <c r="FV34" i="1"/>
  <c r="FU34" i="1"/>
  <c r="FP34" i="1"/>
  <c r="FO34" i="1"/>
  <c r="FJ34" i="1"/>
  <c r="FI34" i="1"/>
  <c r="FE34" i="1"/>
  <c r="FK34" i="1" s="1"/>
  <c r="FD34" i="1"/>
  <c r="FC34" i="1"/>
  <c r="EU34" i="1"/>
  <c r="ET34" i="1"/>
  <c r="ER34" i="1"/>
  <c r="EQ34" i="1"/>
  <c r="EL34" i="1"/>
  <c r="EK34" i="1"/>
  <c r="EI34" i="1"/>
  <c r="EH34" i="1"/>
  <c r="EF34" i="1"/>
  <c r="EE34" i="1"/>
  <c r="DZ34" i="1"/>
  <c r="DY34" i="1"/>
  <c r="DW34" i="1"/>
  <c r="DU34" i="1"/>
  <c r="FA34" i="1" s="1"/>
  <c r="DT34" i="1"/>
  <c r="DS34" i="1"/>
  <c r="DQ34" i="1"/>
  <c r="DP34" i="1"/>
  <c r="DK34" i="1"/>
  <c r="DJ34" i="1"/>
  <c r="DH34" i="1"/>
  <c r="DG34" i="1"/>
  <c r="DE34" i="1"/>
  <c r="DD34" i="1"/>
  <c r="CY34" i="1"/>
  <c r="CX34" i="1"/>
  <c r="CV34" i="1"/>
  <c r="CU34" i="1"/>
  <c r="CS34" i="1"/>
  <c r="CR34" i="1"/>
  <c r="CM34" i="1"/>
  <c r="CL34" i="1"/>
  <c r="CJ34" i="1"/>
  <c r="CI34" i="1"/>
  <c r="CG34" i="1"/>
  <c r="CF34" i="1"/>
  <c r="CB34" i="1"/>
  <c r="CA34" i="1"/>
  <c r="BZ34" i="1"/>
  <c r="BX34" i="1"/>
  <c r="BW34" i="1"/>
  <c r="BO34" i="1"/>
  <c r="BN34" i="1"/>
  <c r="BL34" i="1"/>
  <c r="BK34" i="1"/>
  <c r="BI34" i="1"/>
  <c r="BH34" i="1"/>
  <c r="BC34" i="1"/>
  <c r="BB34" i="1"/>
  <c r="AZ34" i="1"/>
  <c r="AY34" i="1"/>
  <c r="AW34" i="1"/>
  <c r="AV34" i="1"/>
  <c r="AQ34" i="1"/>
  <c r="AP34" i="1"/>
  <c r="AN34" i="1"/>
  <c r="AM34" i="1"/>
  <c r="AK34" i="1"/>
  <c r="AJ34" i="1"/>
  <c r="AE34" i="1"/>
  <c r="AD34" i="1"/>
  <c r="AB34" i="1"/>
  <c r="AA34" i="1"/>
  <c r="W34" i="1"/>
  <c r="AF34" i="1" s="1"/>
  <c r="J34" i="1"/>
  <c r="N34" i="1" s="1"/>
  <c r="R34" i="1" s="1"/>
  <c r="V34" i="1" s="1"/>
  <c r="HF33" i="1"/>
  <c r="HE33" i="1"/>
  <c r="GZ33" i="1"/>
  <c r="GY33" i="1"/>
  <c r="GU33" i="1"/>
  <c r="HA33" i="1" s="1"/>
  <c r="GT33" i="1"/>
  <c r="GS33" i="1"/>
  <c r="GQ33" i="1"/>
  <c r="GP33" i="1"/>
  <c r="GK33" i="1"/>
  <c r="GJ33" i="1"/>
  <c r="GE33" i="1"/>
  <c r="GD33" i="1"/>
  <c r="FZ33" i="1"/>
  <c r="FY33" i="1"/>
  <c r="FX33" i="1"/>
  <c r="FV33" i="1"/>
  <c r="FU33" i="1"/>
  <c r="FP33" i="1"/>
  <c r="FO33" i="1"/>
  <c r="FJ33" i="1"/>
  <c r="FI33" i="1"/>
  <c r="FE33" i="1"/>
  <c r="FD33" i="1"/>
  <c r="FC33" i="1"/>
  <c r="EU33" i="1"/>
  <c r="ET33" i="1"/>
  <c r="ER33" i="1"/>
  <c r="EQ33" i="1"/>
  <c r="EL33" i="1"/>
  <c r="EK33" i="1"/>
  <c r="EI33" i="1"/>
  <c r="EH33" i="1"/>
  <c r="EF33" i="1"/>
  <c r="EE33" i="1"/>
  <c r="DZ33" i="1"/>
  <c r="DY33" i="1"/>
  <c r="DU33" i="1"/>
  <c r="DW33" i="1" s="1"/>
  <c r="DT33" i="1"/>
  <c r="DS33" i="1"/>
  <c r="DQ33" i="1"/>
  <c r="DP33" i="1"/>
  <c r="DK33" i="1"/>
  <c r="DJ33" i="1"/>
  <c r="DH33" i="1"/>
  <c r="DG33" i="1"/>
  <c r="DE33" i="1"/>
  <c r="DD33" i="1"/>
  <c r="CY33" i="1"/>
  <c r="CX33" i="1"/>
  <c r="CV33" i="1"/>
  <c r="CU33" i="1"/>
  <c r="CS33" i="1"/>
  <c r="CR33" i="1"/>
  <c r="CM33" i="1"/>
  <c r="CL33" i="1"/>
  <c r="CJ33" i="1"/>
  <c r="CI33" i="1"/>
  <c r="CG33" i="1"/>
  <c r="CF33" i="1"/>
  <c r="CD33" i="1"/>
  <c r="CB33" i="1"/>
  <c r="CN33" i="1" s="1"/>
  <c r="CZ33" i="1" s="1"/>
  <c r="CA33" i="1"/>
  <c r="BZ33" i="1"/>
  <c r="BX33" i="1"/>
  <c r="BW33" i="1"/>
  <c r="BU33" i="1"/>
  <c r="BT33" i="1"/>
  <c r="BO33" i="1"/>
  <c r="BN33" i="1"/>
  <c r="BL33" i="1"/>
  <c r="BK33" i="1"/>
  <c r="BI33" i="1"/>
  <c r="BH33" i="1"/>
  <c r="BC33" i="1"/>
  <c r="BB33" i="1"/>
  <c r="AZ33" i="1"/>
  <c r="AY33" i="1"/>
  <c r="AW33" i="1"/>
  <c r="AV33" i="1"/>
  <c r="AQ33" i="1"/>
  <c r="AP33" i="1"/>
  <c r="AN33" i="1"/>
  <c r="AM33" i="1"/>
  <c r="AK33" i="1"/>
  <c r="AJ33" i="1"/>
  <c r="AF33" i="1"/>
  <c r="AR33" i="1" s="1"/>
  <c r="AE33" i="1"/>
  <c r="AD33" i="1"/>
  <c r="AB33" i="1"/>
  <c r="AA33" i="1"/>
  <c r="Y33" i="1"/>
  <c r="X33" i="1"/>
  <c r="J33" i="1"/>
  <c r="AH33" i="1" s="1"/>
  <c r="HF32" i="1"/>
  <c r="HE32" i="1"/>
  <c r="GZ32" i="1"/>
  <c r="GY32" i="1"/>
  <c r="GU32" i="1"/>
  <c r="GT32" i="1"/>
  <c r="GS32" i="1"/>
  <c r="GQ32" i="1"/>
  <c r="GP32" i="1"/>
  <c r="GK32" i="1"/>
  <c r="GJ32" i="1"/>
  <c r="GE32" i="1"/>
  <c r="GD32" i="1"/>
  <c r="FZ32" i="1"/>
  <c r="GB32" i="1" s="1"/>
  <c r="FY32" i="1"/>
  <c r="FX32" i="1"/>
  <c r="FV32" i="1"/>
  <c r="FU32" i="1"/>
  <c r="FP32" i="1"/>
  <c r="FO32" i="1"/>
  <c r="FL32" i="1"/>
  <c r="FK32" i="1"/>
  <c r="FM32" i="1" s="1"/>
  <c r="FJ32" i="1"/>
  <c r="FI32" i="1"/>
  <c r="FG32" i="1"/>
  <c r="FF32" i="1"/>
  <c r="FE32" i="1"/>
  <c r="FD32" i="1"/>
  <c r="FC32" i="1"/>
  <c r="FA32" i="1"/>
  <c r="EZ32" i="1"/>
  <c r="HF31" i="1"/>
  <c r="HE31" i="1"/>
  <c r="GZ31" i="1"/>
  <c r="GY31" i="1"/>
  <c r="GU31" i="1"/>
  <c r="GW31" i="1" s="1"/>
  <c r="GT31" i="1"/>
  <c r="GS31" i="1"/>
  <c r="GQ31" i="1"/>
  <c r="GP31" i="1"/>
  <c r="GK31" i="1"/>
  <c r="GJ31" i="1"/>
  <c r="GF31" i="1"/>
  <c r="GH31" i="1" s="1"/>
  <c r="GE31" i="1"/>
  <c r="GD31" i="1"/>
  <c r="GB31" i="1"/>
  <c r="GA31" i="1"/>
  <c r="FZ31" i="1"/>
  <c r="FY31" i="1"/>
  <c r="FX31" i="1"/>
  <c r="FV31" i="1"/>
  <c r="FU31" i="1"/>
  <c r="FP31" i="1"/>
  <c r="FO31" i="1"/>
  <c r="FJ31" i="1"/>
  <c r="FI31" i="1"/>
  <c r="FG31" i="1"/>
  <c r="FE31" i="1"/>
  <c r="FK31" i="1" s="1"/>
  <c r="FM31" i="1" s="1"/>
  <c r="FD31" i="1"/>
  <c r="FC31" i="1"/>
  <c r="FA31" i="1"/>
  <c r="EZ31" i="1"/>
  <c r="EX31" i="1"/>
  <c r="EW31" i="1"/>
  <c r="EV31" i="1"/>
  <c r="EU31" i="1"/>
  <c r="ET31" i="1"/>
  <c r="HF30" i="1"/>
  <c r="HE30" i="1"/>
  <c r="GZ30" i="1"/>
  <c r="GY30" i="1"/>
  <c r="GU30" i="1"/>
  <c r="HA30" i="1" s="1"/>
  <c r="GT30" i="1"/>
  <c r="GS30" i="1"/>
  <c r="GQ30" i="1"/>
  <c r="GP30" i="1"/>
  <c r="GK30" i="1"/>
  <c r="GJ30" i="1"/>
  <c r="GE30" i="1"/>
  <c r="GD30" i="1"/>
  <c r="FZ30" i="1"/>
  <c r="FY30" i="1"/>
  <c r="FX30" i="1"/>
  <c r="FV30" i="1"/>
  <c r="FU30" i="1"/>
  <c r="FE30" i="1"/>
  <c r="FK30" i="1" s="1"/>
  <c r="FQ30" i="1" s="1"/>
  <c r="HF29" i="1"/>
  <c r="HE29" i="1"/>
  <c r="GZ29" i="1"/>
  <c r="GY29" i="1"/>
  <c r="GU29" i="1"/>
  <c r="GT29" i="1"/>
  <c r="GS29" i="1"/>
  <c r="GQ29" i="1"/>
  <c r="GP29" i="1"/>
  <c r="GK29" i="1"/>
  <c r="GJ29" i="1"/>
  <c r="GE29" i="1"/>
  <c r="GD29" i="1"/>
  <c r="FZ29" i="1"/>
  <c r="GB29" i="1" s="1"/>
  <c r="FY29" i="1"/>
  <c r="FX29" i="1"/>
  <c r="FV29" i="1"/>
  <c r="FU29" i="1"/>
  <c r="FP29" i="1"/>
  <c r="FO29" i="1"/>
  <c r="FK29" i="1"/>
  <c r="FJ29" i="1"/>
  <c r="FI29" i="1"/>
  <c r="FE29" i="1"/>
  <c r="FD29" i="1"/>
  <c r="FC29" i="1"/>
  <c r="FA29" i="1"/>
  <c r="EU29" i="1"/>
  <c r="ET29" i="1"/>
  <c r="ER29" i="1"/>
  <c r="EQ29" i="1"/>
  <c r="EL29" i="1"/>
  <c r="EK29" i="1"/>
  <c r="EI29" i="1"/>
  <c r="EH29" i="1"/>
  <c r="EF29" i="1"/>
  <c r="EE29" i="1"/>
  <c r="EA29" i="1"/>
  <c r="FF29" i="1" s="1"/>
  <c r="DZ29" i="1"/>
  <c r="DY29" i="1"/>
  <c r="DU29" i="1"/>
  <c r="EZ29" i="1" s="1"/>
  <c r="DT29" i="1"/>
  <c r="DS29" i="1"/>
  <c r="DQ29" i="1"/>
  <c r="DP29" i="1"/>
  <c r="DK29" i="1"/>
  <c r="DJ29" i="1"/>
  <c r="DH29" i="1"/>
  <c r="DG29" i="1"/>
  <c r="DE29" i="1"/>
  <c r="DD29" i="1"/>
  <c r="CY29" i="1"/>
  <c r="CX29" i="1"/>
  <c r="CV29" i="1"/>
  <c r="CU29" i="1"/>
  <c r="CS29" i="1"/>
  <c r="CR29" i="1"/>
  <c r="CM29" i="1"/>
  <c r="CL29" i="1"/>
  <c r="CJ29" i="1"/>
  <c r="CI29" i="1"/>
  <c r="CG29" i="1"/>
  <c r="CF29" i="1"/>
  <c r="CB29" i="1"/>
  <c r="DW29" i="1" s="1"/>
  <c r="CA29" i="1"/>
  <c r="BZ29" i="1"/>
  <c r="BX29" i="1"/>
  <c r="BW29" i="1"/>
  <c r="BU29" i="1"/>
  <c r="BT29" i="1"/>
  <c r="BO29" i="1"/>
  <c r="BN29" i="1"/>
  <c r="BL29" i="1"/>
  <c r="BK29" i="1"/>
  <c r="BI29" i="1"/>
  <c r="BH29" i="1"/>
  <c r="BC29" i="1"/>
  <c r="BB29" i="1"/>
  <c r="AZ29" i="1"/>
  <c r="AY29" i="1"/>
  <c r="AW29" i="1"/>
  <c r="AV29" i="1"/>
  <c r="AQ29" i="1"/>
  <c r="AP29" i="1"/>
  <c r="AN29" i="1"/>
  <c r="AM29" i="1"/>
  <c r="AK29" i="1"/>
  <c r="AJ29" i="1"/>
  <c r="AF29" i="1"/>
  <c r="AE29" i="1"/>
  <c r="AD29" i="1"/>
  <c r="AB29" i="1"/>
  <c r="AA29" i="1"/>
  <c r="Y29" i="1"/>
  <c r="X29" i="1"/>
  <c r="R29" i="1"/>
  <c r="V29" i="1" s="1"/>
  <c r="N29" i="1"/>
  <c r="J29" i="1"/>
  <c r="HF28" i="1"/>
  <c r="HE28" i="1"/>
  <c r="GZ28" i="1"/>
  <c r="GY28" i="1"/>
  <c r="GU28" i="1"/>
  <c r="GW28" i="1" s="1"/>
  <c r="GT28" i="1"/>
  <c r="GS28" i="1"/>
  <c r="GQ28" i="1"/>
  <c r="GP28" i="1"/>
  <c r="GK28" i="1"/>
  <c r="GJ28" i="1"/>
  <c r="GF28" i="1"/>
  <c r="GH28" i="1" s="1"/>
  <c r="GE28" i="1"/>
  <c r="GD28" i="1"/>
  <c r="GB28" i="1"/>
  <c r="GA28" i="1"/>
  <c r="FZ28" i="1"/>
  <c r="FY28" i="1"/>
  <c r="FX28" i="1"/>
  <c r="FV28" i="1"/>
  <c r="FU28" i="1"/>
  <c r="FP28" i="1"/>
  <c r="FO28" i="1"/>
  <c r="FJ28" i="1"/>
  <c r="FI28" i="1"/>
  <c r="FE28" i="1"/>
  <c r="FK28" i="1" s="1"/>
  <c r="FD28" i="1"/>
  <c r="FC28" i="1"/>
  <c r="EU28" i="1"/>
  <c r="ET28" i="1"/>
  <c r="ER28" i="1"/>
  <c r="EQ28" i="1"/>
  <c r="EL28" i="1"/>
  <c r="EK28" i="1"/>
  <c r="EI28" i="1"/>
  <c r="EH28" i="1"/>
  <c r="EF28" i="1"/>
  <c r="EE28" i="1"/>
  <c r="DZ28" i="1"/>
  <c r="DY28" i="1"/>
  <c r="DW28" i="1"/>
  <c r="DU28" i="1"/>
  <c r="FA28" i="1" s="1"/>
  <c r="DT28" i="1"/>
  <c r="DS28" i="1"/>
  <c r="DQ28" i="1"/>
  <c r="DP28" i="1"/>
  <c r="DK28" i="1"/>
  <c r="DJ28" i="1"/>
  <c r="DH28" i="1"/>
  <c r="DG28" i="1"/>
  <c r="DE28" i="1"/>
  <c r="DD28" i="1"/>
  <c r="CY28" i="1"/>
  <c r="CX28" i="1"/>
  <c r="CV28" i="1"/>
  <c r="CU28" i="1"/>
  <c r="CS28" i="1"/>
  <c r="CR28" i="1"/>
  <c r="CM28" i="1"/>
  <c r="CL28" i="1"/>
  <c r="CJ28" i="1"/>
  <c r="CI28" i="1"/>
  <c r="CG28" i="1"/>
  <c r="CF28" i="1"/>
  <c r="CC28" i="1"/>
  <c r="CB28" i="1"/>
  <c r="CA28" i="1"/>
  <c r="BZ28" i="1"/>
  <c r="BX28" i="1"/>
  <c r="BW28" i="1"/>
  <c r="BU28" i="1"/>
  <c r="BT28" i="1"/>
  <c r="BO28" i="1"/>
  <c r="BN28" i="1"/>
  <c r="BL28" i="1"/>
  <c r="BK28" i="1"/>
  <c r="BI28" i="1"/>
  <c r="BH28" i="1"/>
  <c r="BC28" i="1"/>
  <c r="BB28" i="1"/>
  <c r="AZ28" i="1"/>
  <c r="AY28" i="1"/>
  <c r="AW28" i="1"/>
  <c r="AV28" i="1"/>
  <c r="AQ28" i="1"/>
  <c r="AP28" i="1"/>
  <c r="AN28" i="1"/>
  <c r="AM28" i="1"/>
  <c r="AK28" i="1"/>
  <c r="AJ28" i="1"/>
  <c r="AF28" i="1"/>
  <c r="AH28" i="1" s="1"/>
  <c r="AE28" i="1"/>
  <c r="AD28" i="1"/>
  <c r="AB28" i="1"/>
  <c r="AA28" i="1"/>
  <c r="Y28" i="1"/>
  <c r="X28" i="1"/>
  <c r="J28" i="1"/>
  <c r="N28" i="1" s="1"/>
  <c r="R28" i="1" s="1"/>
  <c r="V28" i="1" s="1"/>
  <c r="HF27" i="1"/>
  <c r="HE27" i="1"/>
  <c r="HA27" i="1"/>
  <c r="HC27" i="1" s="1"/>
  <c r="GZ27" i="1"/>
  <c r="GY27" i="1"/>
  <c r="GW27" i="1"/>
  <c r="GV27" i="1"/>
  <c r="GU27" i="1"/>
  <c r="GT27" i="1"/>
  <c r="GS27" i="1"/>
  <c r="GQ27" i="1"/>
  <c r="GP27" i="1"/>
  <c r="GK27" i="1"/>
  <c r="GJ27" i="1"/>
  <c r="GE27" i="1"/>
  <c r="GD27" i="1"/>
  <c r="FZ27" i="1"/>
  <c r="GF27" i="1" s="1"/>
  <c r="GL27" i="1" s="1"/>
  <c r="FY27" i="1"/>
  <c r="FX27" i="1"/>
  <c r="FV27" i="1"/>
  <c r="FU27" i="1"/>
  <c r="FP27" i="1"/>
  <c r="FO27" i="1"/>
  <c r="FJ27" i="1"/>
  <c r="FI27" i="1"/>
  <c r="FE27" i="1"/>
  <c r="GB27" i="1" s="1"/>
  <c r="FD27" i="1"/>
  <c r="FC27" i="1"/>
  <c r="EU27" i="1"/>
  <c r="ET27" i="1"/>
  <c r="ER27" i="1"/>
  <c r="EQ27" i="1"/>
  <c r="EL27" i="1"/>
  <c r="EK27" i="1"/>
  <c r="EI27" i="1"/>
  <c r="EH27" i="1"/>
  <c r="EF27" i="1"/>
  <c r="EE27" i="1"/>
  <c r="DZ27" i="1"/>
  <c r="DY27" i="1"/>
  <c r="DU27" i="1"/>
  <c r="EZ27" i="1" s="1"/>
  <c r="DT27" i="1"/>
  <c r="DS27" i="1"/>
  <c r="DQ27" i="1"/>
  <c r="DP27" i="1"/>
  <c r="DK27" i="1"/>
  <c r="DJ27" i="1"/>
  <c r="DH27" i="1"/>
  <c r="DG27" i="1"/>
  <c r="DE27" i="1"/>
  <c r="DD27" i="1"/>
  <c r="CY27" i="1"/>
  <c r="CX27" i="1"/>
  <c r="CV27" i="1"/>
  <c r="CU27" i="1"/>
  <c r="CS27" i="1"/>
  <c r="CR27" i="1"/>
  <c r="CN27" i="1"/>
  <c r="CP27" i="1" s="1"/>
  <c r="CM27" i="1"/>
  <c r="CL27" i="1"/>
  <c r="CJ27" i="1"/>
  <c r="CI27" i="1"/>
  <c r="CG27" i="1"/>
  <c r="CF27" i="1"/>
  <c r="CD27" i="1"/>
  <c r="CC27" i="1"/>
  <c r="CB27" i="1"/>
  <c r="CA27" i="1"/>
  <c r="BZ27" i="1"/>
  <c r="BX27" i="1"/>
  <c r="BW27" i="1"/>
  <c r="BU27" i="1"/>
  <c r="BT27" i="1"/>
  <c r="BO27" i="1"/>
  <c r="BN27" i="1"/>
  <c r="BL27" i="1"/>
  <c r="BK27" i="1"/>
  <c r="BI27" i="1"/>
  <c r="BH27" i="1"/>
  <c r="BC27" i="1"/>
  <c r="BB27" i="1"/>
  <c r="AZ27" i="1"/>
  <c r="AY27" i="1"/>
  <c r="AW27" i="1"/>
  <c r="AV27" i="1"/>
  <c r="AS27" i="1"/>
  <c r="AR27" i="1"/>
  <c r="AQ27" i="1"/>
  <c r="AP27" i="1"/>
  <c r="AN27" i="1"/>
  <c r="AM27" i="1"/>
  <c r="AK27" i="1"/>
  <c r="AJ27" i="1"/>
  <c r="AH27" i="1"/>
  <c r="AF27" i="1"/>
  <c r="AE27" i="1"/>
  <c r="AD27" i="1"/>
  <c r="AB27" i="1"/>
  <c r="AA27" i="1"/>
  <c r="Y27" i="1"/>
  <c r="X27" i="1"/>
  <c r="J27" i="1"/>
  <c r="N27" i="1" s="1"/>
  <c r="R27" i="1" s="1"/>
  <c r="V27" i="1" s="1"/>
  <c r="HF26" i="1"/>
  <c r="HE26" i="1"/>
  <c r="GZ26" i="1"/>
  <c r="GY26" i="1"/>
  <c r="GW26" i="1"/>
  <c r="GU26" i="1"/>
  <c r="HA26" i="1" s="1"/>
  <c r="HG26" i="1" s="1"/>
  <c r="GT26" i="1"/>
  <c r="GS26" i="1"/>
  <c r="GQ26" i="1"/>
  <c r="GP26" i="1"/>
  <c r="GK26" i="1"/>
  <c r="GJ26" i="1"/>
  <c r="GE26" i="1"/>
  <c r="GD26" i="1"/>
  <c r="FZ26" i="1"/>
  <c r="FY26" i="1"/>
  <c r="FX26" i="1"/>
  <c r="FV26" i="1"/>
  <c r="FU26" i="1"/>
  <c r="FP26" i="1"/>
  <c r="FO26" i="1"/>
  <c r="FJ26" i="1"/>
  <c r="FI26" i="1"/>
  <c r="FE26" i="1"/>
  <c r="FD26" i="1"/>
  <c r="FC26" i="1"/>
  <c r="FA26" i="1"/>
  <c r="EU26" i="1"/>
  <c r="ET26" i="1"/>
  <c r="ER26" i="1"/>
  <c r="EQ26" i="1"/>
  <c r="EL26" i="1"/>
  <c r="EK26" i="1"/>
  <c r="EI26" i="1"/>
  <c r="EH26" i="1"/>
  <c r="EF26" i="1"/>
  <c r="EE26" i="1"/>
  <c r="DZ26" i="1"/>
  <c r="DY26" i="1"/>
  <c r="DU26" i="1"/>
  <c r="DW26" i="1" s="1"/>
  <c r="DT26" i="1"/>
  <c r="DS26" i="1"/>
  <c r="DQ26" i="1"/>
  <c r="DP26" i="1"/>
  <c r="DK26" i="1"/>
  <c r="DJ26" i="1"/>
  <c r="DH26" i="1"/>
  <c r="DG26" i="1"/>
  <c r="DE26" i="1"/>
  <c r="DD26" i="1"/>
  <c r="CY26" i="1"/>
  <c r="CX26" i="1"/>
  <c r="CV26" i="1"/>
  <c r="CU26" i="1"/>
  <c r="CS26" i="1"/>
  <c r="CR26" i="1"/>
  <c r="CM26" i="1"/>
  <c r="CL26" i="1"/>
  <c r="CJ26" i="1"/>
  <c r="CI26" i="1"/>
  <c r="CG26" i="1"/>
  <c r="CF26" i="1"/>
  <c r="CD26" i="1"/>
  <c r="CB26" i="1"/>
  <c r="CA26" i="1"/>
  <c r="BZ26" i="1"/>
  <c r="BX26" i="1"/>
  <c r="BW26" i="1"/>
  <c r="BU26" i="1"/>
  <c r="BT26" i="1"/>
  <c r="BO26" i="1"/>
  <c r="BN26" i="1"/>
  <c r="BL26" i="1"/>
  <c r="BK26" i="1"/>
  <c r="BI26" i="1"/>
  <c r="BH26" i="1"/>
  <c r="BC26" i="1"/>
  <c r="BB26" i="1"/>
  <c r="AZ26" i="1"/>
  <c r="AY26" i="1"/>
  <c r="AW26" i="1"/>
  <c r="AV26" i="1"/>
  <c r="AQ26" i="1"/>
  <c r="AP26" i="1"/>
  <c r="AN26" i="1"/>
  <c r="AM26" i="1"/>
  <c r="AK26" i="1"/>
  <c r="AJ26" i="1"/>
  <c r="AF26" i="1"/>
  <c r="AH26" i="1" s="1"/>
  <c r="AE26" i="1"/>
  <c r="AD26" i="1"/>
  <c r="AB26" i="1"/>
  <c r="AA26" i="1"/>
  <c r="Y26" i="1"/>
  <c r="X26" i="1"/>
  <c r="N26" i="1"/>
  <c r="R26" i="1" s="1"/>
  <c r="V26" i="1" s="1"/>
  <c r="J26" i="1"/>
  <c r="HF25" i="1"/>
  <c r="HE25" i="1"/>
  <c r="GZ25" i="1"/>
  <c r="GY25" i="1"/>
  <c r="GU25" i="1"/>
  <c r="GW25" i="1" s="1"/>
  <c r="GT25" i="1"/>
  <c r="GS25" i="1"/>
  <c r="GQ25" i="1"/>
  <c r="GP25" i="1"/>
  <c r="GK25" i="1"/>
  <c r="GJ25" i="1"/>
  <c r="GF25" i="1"/>
  <c r="GE25" i="1"/>
  <c r="GD25" i="1"/>
  <c r="GA25" i="1"/>
  <c r="FZ25" i="1"/>
  <c r="GB25" i="1" s="1"/>
  <c r="FY25" i="1"/>
  <c r="FX25" i="1"/>
  <c r="FV25" i="1"/>
  <c r="FU25" i="1"/>
  <c r="FP25" i="1"/>
  <c r="FO25" i="1"/>
  <c r="FK25" i="1"/>
  <c r="FM25" i="1" s="1"/>
  <c r="FJ25" i="1"/>
  <c r="FI25" i="1"/>
  <c r="FG25" i="1"/>
  <c r="FF25" i="1"/>
  <c r="FE25" i="1"/>
  <c r="FD25" i="1"/>
  <c r="FC25" i="1"/>
  <c r="FA25" i="1"/>
  <c r="EZ25" i="1"/>
  <c r="HF24" i="1"/>
  <c r="HE24" i="1"/>
  <c r="GZ24" i="1"/>
  <c r="GY24" i="1"/>
  <c r="GW24" i="1"/>
  <c r="GU24" i="1"/>
  <c r="HA24" i="1" s="1"/>
  <c r="GT24" i="1"/>
  <c r="GS24" i="1"/>
  <c r="GQ24" i="1"/>
  <c r="GP24" i="1"/>
  <c r="GL24" i="1"/>
  <c r="GK24" i="1"/>
  <c r="GJ24" i="1"/>
  <c r="GF24" i="1"/>
  <c r="GE24" i="1"/>
  <c r="GD24" i="1"/>
  <c r="GB24" i="1"/>
  <c r="FZ24" i="1"/>
  <c r="FY24" i="1"/>
  <c r="FX24" i="1"/>
  <c r="FV24" i="1"/>
  <c r="FU24" i="1"/>
  <c r="FP24" i="1"/>
  <c r="FO24" i="1"/>
  <c r="FJ24" i="1"/>
  <c r="FI24" i="1"/>
  <c r="FE24" i="1"/>
  <c r="FD24" i="1"/>
  <c r="FC24" i="1"/>
  <c r="EZ24" i="1"/>
  <c r="EU24" i="1"/>
  <c r="ET24" i="1"/>
  <c r="ER24" i="1"/>
  <c r="EQ24" i="1"/>
  <c r="EL24" i="1"/>
  <c r="EK24" i="1"/>
  <c r="EI24" i="1"/>
  <c r="EH24" i="1"/>
  <c r="EF24" i="1"/>
  <c r="EE24" i="1"/>
  <c r="DZ24" i="1"/>
  <c r="DY24" i="1"/>
  <c r="DU24" i="1"/>
  <c r="DT24" i="1"/>
  <c r="DS24" i="1"/>
  <c r="DQ24" i="1"/>
  <c r="DP24" i="1"/>
  <c r="DK24" i="1"/>
  <c r="DJ24" i="1"/>
  <c r="DH24" i="1"/>
  <c r="DG24" i="1"/>
  <c r="DE24" i="1"/>
  <c r="DD24" i="1"/>
  <c r="CY24" i="1"/>
  <c r="CX24" i="1"/>
  <c r="CV24" i="1"/>
  <c r="CU24" i="1"/>
  <c r="CS24" i="1"/>
  <c r="CR24" i="1"/>
  <c r="CM24" i="1"/>
  <c r="CL24" i="1"/>
  <c r="CJ24" i="1"/>
  <c r="CI24" i="1"/>
  <c r="CG24" i="1"/>
  <c r="CF24" i="1"/>
  <c r="CB24" i="1"/>
  <c r="CD24" i="1" s="1"/>
  <c r="CA24" i="1"/>
  <c r="BZ24" i="1"/>
  <c r="BX24" i="1"/>
  <c r="BW24" i="1"/>
  <c r="BU24" i="1"/>
  <c r="BT24" i="1"/>
  <c r="BO24" i="1"/>
  <c r="BN24" i="1"/>
  <c r="BL24" i="1"/>
  <c r="BK24" i="1"/>
  <c r="BI24" i="1"/>
  <c r="BH24" i="1"/>
  <c r="BC24" i="1"/>
  <c r="BB24" i="1"/>
  <c r="AZ24" i="1"/>
  <c r="AY24" i="1"/>
  <c r="AW24" i="1"/>
  <c r="AV24" i="1"/>
  <c r="AR24" i="1"/>
  <c r="AT24" i="1" s="1"/>
  <c r="AQ24" i="1"/>
  <c r="AP24" i="1"/>
  <c r="AN24" i="1"/>
  <c r="AM24" i="1"/>
  <c r="AK24" i="1"/>
  <c r="AJ24" i="1"/>
  <c r="AG24" i="1"/>
  <c r="AF24" i="1"/>
  <c r="AE24" i="1"/>
  <c r="AD24" i="1"/>
  <c r="AB24" i="1"/>
  <c r="AA24" i="1"/>
  <c r="Y24" i="1"/>
  <c r="X24" i="1"/>
  <c r="J24" i="1"/>
  <c r="N24" i="1" s="1"/>
  <c r="R24" i="1" s="1"/>
  <c r="V24" i="1" s="1"/>
  <c r="HJ23" i="1"/>
  <c r="HG23" i="1"/>
  <c r="HF23" i="1"/>
  <c r="HE23" i="1"/>
  <c r="HA23" i="1"/>
  <c r="GZ23" i="1"/>
  <c r="GY23" i="1"/>
  <c r="GW23" i="1"/>
  <c r="GU23" i="1"/>
  <c r="GT23" i="1"/>
  <c r="GS23" i="1"/>
  <c r="GQ23" i="1"/>
  <c r="GP23" i="1"/>
  <c r="GK23" i="1"/>
  <c r="GJ23" i="1"/>
  <c r="GE23" i="1"/>
  <c r="GD23" i="1"/>
  <c r="GB23" i="1"/>
  <c r="FZ23" i="1"/>
  <c r="FY23" i="1"/>
  <c r="FX23" i="1"/>
  <c r="FV23" i="1"/>
  <c r="FU23" i="1"/>
  <c r="FP23" i="1"/>
  <c r="FO23" i="1"/>
  <c r="FJ23" i="1"/>
  <c r="FI23" i="1"/>
  <c r="FE23" i="1"/>
  <c r="FD23" i="1"/>
  <c r="FC23" i="1"/>
  <c r="FA23" i="1"/>
  <c r="EU23" i="1"/>
  <c r="ET23" i="1"/>
  <c r="ER23" i="1"/>
  <c r="EQ23" i="1"/>
  <c r="EL23" i="1"/>
  <c r="EK23" i="1"/>
  <c r="EI23" i="1"/>
  <c r="EH23" i="1"/>
  <c r="EF23" i="1"/>
  <c r="EE23" i="1"/>
  <c r="DZ23" i="1"/>
  <c r="DY23" i="1"/>
  <c r="DV23" i="1"/>
  <c r="DU23" i="1"/>
  <c r="DW23" i="1" s="1"/>
  <c r="DT23" i="1"/>
  <c r="DS23" i="1"/>
  <c r="DQ23" i="1"/>
  <c r="DP23" i="1"/>
  <c r="DK23" i="1"/>
  <c r="DJ23" i="1"/>
  <c r="DH23" i="1"/>
  <c r="DG23" i="1"/>
  <c r="DE23" i="1"/>
  <c r="DD23" i="1"/>
  <c r="CY23" i="1"/>
  <c r="CX23" i="1"/>
  <c r="CV23" i="1"/>
  <c r="CU23" i="1"/>
  <c r="CS23" i="1"/>
  <c r="CR23" i="1"/>
  <c r="CN23" i="1"/>
  <c r="CP23" i="1" s="1"/>
  <c r="CM23" i="1"/>
  <c r="CL23" i="1"/>
  <c r="CJ23" i="1"/>
  <c r="CI23" i="1"/>
  <c r="CG23" i="1"/>
  <c r="CF23" i="1"/>
  <c r="CD23" i="1"/>
  <c r="CC23" i="1"/>
  <c r="CB23" i="1"/>
  <c r="CA23" i="1"/>
  <c r="BZ23" i="1"/>
  <c r="BX23" i="1"/>
  <c r="BW23" i="1"/>
  <c r="BU23" i="1"/>
  <c r="BT23" i="1"/>
  <c r="BO23" i="1"/>
  <c r="BN23" i="1"/>
  <c r="BL23" i="1"/>
  <c r="BK23" i="1"/>
  <c r="BI23" i="1"/>
  <c r="BH23" i="1"/>
  <c r="BC23" i="1"/>
  <c r="BB23" i="1"/>
  <c r="AZ23" i="1"/>
  <c r="AY23" i="1"/>
  <c r="AW23" i="1"/>
  <c r="AV23" i="1"/>
  <c r="AR23" i="1"/>
  <c r="BD23" i="1" s="1"/>
  <c r="AQ23" i="1"/>
  <c r="AP23" i="1"/>
  <c r="AN23" i="1"/>
  <c r="AM23" i="1"/>
  <c r="AK23" i="1"/>
  <c r="AJ23" i="1"/>
  <c r="AF23" i="1"/>
  <c r="AE23" i="1"/>
  <c r="AD23" i="1"/>
  <c r="AB23" i="1"/>
  <c r="AA23" i="1"/>
  <c r="Y23" i="1"/>
  <c r="X23" i="1"/>
  <c r="J23" i="1"/>
  <c r="AG23" i="1" s="1"/>
  <c r="HF22" i="1"/>
  <c r="HE22" i="1"/>
  <c r="GZ22" i="1"/>
  <c r="GY22" i="1"/>
  <c r="GW22" i="1"/>
  <c r="GU22" i="1"/>
  <c r="HA22" i="1" s="1"/>
  <c r="GT22" i="1"/>
  <c r="GS22" i="1"/>
  <c r="GQ22" i="1"/>
  <c r="GP22" i="1"/>
  <c r="GK22" i="1"/>
  <c r="GJ22" i="1"/>
  <c r="GF22" i="1"/>
  <c r="GL22" i="1" s="1"/>
  <c r="GE22" i="1"/>
  <c r="GD22" i="1"/>
  <c r="FZ22" i="1"/>
  <c r="GB22" i="1" s="1"/>
  <c r="FY22" i="1"/>
  <c r="FX22" i="1"/>
  <c r="FV22" i="1"/>
  <c r="FU22" i="1"/>
  <c r="FE22" i="1"/>
  <c r="GA22" i="1" s="1"/>
  <c r="HF21" i="1"/>
  <c r="HE21" i="1"/>
  <c r="HA21" i="1"/>
  <c r="HG21" i="1" s="1"/>
  <c r="GZ21" i="1"/>
  <c r="GY21" i="1"/>
  <c r="GU21" i="1"/>
  <c r="GW21" i="1" s="1"/>
  <c r="GT21" i="1"/>
  <c r="GS21" i="1"/>
  <c r="GQ21" i="1"/>
  <c r="GP21" i="1"/>
  <c r="GK21" i="1"/>
  <c r="GJ21" i="1"/>
  <c r="GE21" i="1"/>
  <c r="GD21" i="1"/>
  <c r="FZ21" i="1"/>
  <c r="GV21" i="1" s="1"/>
  <c r="FY21" i="1"/>
  <c r="FX21" i="1"/>
  <c r="FV21" i="1"/>
  <c r="FU21" i="1"/>
  <c r="FP21" i="1"/>
  <c r="FO21" i="1"/>
  <c r="FK21" i="1"/>
  <c r="FJ21" i="1"/>
  <c r="FI21" i="1"/>
  <c r="FE21" i="1"/>
  <c r="FG21" i="1" s="1"/>
  <c r="FD21" i="1"/>
  <c r="FC21" i="1"/>
  <c r="FA21" i="1"/>
  <c r="EU21" i="1"/>
  <c r="ET21" i="1"/>
  <c r="ER21" i="1"/>
  <c r="EQ21" i="1"/>
  <c r="EL21" i="1"/>
  <c r="EK21" i="1"/>
  <c r="EI21" i="1"/>
  <c r="EH21" i="1"/>
  <c r="EF21" i="1"/>
  <c r="EE21" i="1"/>
  <c r="EA21" i="1"/>
  <c r="EC21" i="1" s="1"/>
  <c r="DZ21" i="1"/>
  <c r="DY21" i="1"/>
  <c r="DV21" i="1"/>
  <c r="DU21" i="1"/>
  <c r="DW21" i="1" s="1"/>
  <c r="DT21" i="1"/>
  <c r="DS21" i="1"/>
  <c r="DQ21" i="1"/>
  <c r="DP21" i="1"/>
  <c r="DK21" i="1"/>
  <c r="DJ21" i="1"/>
  <c r="DH21" i="1"/>
  <c r="DG21" i="1"/>
  <c r="DE21" i="1"/>
  <c r="DD21" i="1"/>
  <c r="CY21" i="1"/>
  <c r="CX21" i="1"/>
  <c r="CV21" i="1"/>
  <c r="CU21" i="1"/>
  <c r="CS21" i="1"/>
  <c r="CR21" i="1"/>
  <c r="CP21" i="1"/>
  <c r="CN21" i="1"/>
  <c r="CZ21" i="1" s="1"/>
  <c r="CM21" i="1"/>
  <c r="CL21" i="1"/>
  <c r="CJ21" i="1"/>
  <c r="CI21" i="1"/>
  <c r="CG21" i="1"/>
  <c r="CF21" i="1"/>
  <c r="CC21" i="1"/>
  <c r="CB21" i="1"/>
  <c r="CA21" i="1"/>
  <c r="BZ21" i="1"/>
  <c r="BX21" i="1"/>
  <c r="BW21" i="1"/>
  <c r="BU21" i="1"/>
  <c r="BT21" i="1"/>
  <c r="BO21" i="1"/>
  <c r="BN21" i="1"/>
  <c r="BL21" i="1"/>
  <c r="BK21" i="1"/>
  <c r="BI21" i="1"/>
  <c r="BH21" i="1"/>
  <c r="BC21" i="1"/>
  <c r="BB21" i="1"/>
  <c r="AZ21" i="1"/>
  <c r="AY21" i="1"/>
  <c r="AW21" i="1"/>
  <c r="AV21" i="1"/>
  <c r="AR21" i="1"/>
  <c r="BD21" i="1" s="1"/>
  <c r="AQ21" i="1"/>
  <c r="AP21" i="1"/>
  <c r="AN21" i="1"/>
  <c r="AM21" i="1"/>
  <c r="AK21" i="1"/>
  <c r="AJ21" i="1"/>
  <c r="AG21" i="1"/>
  <c r="AF21" i="1"/>
  <c r="CD21" i="1" s="1"/>
  <c r="AE21" i="1"/>
  <c r="AD21" i="1"/>
  <c r="AB21" i="1"/>
  <c r="AA21" i="1"/>
  <c r="Y21" i="1"/>
  <c r="X21" i="1"/>
  <c r="N21" i="1"/>
  <c r="R21" i="1" s="1"/>
  <c r="V21" i="1" s="1"/>
  <c r="J21" i="1"/>
  <c r="AH21" i="1" s="1"/>
  <c r="HF20" i="1"/>
  <c r="HE20" i="1"/>
  <c r="GZ20" i="1"/>
  <c r="GY20" i="1"/>
  <c r="GU20" i="1"/>
  <c r="GW20" i="1" s="1"/>
  <c r="GT20" i="1"/>
  <c r="GS20" i="1"/>
  <c r="GQ20" i="1"/>
  <c r="GP20" i="1"/>
  <c r="GK20" i="1"/>
  <c r="GJ20" i="1"/>
  <c r="GF20" i="1"/>
  <c r="GH20" i="1" s="1"/>
  <c r="GE20" i="1"/>
  <c r="GD20" i="1"/>
  <c r="GA20" i="1"/>
  <c r="FZ20" i="1"/>
  <c r="GB20" i="1" s="1"/>
  <c r="FY20" i="1"/>
  <c r="FX20" i="1"/>
  <c r="FV20" i="1"/>
  <c r="FU20" i="1"/>
  <c r="FP20" i="1"/>
  <c r="FO20" i="1"/>
  <c r="FJ20" i="1"/>
  <c r="FI20" i="1"/>
  <c r="FG20" i="1"/>
  <c r="FE20" i="1"/>
  <c r="FK20" i="1" s="1"/>
  <c r="FD20" i="1"/>
  <c r="FC20" i="1"/>
  <c r="FA20" i="1"/>
  <c r="EZ20" i="1"/>
  <c r="HF19" i="1"/>
  <c r="HE19" i="1"/>
  <c r="HA19" i="1"/>
  <c r="GZ19" i="1"/>
  <c r="GY19" i="1"/>
  <c r="GV19" i="1"/>
  <c r="GU19" i="1"/>
  <c r="GW19" i="1" s="1"/>
  <c r="GT19" i="1"/>
  <c r="GS19" i="1"/>
  <c r="GQ19" i="1"/>
  <c r="GP19" i="1"/>
  <c r="GK19" i="1"/>
  <c r="GJ19" i="1"/>
  <c r="GE19" i="1"/>
  <c r="GD19" i="1"/>
  <c r="GB19" i="1"/>
  <c r="FZ19" i="1"/>
  <c r="GF19" i="1" s="1"/>
  <c r="FY19" i="1"/>
  <c r="FX19" i="1"/>
  <c r="FV19" i="1"/>
  <c r="FU19" i="1"/>
  <c r="FP19" i="1"/>
  <c r="FO19" i="1"/>
  <c r="FM19" i="1"/>
  <c r="FK19" i="1"/>
  <c r="FQ19" i="1" s="1"/>
  <c r="FJ19" i="1"/>
  <c r="FI19" i="1"/>
  <c r="FF19" i="1"/>
  <c r="FE19" i="1"/>
  <c r="FG19" i="1" s="1"/>
  <c r="FD19" i="1"/>
  <c r="FC19" i="1"/>
  <c r="FA19" i="1"/>
  <c r="EZ19" i="1"/>
  <c r="HF18" i="1"/>
  <c r="HE18" i="1"/>
  <c r="GZ18" i="1"/>
  <c r="GY18" i="1"/>
  <c r="GW18" i="1"/>
  <c r="GU18" i="1"/>
  <c r="HA18" i="1" s="1"/>
  <c r="GT18" i="1"/>
  <c r="GS18" i="1"/>
  <c r="GQ18" i="1"/>
  <c r="GP18" i="1"/>
  <c r="GH18" i="1"/>
  <c r="GF18" i="1"/>
  <c r="GL18" i="1" s="1"/>
  <c r="GE18" i="1"/>
  <c r="GD18" i="1"/>
  <c r="GA18" i="1"/>
  <c r="FZ18" i="1"/>
  <c r="GB18" i="1" s="1"/>
  <c r="FY18" i="1"/>
  <c r="FX18" i="1"/>
  <c r="HF17" i="1"/>
  <c r="HE17" i="1"/>
  <c r="GZ17" i="1"/>
  <c r="GY17" i="1"/>
  <c r="GU17" i="1"/>
  <c r="GW17" i="1" s="1"/>
  <c r="GT17" i="1"/>
  <c r="GS17" i="1"/>
  <c r="GQ17" i="1"/>
  <c r="GP17" i="1"/>
  <c r="GK17" i="1"/>
  <c r="GJ17" i="1"/>
  <c r="GF17" i="1"/>
  <c r="GH17" i="1" s="1"/>
  <c r="GE17" i="1"/>
  <c r="GD17" i="1"/>
  <c r="GA17" i="1"/>
  <c r="FZ17" i="1"/>
  <c r="GB17" i="1" s="1"/>
  <c r="FY17" i="1"/>
  <c r="FX17" i="1"/>
  <c r="FV17" i="1"/>
  <c r="FU17" i="1"/>
  <c r="FP17" i="1"/>
  <c r="FO17" i="1"/>
  <c r="FJ17" i="1"/>
  <c r="FI17" i="1"/>
  <c r="FE17" i="1"/>
  <c r="FK17" i="1" s="1"/>
  <c r="FD17" i="1"/>
  <c r="FC17" i="1"/>
  <c r="EU17" i="1"/>
  <c r="ET17" i="1"/>
  <c r="ER17" i="1"/>
  <c r="EQ17" i="1"/>
  <c r="EL17" i="1"/>
  <c r="EK17" i="1"/>
  <c r="EI17" i="1"/>
  <c r="EH17" i="1"/>
  <c r="EF17" i="1"/>
  <c r="EE17" i="1"/>
  <c r="DZ17" i="1"/>
  <c r="DY17" i="1"/>
  <c r="DU17" i="1"/>
  <c r="EZ17" i="1" s="1"/>
  <c r="DT17" i="1"/>
  <c r="DS17" i="1"/>
  <c r="DQ17" i="1"/>
  <c r="DP17" i="1"/>
  <c r="DK17" i="1"/>
  <c r="DJ17" i="1"/>
  <c r="DH17" i="1"/>
  <c r="DG17" i="1"/>
  <c r="DE17" i="1"/>
  <c r="DD17" i="1"/>
  <c r="CY17" i="1"/>
  <c r="CX17" i="1"/>
  <c r="CV17" i="1"/>
  <c r="CU17" i="1"/>
  <c r="CS17" i="1"/>
  <c r="CR17" i="1"/>
  <c r="CM17" i="1"/>
  <c r="CL17" i="1"/>
  <c r="CJ17" i="1"/>
  <c r="CI17" i="1"/>
  <c r="CG17" i="1"/>
  <c r="CF17" i="1"/>
  <c r="CB17" i="1"/>
  <c r="CD17" i="1" s="1"/>
  <c r="CA17" i="1"/>
  <c r="BZ17" i="1"/>
  <c r="BX17" i="1"/>
  <c r="BW17" i="1"/>
  <c r="BU17" i="1"/>
  <c r="BT17" i="1"/>
  <c r="BO17" i="1"/>
  <c r="BN17" i="1"/>
  <c r="BL17" i="1"/>
  <c r="BK17" i="1"/>
  <c r="BI17" i="1"/>
  <c r="BH17" i="1"/>
  <c r="BF17" i="1"/>
  <c r="BD17" i="1"/>
  <c r="BP17" i="1" s="1"/>
  <c r="BC17" i="1"/>
  <c r="BB17" i="1"/>
  <c r="HF16" i="1"/>
  <c r="HE16" i="1"/>
  <c r="HA16" i="1"/>
  <c r="HG16" i="1" s="1"/>
  <c r="GZ16" i="1"/>
  <c r="GY16" i="1"/>
  <c r="GU16" i="1"/>
  <c r="GW16" i="1" s="1"/>
  <c r="GT16" i="1"/>
  <c r="GS16" i="1"/>
  <c r="GQ16" i="1"/>
  <c r="GP16" i="1"/>
  <c r="GK16" i="1"/>
  <c r="GJ16" i="1"/>
  <c r="GE16" i="1"/>
  <c r="GD16" i="1"/>
  <c r="FZ16" i="1"/>
  <c r="GV16" i="1" s="1"/>
  <c r="FY16" i="1"/>
  <c r="FX16" i="1"/>
  <c r="FV16" i="1"/>
  <c r="FU16" i="1"/>
  <c r="FP16" i="1"/>
  <c r="FO16" i="1"/>
  <c r="FK16" i="1"/>
  <c r="FJ16" i="1"/>
  <c r="FI16" i="1"/>
  <c r="FE16" i="1"/>
  <c r="FG16" i="1" s="1"/>
  <c r="FD16" i="1"/>
  <c r="FC16" i="1"/>
  <c r="FA16" i="1"/>
  <c r="EU16" i="1"/>
  <c r="ET16" i="1"/>
  <c r="ER16" i="1"/>
  <c r="EQ16" i="1"/>
  <c r="EL16" i="1"/>
  <c r="EK16" i="1"/>
  <c r="EI16" i="1"/>
  <c r="EH16" i="1"/>
  <c r="EF16" i="1"/>
  <c r="EE16" i="1"/>
  <c r="EA16" i="1"/>
  <c r="EC16" i="1" s="1"/>
  <c r="DZ16" i="1"/>
  <c r="DY16" i="1"/>
  <c r="DV16" i="1"/>
  <c r="DU16" i="1"/>
  <c r="DW16" i="1" s="1"/>
  <c r="DT16" i="1"/>
  <c r="DS16" i="1"/>
  <c r="DQ16" i="1"/>
  <c r="DP16" i="1"/>
  <c r="DK16" i="1"/>
  <c r="DJ16" i="1"/>
  <c r="DH16" i="1"/>
  <c r="DG16" i="1"/>
  <c r="DE16" i="1"/>
  <c r="DD16" i="1"/>
  <c r="CY16" i="1"/>
  <c r="CX16" i="1"/>
  <c r="CV16" i="1"/>
  <c r="CU16" i="1"/>
  <c r="CS16" i="1"/>
  <c r="CR16" i="1"/>
  <c r="CP16" i="1"/>
  <c r="CN16" i="1"/>
  <c r="CZ16" i="1" s="1"/>
  <c r="CM16" i="1"/>
  <c r="CL16" i="1"/>
  <c r="CJ16" i="1"/>
  <c r="CI16" i="1"/>
  <c r="CG16" i="1"/>
  <c r="CF16" i="1"/>
  <c r="CC16" i="1"/>
  <c r="CB16" i="1"/>
  <c r="CD16" i="1" s="1"/>
  <c r="CA16" i="1"/>
  <c r="BZ16" i="1"/>
  <c r="BX16" i="1"/>
  <c r="BW16" i="1"/>
  <c r="BU16" i="1"/>
  <c r="BT16" i="1"/>
  <c r="BO16" i="1"/>
  <c r="BN16" i="1"/>
  <c r="BL16" i="1"/>
  <c r="BK16" i="1"/>
  <c r="BI16" i="1"/>
  <c r="BH16" i="1"/>
  <c r="BC16" i="1"/>
  <c r="BB16" i="1"/>
  <c r="AZ16" i="1"/>
  <c r="AY16" i="1"/>
  <c r="AW16" i="1"/>
  <c r="AV16" i="1"/>
  <c r="AR16" i="1"/>
  <c r="BD16" i="1" s="1"/>
  <c r="AQ16" i="1"/>
  <c r="AP16" i="1"/>
  <c r="AN16" i="1"/>
  <c r="AM16" i="1"/>
  <c r="AK16" i="1"/>
  <c r="AJ16" i="1"/>
  <c r="AG16" i="1"/>
  <c r="AF16" i="1"/>
  <c r="AH16" i="1" s="1"/>
  <c r="AE16" i="1"/>
  <c r="AD16" i="1"/>
  <c r="AB16" i="1"/>
  <c r="AA16" i="1"/>
  <c r="Y16" i="1"/>
  <c r="X16" i="1"/>
  <c r="N16" i="1"/>
  <c r="R16" i="1" s="1"/>
  <c r="V16" i="1" s="1"/>
  <c r="J16" i="1"/>
  <c r="HF15" i="1"/>
  <c r="HE15" i="1"/>
  <c r="GZ15" i="1"/>
  <c r="GY15" i="1"/>
  <c r="GU15" i="1"/>
  <c r="GW15" i="1" s="1"/>
  <c r="GT15" i="1"/>
  <c r="GS15" i="1"/>
  <c r="GQ15" i="1"/>
  <c r="GP15" i="1"/>
  <c r="GK15" i="1"/>
  <c r="GJ15" i="1"/>
  <c r="GF15" i="1"/>
  <c r="GH15" i="1" s="1"/>
  <c r="GE15" i="1"/>
  <c r="GD15" i="1"/>
  <c r="GA15" i="1"/>
  <c r="FZ15" i="1"/>
  <c r="GB15" i="1" s="1"/>
  <c r="FY15" i="1"/>
  <c r="FX15" i="1"/>
  <c r="FV15" i="1"/>
  <c r="FU15" i="1"/>
  <c r="FQ15" i="1"/>
  <c r="FS15" i="1" s="1"/>
  <c r="FP15" i="1"/>
  <c r="FO15" i="1"/>
  <c r="HF14" i="1"/>
  <c r="HE14" i="1"/>
  <c r="HA14" i="1"/>
  <c r="GZ14" i="1"/>
  <c r="GY14" i="1"/>
  <c r="GV14" i="1"/>
  <c r="GU14" i="1"/>
  <c r="GW14" i="1" s="1"/>
  <c r="GT14" i="1"/>
  <c r="GS14" i="1"/>
  <c r="GQ14" i="1"/>
  <c r="GP14" i="1"/>
  <c r="GK14" i="1"/>
  <c r="GJ14" i="1"/>
  <c r="GE14" i="1"/>
  <c r="GD14" i="1"/>
  <c r="GB14" i="1"/>
  <c r="FZ14" i="1"/>
  <c r="GF14" i="1" s="1"/>
  <c r="FY14" i="1"/>
  <c r="FX14" i="1"/>
  <c r="FV14" i="1"/>
  <c r="FU14" i="1"/>
  <c r="FP14" i="1"/>
  <c r="FO14" i="1"/>
  <c r="FM14" i="1"/>
  <c r="FK14" i="1"/>
  <c r="FQ14" i="1" s="1"/>
  <c r="FJ14" i="1"/>
  <c r="FI14" i="1"/>
  <c r="FF14" i="1"/>
  <c r="FE14" i="1"/>
  <c r="FG14" i="1" s="1"/>
  <c r="FD14" i="1"/>
  <c r="FC14" i="1"/>
  <c r="FA14" i="1"/>
  <c r="EZ14" i="1"/>
  <c r="EX14" i="1"/>
  <c r="EV14" i="1"/>
  <c r="EW14" i="1" s="1"/>
  <c r="EU14" i="1"/>
  <c r="ET14" i="1"/>
  <c r="HF13" i="1"/>
  <c r="HE13" i="1"/>
  <c r="HA13" i="1"/>
  <c r="HG13" i="1" s="1"/>
  <c r="GZ13" i="1"/>
  <c r="GY13" i="1"/>
  <c r="GU13" i="1"/>
  <c r="GW13" i="1" s="1"/>
  <c r="GT13" i="1"/>
  <c r="GS13" i="1"/>
  <c r="GQ13" i="1"/>
  <c r="GP13" i="1"/>
  <c r="GK13" i="1"/>
  <c r="GJ13" i="1"/>
  <c r="GE13" i="1"/>
  <c r="GD13" i="1"/>
  <c r="FZ13" i="1"/>
  <c r="GV13" i="1" s="1"/>
  <c r="FY13" i="1"/>
  <c r="FX13" i="1"/>
  <c r="FV13" i="1"/>
  <c r="FU13" i="1"/>
  <c r="FP13" i="1"/>
  <c r="FO13" i="1"/>
  <c r="FK13" i="1"/>
  <c r="FM13" i="1" s="1"/>
  <c r="FJ13" i="1"/>
  <c r="FI13" i="1"/>
  <c r="FF13" i="1"/>
  <c r="FE13" i="1"/>
  <c r="FG13" i="1" s="1"/>
  <c r="FD13" i="1"/>
  <c r="FC13" i="1"/>
  <c r="FA13" i="1"/>
  <c r="EZ13" i="1"/>
  <c r="HF12" i="1"/>
  <c r="HE12" i="1"/>
  <c r="GZ12" i="1"/>
  <c r="GY12" i="1"/>
  <c r="GU12" i="1"/>
  <c r="GW12" i="1" s="1"/>
  <c r="GT12" i="1"/>
  <c r="GS12" i="1"/>
  <c r="GQ12" i="1"/>
  <c r="GP12" i="1"/>
  <c r="GK12" i="1"/>
  <c r="GJ12" i="1"/>
  <c r="GF12" i="1"/>
  <c r="GE12" i="1"/>
  <c r="GD12" i="1"/>
  <c r="GA12" i="1"/>
  <c r="FZ12" i="1"/>
  <c r="GB12" i="1" s="1"/>
  <c r="FY12" i="1"/>
  <c r="FX12" i="1"/>
  <c r="FV12" i="1"/>
  <c r="FU12" i="1"/>
  <c r="FP12" i="1"/>
  <c r="FO12" i="1"/>
  <c r="FJ12" i="1"/>
  <c r="FI12" i="1"/>
  <c r="FE12" i="1"/>
  <c r="FK12" i="1" s="1"/>
  <c r="FD12" i="1"/>
  <c r="FC12" i="1"/>
  <c r="EU12" i="1"/>
  <c r="ET12" i="1"/>
  <c r="ER12" i="1"/>
  <c r="EQ12" i="1"/>
  <c r="EL12" i="1"/>
  <c r="EK12" i="1"/>
  <c r="EI12" i="1"/>
  <c r="EH12" i="1"/>
  <c r="EF12" i="1"/>
  <c r="EE12" i="1"/>
  <c r="DZ12" i="1"/>
  <c r="DY12" i="1"/>
  <c r="DU12" i="1"/>
  <c r="EZ12" i="1" s="1"/>
  <c r="DT12" i="1"/>
  <c r="DS12" i="1"/>
  <c r="DQ12" i="1"/>
  <c r="DP12" i="1"/>
  <c r="DK12" i="1"/>
  <c r="DJ12" i="1"/>
  <c r="DH12" i="1"/>
  <c r="DG12" i="1"/>
  <c r="DE12" i="1"/>
  <c r="DD12" i="1"/>
  <c r="CY12" i="1"/>
  <c r="CX12" i="1"/>
  <c r="CV12" i="1"/>
  <c r="CU12" i="1"/>
  <c r="CS12" i="1"/>
  <c r="CR12" i="1"/>
  <c r="CM12" i="1"/>
  <c r="CL12" i="1"/>
  <c r="CJ12" i="1"/>
  <c r="CI12" i="1"/>
  <c r="CG12" i="1"/>
  <c r="CF12" i="1"/>
  <c r="CB12" i="1"/>
  <c r="CD12" i="1" s="1"/>
  <c r="CA12" i="1"/>
  <c r="BZ12" i="1"/>
  <c r="BX12" i="1"/>
  <c r="BW12" i="1"/>
  <c r="BU12" i="1"/>
  <c r="BT12" i="1"/>
  <c r="BO12" i="1"/>
  <c r="BN12" i="1"/>
  <c r="BL12" i="1"/>
  <c r="BK12" i="1"/>
  <c r="BI12" i="1"/>
  <c r="BH12" i="1"/>
  <c r="BC12" i="1"/>
  <c r="BB12" i="1"/>
  <c r="AZ12" i="1"/>
  <c r="AY12" i="1"/>
  <c r="AW12" i="1"/>
  <c r="AV12" i="1"/>
  <c r="AQ12" i="1"/>
  <c r="AP12" i="1"/>
  <c r="AN12" i="1"/>
  <c r="AM12" i="1"/>
  <c r="AK12" i="1"/>
  <c r="AJ12" i="1"/>
  <c r="AF12" i="1"/>
  <c r="AH12" i="1" s="1"/>
  <c r="AE12" i="1"/>
  <c r="AD12" i="1"/>
  <c r="AB12" i="1"/>
  <c r="AA12" i="1"/>
  <c r="Y12" i="1"/>
  <c r="X12" i="1"/>
  <c r="J12" i="1"/>
  <c r="N12" i="1" s="1"/>
  <c r="R12" i="1" s="1"/>
  <c r="V12" i="1" s="1"/>
  <c r="HF11" i="1"/>
  <c r="HE11" i="1"/>
  <c r="HA11" i="1"/>
  <c r="GZ11" i="1"/>
  <c r="GY11" i="1"/>
  <c r="GV11" i="1"/>
  <c r="GU11" i="1"/>
  <c r="GW11" i="1" s="1"/>
  <c r="GT11" i="1"/>
  <c r="GS11" i="1"/>
  <c r="GQ11" i="1"/>
  <c r="GP11" i="1"/>
  <c r="GK11" i="1"/>
  <c r="GJ11" i="1"/>
  <c r="GE11" i="1"/>
  <c r="GD11" i="1"/>
  <c r="GB11" i="1"/>
  <c r="FZ11" i="1"/>
  <c r="GF11" i="1" s="1"/>
  <c r="FY11" i="1"/>
  <c r="FX11" i="1"/>
  <c r="FV11" i="1"/>
  <c r="FU11" i="1"/>
  <c r="FP11" i="1"/>
  <c r="FO11" i="1"/>
  <c r="FK11" i="1"/>
  <c r="FQ11" i="1" s="1"/>
  <c r="FJ11" i="1"/>
  <c r="FI11" i="1"/>
  <c r="FF11" i="1"/>
  <c r="FE11" i="1"/>
  <c r="FG11" i="1" s="1"/>
  <c r="FD11" i="1"/>
  <c r="FC11" i="1"/>
  <c r="FA11" i="1"/>
  <c r="EU11" i="1"/>
  <c r="ET11" i="1"/>
  <c r="ER11" i="1"/>
  <c r="EQ11" i="1"/>
  <c r="EL11" i="1"/>
  <c r="EK11" i="1"/>
  <c r="EI11" i="1"/>
  <c r="EH11" i="1"/>
  <c r="EF11" i="1"/>
  <c r="EE11" i="1"/>
  <c r="EA11" i="1"/>
  <c r="EM11" i="1" s="1"/>
  <c r="DZ11" i="1"/>
  <c r="DY11" i="1"/>
  <c r="DV11" i="1"/>
  <c r="DU11" i="1"/>
  <c r="EZ11" i="1" s="1"/>
  <c r="DT11" i="1"/>
  <c r="DS11" i="1"/>
  <c r="DQ11" i="1"/>
  <c r="DP11" i="1"/>
  <c r="DK11" i="1"/>
  <c r="DJ11" i="1"/>
  <c r="DH11" i="1"/>
  <c r="DG11" i="1"/>
  <c r="DE11" i="1"/>
  <c r="DD11" i="1"/>
  <c r="CY11" i="1"/>
  <c r="CX11" i="1"/>
  <c r="CV11" i="1"/>
  <c r="CU11" i="1"/>
  <c r="CS11" i="1"/>
  <c r="CR11" i="1"/>
  <c r="CN11" i="1"/>
  <c r="CZ11" i="1" s="1"/>
  <c r="CM11" i="1"/>
  <c r="CL11" i="1"/>
  <c r="CJ11" i="1"/>
  <c r="CI11" i="1"/>
  <c r="CG11" i="1"/>
  <c r="CF11" i="1"/>
  <c r="CC11" i="1"/>
  <c r="CB11" i="1"/>
  <c r="CD11" i="1" s="1"/>
  <c r="CA11" i="1"/>
  <c r="BZ11" i="1"/>
  <c r="BX11" i="1"/>
  <c r="BW11" i="1"/>
  <c r="BU11" i="1"/>
  <c r="BT11" i="1"/>
  <c r="BO11" i="1"/>
  <c r="BN11" i="1"/>
  <c r="BL11" i="1"/>
  <c r="BK11" i="1"/>
  <c r="BI11" i="1"/>
  <c r="BH11" i="1"/>
  <c r="BC11" i="1"/>
  <c r="BB11" i="1"/>
  <c r="AZ11" i="1"/>
  <c r="AY11" i="1"/>
  <c r="AW11" i="1"/>
  <c r="AV11" i="1"/>
  <c r="AR11" i="1"/>
  <c r="BD11" i="1" s="1"/>
  <c r="AQ11" i="1"/>
  <c r="AP11" i="1"/>
  <c r="AN11" i="1"/>
  <c r="AM11" i="1"/>
  <c r="AK11" i="1"/>
  <c r="AJ11" i="1"/>
  <c r="AG11" i="1"/>
  <c r="AF11" i="1"/>
  <c r="AH11" i="1" s="1"/>
  <c r="AE11" i="1"/>
  <c r="AD11" i="1"/>
  <c r="AB11" i="1"/>
  <c r="AA11" i="1"/>
  <c r="Y11" i="1"/>
  <c r="X11" i="1"/>
  <c r="N11" i="1"/>
  <c r="R11" i="1" s="1"/>
  <c r="V11" i="1" s="1"/>
  <c r="J11" i="1"/>
  <c r="HJ16" i="1" l="1"/>
  <c r="GH11" i="1"/>
  <c r="GL11" i="1"/>
  <c r="GG11" i="1"/>
  <c r="GH12" i="1"/>
  <c r="HC14" i="1"/>
  <c r="BR17" i="1"/>
  <c r="BQ17" i="1"/>
  <c r="FQ17" i="1"/>
  <c r="FM20" i="1"/>
  <c r="FQ20" i="1"/>
  <c r="FL20" i="1"/>
  <c r="DA33" i="1"/>
  <c r="DL33" i="1"/>
  <c r="FR11" i="1"/>
  <c r="HC18" i="1"/>
  <c r="HG18" i="1"/>
  <c r="HB18" i="1"/>
  <c r="HC19" i="1"/>
  <c r="DB21" i="1"/>
  <c r="DL21" i="1"/>
  <c r="DA21" i="1"/>
  <c r="HC22" i="1"/>
  <c r="HG22" i="1"/>
  <c r="HB22" i="1"/>
  <c r="BP23" i="1"/>
  <c r="HC24" i="1"/>
  <c r="HB24" i="1"/>
  <c r="HG24" i="1"/>
  <c r="DB16" i="1"/>
  <c r="DL16" i="1"/>
  <c r="DA16" i="1"/>
  <c r="DB11" i="1"/>
  <c r="DL11" i="1"/>
  <c r="DA11" i="1"/>
  <c r="HC11" i="1"/>
  <c r="FS14" i="1"/>
  <c r="FR14" i="1"/>
  <c r="GH14" i="1"/>
  <c r="GL14" i="1"/>
  <c r="GG14" i="1"/>
  <c r="BF16" i="1"/>
  <c r="BP16" i="1"/>
  <c r="BE16" i="1"/>
  <c r="BF21" i="1"/>
  <c r="BP21" i="1"/>
  <c r="BE21" i="1"/>
  <c r="HJ26" i="1"/>
  <c r="FR30" i="1"/>
  <c r="FS30" i="1"/>
  <c r="BF11" i="1"/>
  <c r="BP11" i="1"/>
  <c r="BE11" i="1"/>
  <c r="EO11" i="1"/>
  <c r="FM11" i="1"/>
  <c r="EV11" i="1"/>
  <c r="FS11" i="1" s="1"/>
  <c r="EN11" i="1"/>
  <c r="FQ12" i="1"/>
  <c r="HJ13" i="1"/>
  <c r="FS19" i="1"/>
  <c r="FR19" i="1"/>
  <c r="GH19" i="1"/>
  <c r="GL19" i="1"/>
  <c r="GG19" i="1"/>
  <c r="HJ21" i="1"/>
  <c r="AH34" i="1"/>
  <c r="CC34" i="1"/>
  <c r="AG34" i="1"/>
  <c r="AR34" i="1"/>
  <c r="HJ36" i="1"/>
  <c r="EC11" i="1"/>
  <c r="AT11" i="1"/>
  <c r="CP11" i="1"/>
  <c r="DW11" i="1"/>
  <c r="EB11" i="1"/>
  <c r="FL11" i="1"/>
  <c r="GA11" i="1"/>
  <c r="DV12" i="1"/>
  <c r="EA12" i="1"/>
  <c r="FF12" i="1" s="1"/>
  <c r="FA12" i="1"/>
  <c r="HB13" i="1"/>
  <c r="FL14" i="1"/>
  <c r="GA14" i="1"/>
  <c r="AS16" i="1"/>
  <c r="CO16" i="1"/>
  <c r="EZ16" i="1"/>
  <c r="BE17" i="1"/>
  <c r="DV17" i="1"/>
  <c r="EA17" i="1"/>
  <c r="FF17" i="1" s="1"/>
  <c r="FA17" i="1"/>
  <c r="GG18" i="1"/>
  <c r="GV18" i="1"/>
  <c r="FL19" i="1"/>
  <c r="GA19" i="1"/>
  <c r="FF20" i="1"/>
  <c r="AS21" i="1"/>
  <c r="CO21" i="1"/>
  <c r="EZ21" i="1"/>
  <c r="GV22" i="1"/>
  <c r="AH23" i="1"/>
  <c r="EA23" i="1"/>
  <c r="EZ23" i="1"/>
  <c r="FG23" i="1"/>
  <c r="FK23" i="1"/>
  <c r="FA24" i="1"/>
  <c r="EA24" i="1"/>
  <c r="DV24" i="1"/>
  <c r="FK24" i="1"/>
  <c r="GA24" i="1"/>
  <c r="GV24" i="1"/>
  <c r="GV25" i="1"/>
  <c r="CN26" i="1"/>
  <c r="CC26" i="1"/>
  <c r="DV26" i="1"/>
  <c r="EZ26" i="1"/>
  <c r="FK26" i="1"/>
  <c r="GB26" i="1"/>
  <c r="GF26" i="1"/>
  <c r="HB26" i="1" s="1"/>
  <c r="GA26" i="1"/>
  <c r="AG27" i="1"/>
  <c r="AT27" i="1"/>
  <c r="BD27" i="1"/>
  <c r="CO27" i="1"/>
  <c r="CD28" i="1"/>
  <c r="CN28" i="1"/>
  <c r="AH29" i="1"/>
  <c r="AR29" i="1"/>
  <c r="AG29" i="1"/>
  <c r="GA29" i="1"/>
  <c r="FQ32" i="1"/>
  <c r="CO33" i="1"/>
  <c r="CD34" i="1"/>
  <c r="CN34" i="1"/>
  <c r="AH35" i="1"/>
  <c r="AR35" i="1"/>
  <c r="AG35" i="1"/>
  <c r="EB35" i="1"/>
  <c r="GA35" i="1"/>
  <c r="FF36" i="1"/>
  <c r="CC38" i="1"/>
  <c r="GH38" i="1"/>
  <c r="GL38" i="1"/>
  <c r="HC40" i="1"/>
  <c r="HG40" i="1"/>
  <c r="AR44" i="1"/>
  <c r="AG44" i="1"/>
  <c r="AH44" i="1"/>
  <c r="BD45" i="1"/>
  <c r="AS45" i="1"/>
  <c r="AT45" i="1"/>
  <c r="HG45" i="1"/>
  <c r="FK48" i="1"/>
  <c r="GA48" i="1"/>
  <c r="AR50" i="1"/>
  <c r="AG50" i="1"/>
  <c r="GL50" i="1"/>
  <c r="FK52" i="1"/>
  <c r="GA52" i="1"/>
  <c r="EM53" i="1"/>
  <c r="EB53" i="1"/>
  <c r="EC53" i="1"/>
  <c r="FF53" i="1"/>
  <c r="AH54" i="1"/>
  <c r="HG54" i="1"/>
  <c r="R60" i="1"/>
  <c r="V60" i="1" s="1"/>
  <c r="AT60" i="1"/>
  <c r="FM65" i="1"/>
  <c r="FQ65" i="1"/>
  <c r="FL65" i="1"/>
  <c r="DW12" i="1"/>
  <c r="AT16" i="1"/>
  <c r="FF16" i="1"/>
  <c r="DW17" i="1"/>
  <c r="AT21" i="1"/>
  <c r="FF21" i="1"/>
  <c r="BD24" i="1"/>
  <c r="DW24" i="1"/>
  <c r="GH25" i="1"/>
  <c r="GL25" i="1"/>
  <c r="GL28" i="1"/>
  <c r="GL31" i="1"/>
  <c r="GF32" i="1"/>
  <c r="GW32" i="1"/>
  <c r="HA32" i="1"/>
  <c r="GV32" i="1"/>
  <c r="AS33" i="1"/>
  <c r="BD33" i="1"/>
  <c r="CP33" i="1"/>
  <c r="EA33" i="1"/>
  <c r="GL34" i="1"/>
  <c r="HG37" i="1"/>
  <c r="AR38" i="1"/>
  <c r="FQ38" i="1"/>
  <c r="GG38" i="1"/>
  <c r="HA38" i="1"/>
  <c r="CD39" i="1"/>
  <c r="CN39" i="1"/>
  <c r="EB39" i="1" s="1"/>
  <c r="CC39" i="1"/>
  <c r="GV39" i="1"/>
  <c r="GB39" i="1"/>
  <c r="GF39" i="1"/>
  <c r="GA39" i="1"/>
  <c r="CZ40" i="1"/>
  <c r="DW40" i="1"/>
  <c r="FA40" i="1"/>
  <c r="EA40" i="1"/>
  <c r="DV40" i="1"/>
  <c r="FG40" i="1"/>
  <c r="FK40" i="1"/>
  <c r="FF40" i="1"/>
  <c r="GG40" i="1"/>
  <c r="GL40" i="1"/>
  <c r="HB40" i="1"/>
  <c r="HG41" i="1"/>
  <c r="HB41" i="1"/>
  <c r="GF45" i="1"/>
  <c r="HC45" i="1" s="1"/>
  <c r="GA45" i="1"/>
  <c r="GV45" i="1"/>
  <c r="GW45" i="1"/>
  <c r="FA46" i="1"/>
  <c r="EA46" i="1"/>
  <c r="DV46" i="1"/>
  <c r="EZ46" i="1"/>
  <c r="DW46" i="1"/>
  <c r="HA46" i="1"/>
  <c r="GV46" i="1"/>
  <c r="FA48" i="1"/>
  <c r="EA48" i="1"/>
  <c r="FG48" i="1" s="1"/>
  <c r="DV48" i="1"/>
  <c r="EZ48" i="1"/>
  <c r="FQ49" i="1"/>
  <c r="HA50" i="1"/>
  <c r="GV50" i="1"/>
  <c r="GW50" i="1"/>
  <c r="FA52" i="1"/>
  <c r="EA52" i="1"/>
  <c r="DV52" i="1"/>
  <c r="EZ52" i="1"/>
  <c r="HB54" i="1"/>
  <c r="HH57" i="1"/>
  <c r="HK57" i="1" s="1"/>
  <c r="HJ57" i="1"/>
  <c r="HI57" i="1"/>
  <c r="BD58" i="1"/>
  <c r="AS58" i="1"/>
  <c r="AT58" i="1"/>
  <c r="CZ58" i="1"/>
  <c r="CO58" i="1"/>
  <c r="CP58" i="1"/>
  <c r="EC58" i="1"/>
  <c r="CZ62" i="1"/>
  <c r="AS11" i="1"/>
  <c r="CO11" i="1"/>
  <c r="HB11" i="1"/>
  <c r="HG11" i="1"/>
  <c r="AG12" i="1"/>
  <c r="AR12" i="1"/>
  <c r="CC12" i="1"/>
  <c r="CN12" i="1"/>
  <c r="GG12" i="1"/>
  <c r="GL12" i="1"/>
  <c r="GV12" i="1"/>
  <c r="HA12" i="1"/>
  <c r="FL13" i="1"/>
  <c r="FQ13" i="1"/>
  <c r="GA13" i="1"/>
  <c r="GF13" i="1"/>
  <c r="HB14" i="1"/>
  <c r="HG14" i="1"/>
  <c r="FR15" i="1"/>
  <c r="GG15" i="1"/>
  <c r="GL15" i="1"/>
  <c r="GV15" i="1"/>
  <c r="HA15" i="1"/>
  <c r="EB16" i="1"/>
  <c r="EM16" i="1"/>
  <c r="FL16" i="1" s="1"/>
  <c r="FQ16" i="1"/>
  <c r="GA16" i="1"/>
  <c r="GF16" i="1"/>
  <c r="HB16" i="1" s="1"/>
  <c r="CC17" i="1"/>
  <c r="CN17" i="1"/>
  <c r="GG17" i="1"/>
  <c r="GL17" i="1"/>
  <c r="GV17" i="1"/>
  <c r="HA17" i="1"/>
  <c r="HB19" i="1"/>
  <c r="HG19" i="1"/>
  <c r="GG20" i="1"/>
  <c r="GL20" i="1"/>
  <c r="GV20" i="1"/>
  <c r="HA20" i="1"/>
  <c r="EB21" i="1"/>
  <c r="EM21" i="1"/>
  <c r="FL21" i="1" s="1"/>
  <c r="FQ21" i="1"/>
  <c r="GA21" i="1"/>
  <c r="GF21" i="1"/>
  <c r="FK22" i="1"/>
  <c r="N23" i="1"/>
  <c r="CO23" i="1"/>
  <c r="CZ23" i="1"/>
  <c r="GF23" i="1"/>
  <c r="GA23" i="1"/>
  <c r="GV23" i="1"/>
  <c r="AH24" i="1"/>
  <c r="AS24" i="1"/>
  <c r="CC24" i="1"/>
  <c r="CN24" i="1"/>
  <c r="FL25" i="1"/>
  <c r="FQ25" i="1"/>
  <c r="GG25" i="1"/>
  <c r="HG27" i="1"/>
  <c r="AR28" i="1"/>
  <c r="FQ28" i="1"/>
  <c r="GG28" i="1"/>
  <c r="HA28" i="1"/>
  <c r="CD29" i="1"/>
  <c r="CN29" i="1"/>
  <c r="CC29" i="1"/>
  <c r="FQ29" i="1"/>
  <c r="GB30" i="1"/>
  <c r="GF30" i="1"/>
  <c r="GA30" i="1"/>
  <c r="HB30" i="1"/>
  <c r="HG30" i="1"/>
  <c r="FL31" i="1"/>
  <c r="FQ31" i="1"/>
  <c r="GG31" i="1"/>
  <c r="HA31" i="1"/>
  <c r="GA32" i="1"/>
  <c r="N33" i="1"/>
  <c r="R33" i="1" s="1"/>
  <c r="V33" i="1" s="1"/>
  <c r="DV33" i="1"/>
  <c r="EZ33" i="1"/>
  <c r="FG33" i="1"/>
  <c r="FK33" i="1"/>
  <c r="GV33" i="1"/>
  <c r="GB33" i="1"/>
  <c r="GF33" i="1"/>
  <c r="GA33" i="1"/>
  <c r="HG33" i="1"/>
  <c r="FQ34" i="1"/>
  <c r="GG34" i="1"/>
  <c r="HA34" i="1"/>
  <c r="CD35" i="1"/>
  <c r="CN35" i="1"/>
  <c r="CC35" i="1"/>
  <c r="FQ35" i="1"/>
  <c r="FG37" i="1"/>
  <c r="FK37" i="1"/>
  <c r="GH37" i="1" s="1"/>
  <c r="FF37" i="1"/>
  <c r="GG37" i="1"/>
  <c r="GL37" i="1"/>
  <c r="HB37" i="1"/>
  <c r="AG38" i="1"/>
  <c r="GV38" i="1"/>
  <c r="DV39" i="1"/>
  <c r="EC39" i="1"/>
  <c r="EM39" i="1"/>
  <c r="FG39" i="1"/>
  <c r="FK39" i="1"/>
  <c r="GW39" i="1"/>
  <c r="HJ39" i="1"/>
  <c r="AG40" i="1"/>
  <c r="AT40" i="1"/>
  <c r="BD40" i="1"/>
  <c r="CO40" i="1"/>
  <c r="EZ40" i="1"/>
  <c r="GB40" i="1"/>
  <c r="GF41" i="1"/>
  <c r="GA41" i="1"/>
  <c r="GW41" i="1"/>
  <c r="GV41" i="1"/>
  <c r="FA42" i="1"/>
  <c r="EA42" i="1"/>
  <c r="DV42" i="1"/>
  <c r="EZ42" i="1"/>
  <c r="DW42" i="1"/>
  <c r="HA42" i="1"/>
  <c r="GV42" i="1"/>
  <c r="FQ43" i="1"/>
  <c r="FM43" i="1"/>
  <c r="CD44" i="1"/>
  <c r="GL44" i="1"/>
  <c r="CZ45" i="1"/>
  <c r="CO45" i="1"/>
  <c r="EM45" i="1"/>
  <c r="EB45" i="1"/>
  <c r="EC45" i="1"/>
  <c r="FF45" i="1"/>
  <c r="GB45" i="1"/>
  <c r="CN46" i="1"/>
  <c r="CC46" i="1"/>
  <c r="CD46" i="1"/>
  <c r="GW46" i="1"/>
  <c r="DW48" i="1"/>
  <c r="CZ49" i="1"/>
  <c r="CO49" i="1"/>
  <c r="EC49" i="1"/>
  <c r="CP49" i="1"/>
  <c r="GF49" i="1"/>
  <c r="GA49" i="1"/>
  <c r="GV49" i="1"/>
  <c r="GB49" i="1"/>
  <c r="BD51" i="1"/>
  <c r="AS51" i="1"/>
  <c r="EM51" i="1"/>
  <c r="EB51" i="1"/>
  <c r="FF51" i="1"/>
  <c r="DW52" i="1"/>
  <c r="CP54" i="1"/>
  <c r="CZ54" i="1"/>
  <c r="CO54" i="1"/>
  <c r="HB57" i="1"/>
  <c r="HA59" i="1"/>
  <c r="GV59" i="1"/>
  <c r="GW59" i="1"/>
  <c r="GB13" i="1"/>
  <c r="GB16" i="1"/>
  <c r="GB21" i="1"/>
  <c r="HA25" i="1"/>
  <c r="AR26" i="1"/>
  <c r="AG26" i="1"/>
  <c r="EA26" i="1"/>
  <c r="CZ27" i="1"/>
  <c r="DW27" i="1"/>
  <c r="FA27" i="1"/>
  <c r="EA27" i="1"/>
  <c r="DV27" i="1"/>
  <c r="FK27" i="1"/>
  <c r="GH27" i="1" s="1"/>
  <c r="FF27" i="1"/>
  <c r="GG27" i="1"/>
  <c r="HB27" i="1"/>
  <c r="AG28" i="1"/>
  <c r="GV28" i="1"/>
  <c r="DV29" i="1"/>
  <c r="EC29" i="1"/>
  <c r="EM29" i="1"/>
  <c r="FM29" i="1" s="1"/>
  <c r="FG29" i="1"/>
  <c r="FL29" i="1"/>
  <c r="GF29" i="1"/>
  <c r="GW29" i="1"/>
  <c r="HA29" i="1"/>
  <c r="GV29" i="1"/>
  <c r="GW30" i="1"/>
  <c r="GV31" i="1"/>
  <c r="FA33" i="1"/>
  <c r="FF33" i="1"/>
  <c r="GW33" i="1"/>
  <c r="BU34" i="1"/>
  <c r="Y34" i="1"/>
  <c r="BT34" i="1"/>
  <c r="X34" i="1"/>
  <c r="GV34" i="1"/>
  <c r="DV35" i="1"/>
  <c r="EC35" i="1"/>
  <c r="EM35" i="1"/>
  <c r="FM35" i="1" s="1"/>
  <c r="FG35" i="1"/>
  <c r="FL35" i="1"/>
  <c r="GF35" i="1"/>
  <c r="GW35" i="1"/>
  <c r="HA35" i="1"/>
  <c r="GV35" i="1"/>
  <c r="FK36" i="1"/>
  <c r="GB36" i="1"/>
  <c r="GF36" i="1"/>
  <c r="GA36" i="1"/>
  <c r="HB36" i="1"/>
  <c r="GB37" i="1"/>
  <c r="CD38" i="1"/>
  <c r="CN38" i="1"/>
  <c r="AH39" i="1"/>
  <c r="AR39" i="1"/>
  <c r="AG39" i="1"/>
  <c r="DW39" i="1"/>
  <c r="FF39" i="1"/>
  <c r="AH40" i="1"/>
  <c r="AS40" i="1"/>
  <c r="FQ41" i="1"/>
  <c r="FL41" i="1"/>
  <c r="FM41" i="1"/>
  <c r="GB41" i="1"/>
  <c r="CN42" i="1"/>
  <c r="CC42" i="1"/>
  <c r="CD42" i="1"/>
  <c r="GW42" i="1"/>
  <c r="FK44" i="1"/>
  <c r="GG44" i="1" s="1"/>
  <c r="GA44" i="1"/>
  <c r="GB44" i="1"/>
  <c r="CP45" i="1"/>
  <c r="HG47" i="1"/>
  <c r="HB47" i="1"/>
  <c r="CN48" i="1"/>
  <c r="CC48" i="1"/>
  <c r="AT51" i="1"/>
  <c r="HG51" i="1"/>
  <c r="CN52" i="1"/>
  <c r="CC52" i="1"/>
  <c r="DL53" i="1"/>
  <c r="FG53" i="1"/>
  <c r="FQ53" i="1"/>
  <c r="FL53" i="1"/>
  <c r="FM53" i="1"/>
  <c r="HJ53" i="1"/>
  <c r="AT54" i="1"/>
  <c r="BD54" i="1"/>
  <c r="AS54" i="1"/>
  <c r="HA56" i="1"/>
  <c r="GV56" i="1"/>
  <c r="GW56" i="1"/>
  <c r="EZ28" i="1"/>
  <c r="EZ34" i="1"/>
  <c r="EZ38" i="1"/>
  <c r="FK42" i="1"/>
  <c r="FF42" i="1"/>
  <c r="CZ43" i="1"/>
  <c r="CO43" i="1"/>
  <c r="GF43" i="1"/>
  <c r="GA43" i="1"/>
  <c r="HA44" i="1"/>
  <c r="GV44" i="1"/>
  <c r="FK46" i="1"/>
  <c r="FF46" i="1"/>
  <c r="FQ47" i="1"/>
  <c r="FL47" i="1"/>
  <c r="AR48" i="1"/>
  <c r="AG48" i="1"/>
  <c r="GB48" i="1"/>
  <c r="GL48" i="1"/>
  <c r="GG48" i="1"/>
  <c r="BD49" i="1"/>
  <c r="AS49" i="1"/>
  <c r="EM49" i="1"/>
  <c r="FM49" i="1" s="1"/>
  <c r="EB49" i="1"/>
  <c r="GW49" i="1"/>
  <c r="HG49" i="1"/>
  <c r="HB49" i="1"/>
  <c r="CN50" i="1"/>
  <c r="CC50" i="1"/>
  <c r="FA50" i="1"/>
  <c r="EA50" i="1"/>
  <c r="DV50" i="1"/>
  <c r="FG51" i="1"/>
  <c r="FQ51" i="1"/>
  <c r="FL51" i="1"/>
  <c r="AR52" i="1"/>
  <c r="AG52" i="1"/>
  <c r="GB52" i="1"/>
  <c r="GL52" i="1"/>
  <c r="GG52" i="1"/>
  <c r="BD53" i="1"/>
  <c r="DA53" i="1" s="1"/>
  <c r="AS53" i="1"/>
  <c r="CP53" i="1"/>
  <c r="FA54" i="1"/>
  <c r="EA54" i="1"/>
  <c r="FF54" i="1" s="1"/>
  <c r="DV54" i="1"/>
  <c r="DW54" i="1"/>
  <c r="GG55" i="1"/>
  <c r="HG55" i="1"/>
  <c r="HB55" i="1"/>
  <c r="HC55" i="1"/>
  <c r="CN56" i="1"/>
  <c r="CC56" i="1"/>
  <c r="CD56" i="1"/>
  <c r="GL56" i="1"/>
  <c r="GG56" i="1"/>
  <c r="GH56" i="1"/>
  <c r="EO58" i="1"/>
  <c r="EV58" i="1"/>
  <c r="FS58" i="1" s="1"/>
  <c r="EN58" i="1"/>
  <c r="FR58" i="1"/>
  <c r="GL58" i="1"/>
  <c r="CN59" i="1"/>
  <c r="CC59" i="1"/>
  <c r="CD59" i="1"/>
  <c r="GL59" i="1"/>
  <c r="GG59" i="1"/>
  <c r="GH59" i="1"/>
  <c r="GL64" i="1"/>
  <c r="GV26" i="1"/>
  <c r="GA27" i="1"/>
  <c r="DV28" i="1"/>
  <c r="EA28" i="1"/>
  <c r="FF28" i="1"/>
  <c r="GV30" i="1"/>
  <c r="FF31" i="1"/>
  <c r="AG33" i="1"/>
  <c r="CC33" i="1"/>
  <c r="DV34" i="1"/>
  <c r="EA34" i="1"/>
  <c r="FF34" i="1" s="1"/>
  <c r="GV36" i="1"/>
  <c r="GA37" i="1"/>
  <c r="DV38" i="1"/>
  <c r="EA38" i="1"/>
  <c r="FF38" i="1"/>
  <c r="GA40" i="1"/>
  <c r="FF41" i="1"/>
  <c r="AR42" i="1"/>
  <c r="AG42" i="1"/>
  <c r="GB42" i="1"/>
  <c r="GL42" i="1"/>
  <c r="GG42" i="1"/>
  <c r="BD43" i="1"/>
  <c r="AS43" i="1"/>
  <c r="CP43" i="1"/>
  <c r="EM43" i="1"/>
  <c r="EB43" i="1"/>
  <c r="GB43" i="1"/>
  <c r="GW43" i="1"/>
  <c r="HG43" i="1"/>
  <c r="HB43" i="1"/>
  <c r="CN44" i="1"/>
  <c r="CC44" i="1"/>
  <c r="FA44" i="1"/>
  <c r="EA44" i="1"/>
  <c r="DV44" i="1"/>
  <c r="GW44" i="1"/>
  <c r="FG45" i="1"/>
  <c r="FQ45" i="1"/>
  <c r="FL45" i="1"/>
  <c r="AR46" i="1"/>
  <c r="AG46" i="1"/>
  <c r="FG46" i="1"/>
  <c r="GB46" i="1"/>
  <c r="GL46" i="1"/>
  <c r="GG46" i="1"/>
  <c r="FM47" i="1"/>
  <c r="GF47" i="1"/>
  <c r="GA47" i="1"/>
  <c r="AH48" i="1"/>
  <c r="HA48" i="1"/>
  <c r="GV48" i="1"/>
  <c r="AT49" i="1"/>
  <c r="CD50" i="1"/>
  <c r="DW50" i="1"/>
  <c r="FK50" i="1"/>
  <c r="FF50" i="1"/>
  <c r="GB50" i="1"/>
  <c r="CZ51" i="1"/>
  <c r="CO51" i="1"/>
  <c r="FM51" i="1"/>
  <c r="GF51" i="1"/>
  <c r="HB51" i="1" s="1"/>
  <c r="GA51" i="1"/>
  <c r="AH52" i="1"/>
  <c r="GH52" i="1"/>
  <c r="HA52" i="1"/>
  <c r="GV52" i="1"/>
  <c r="AT53" i="1"/>
  <c r="GF53" i="1"/>
  <c r="GA53" i="1"/>
  <c r="GV53" i="1"/>
  <c r="GB53" i="1"/>
  <c r="FK54" i="1"/>
  <c r="GG54" i="1" s="1"/>
  <c r="GB54" i="1"/>
  <c r="GA54" i="1"/>
  <c r="FG54" i="1"/>
  <c r="AR56" i="1"/>
  <c r="AG56" i="1"/>
  <c r="AH56" i="1"/>
  <c r="FK57" i="1"/>
  <c r="GG57" i="1" s="1"/>
  <c r="FF57" i="1"/>
  <c r="GB57" i="1"/>
  <c r="GA57" i="1"/>
  <c r="FG57" i="1"/>
  <c r="FM58" i="1"/>
  <c r="GG58" i="1"/>
  <c r="HG58" i="1"/>
  <c r="HB58" i="1"/>
  <c r="HC58" i="1"/>
  <c r="AR59" i="1"/>
  <c r="AG59" i="1"/>
  <c r="AH59" i="1"/>
  <c r="BF60" i="1"/>
  <c r="BP60" i="1"/>
  <c r="BE60" i="1"/>
  <c r="EC62" i="1"/>
  <c r="HG62" i="1"/>
  <c r="AT64" i="1"/>
  <c r="FK55" i="1"/>
  <c r="EZ56" i="1"/>
  <c r="FF58" i="1"/>
  <c r="EZ59" i="1"/>
  <c r="DV62" i="1"/>
  <c r="FA62" i="1"/>
  <c r="FF62" i="1"/>
  <c r="GW63" i="1"/>
  <c r="AG64" i="1"/>
  <c r="CC64" i="1"/>
  <c r="GB64" i="1"/>
  <c r="GV64" i="1"/>
  <c r="HA64" i="1"/>
  <c r="FG65" i="1"/>
  <c r="GA65" i="1"/>
  <c r="GF65" i="1"/>
  <c r="CN66" i="1"/>
  <c r="CC66" i="1"/>
  <c r="FA66" i="1"/>
  <c r="EA66" i="1"/>
  <c r="DV66" i="1"/>
  <c r="FR67" i="1"/>
  <c r="DL69" i="1"/>
  <c r="CZ70" i="1"/>
  <c r="HJ72" i="1"/>
  <c r="HC73" i="1"/>
  <c r="HG73" i="1"/>
  <c r="HB73" i="1"/>
  <c r="DW43" i="1"/>
  <c r="EZ45" i="1"/>
  <c r="AH49" i="1"/>
  <c r="EZ49" i="1"/>
  <c r="DW51" i="1"/>
  <c r="CO53" i="1"/>
  <c r="EZ53" i="1"/>
  <c r="HB53" i="1"/>
  <c r="AG54" i="1"/>
  <c r="CC54" i="1"/>
  <c r="GV54" i="1"/>
  <c r="GA55" i="1"/>
  <c r="DV56" i="1"/>
  <c r="EA56" i="1"/>
  <c r="FF56" i="1"/>
  <c r="GV57" i="1"/>
  <c r="DW58" i="1"/>
  <c r="EB58" i="1"/>
  <c r="FL58" i="1"/>
  <c r="GA58" i="1"/>
  <c r="DV59" i="1"/>
  <c r="EA59" i="1"/>
  <c r="FF59" i="1" s="1"/>
  <c r="AS60" i="1"/>
  <c r="CO60" i="1"/>
  <c r="CZ60" i="1"/>
  <c r="EZ60" i="1"/>
  <c r="HB60" i="1"/>
  <c r="HG60" i="1"/>
  <c r="FR61" i="1"/>
  <c r="GG61" i="1"/>
  <c r="GL61" i="1"/>
  <c r="GV61" i="1"/>
  <c r="HA61" i="1"/>
  <c r="DW62" i="1"/>
  <c r="EB62" i="1"/>
  <c r="EM62" i="1"/>
  <c r="FL62" i="1" s="1"/>
  <c r="FQ62" i="1"/>
  <c r="GA62" i="1"/>
  <c r="GF62" i="1"/>
  <c r="HC62" i="1" s="1"/>
  <c r="FF63" i="1"/>
  <c r="FK63" i="1"/>
  <c r="AS64" i="1"/>
  <c r="BD64" i="1"/>
  <c r="CO64" i="1"/>
  <c r="CZ64" i="1"/>
  <c r="EZ64" i="1"/>
  <c r="GV65" i="1"/>
  <c r="HA65" i="1"/>
  <c r="CD66" i="1"/>
  <c r="DW66" i="1"/>
  <c r="HG66" i="1"/>
  <c r="HB66" i="1"/>
  <c r="HC66" i="1"/>
  <c r="HJ69" i="1"/>
  <c r="HG70" i="1"/>
  <c r="HB70" i="1"/>
  <c r="HC70" i="1"/>
  <c r="DV60" i="1"/>
  <c r="EA60" i="1"/>
  <c r="FA60" i="1"/>
  <c r="FF60" i="1"/>
  <c r="FK60" i="1"/>
  <c r="AG62" i="1"/>
  <c r="AR62" i="1"/>
  <c r="CO62" i="1" s="1"/>
  <c r="CC62" i="1"/>
  <c r="GB62" i="1"/>
  <c r="GV62" i="1"/>
  <c r="GA63" i="1"/>
  <c r="GF63" i="1"/>
  <c r="HC63" i="1" s="1"/>
  <c r="DV64" i="1"/>
  <c r="EA64" i="1"/>
  <c r="FF64" i="1" s="1"/>
  <c r="FA64" i="1"/>
  <c r="FK64" i="1"/>
  <c r="AR66" i="1"/>
  <c r="AG66" i="1"/>
  <c r="FM69" i="1"/>
  <c r="FG60" i="1"/>
  <c r="AH62" i="1"/>
  <c r="GB63" i="1"/>
  <c r="FG64" i="1"/>
  <c r="AH66" i="1"/>
  <c r="EZ66" i="1"/>
  <c r="FM67" i="1"/>
  <c r="EV67" i="1"/>
  <c r="BF71" i="1"/>
  <c r="BP71" i="1"/>
  <c r="BE71" i="1"/>
  <c r="DB72" i="1"/>
  <c r="DL72" i="1"/>
  <c r="DA72" i="1"/>
  <c r="CZ73" i="1"/>
  <c r="HC74" i="1"/>
  <c r="FK66" i="1"/>
  <c r="GG66" i="1" s="1"/>
  <c r="AS67" i="1"/>
  <c r="BD67" i="1"/>
  <c r="CO67" i="1"/>
  <c r="CZ67" i="1"/>
  <c r="EZ67" i="1"/>
  <c r="GW67" i="1"/>
  <c r="HG67" i="1"/>
  <c r="AG68" i="1"/>
  <c r="AR68" i="1"/>
  <c r="CC68" i="1"/>
  <c r="CN68" i="1"/>
  <c r="GB68" i="1"/>
  <c r="GL68" i="1"/>
  <c r="GV68" i="1"/>
  <c r="HA68" i="1"/>
  <c r="R69" i="1"/>
  <c r="V69" i="1" s="1"/>
  <c r="DW69" i="1"/>
  <c r="EB69" i="1"/>
  <c r="EM69" i="1"/>
  <c r="FL69" i="1"/>
  <c r="FQ69" i="1"/>
  <c r="GA69" i="1"/>
  <c r="GF69" i="1"/>
  <c r="N70" i="1"/>
  <c r="R70" i="1" s="1"/>
  <c r="V70" i="1" s="1"/>
  <c r="DV70" i="1"/>
  <c r="EA70" i="1"/>
  <c r="FA70" i="1"/>
  <c r="FF70" i="1"/>
  <c r="FK70" i="1"/>
  <c r="AT71" i="1"/>
  <c r="DV71" i="1"/>
  <c r="EA71" i="1"/>
  <c r="FF71" i="1" s="1"/>
  <c r="FA71" i="1"/>
  <c r="FK71" i="1"/>
  <c r="AS72" i="1"/>
  <c r="BD72" i="1"/>
  <c r="CO72" i="1"/>
  <c r="EZ72" i="1"/>
  <c r="HB72" i="1"/>
  <c r="AG73" i="1"/>
  <c r="AR73" i="1"/>
  <c r="CO73" i="1" s="1"/>
  <c r="CC73" i="1"/>
  <c r="GV73" i="1"/>
  <c r="DW74" i="1"/>
  <c r="EB74" i="1"/>
  <c r="EM74" i="1"/>
  <c r="FL74" i="1" s="1"/>
  <c r="GA74" i="1"/>
  <c r="GF74" i="1"/>
  <c r="GB75" i="1"/>
  <c r="GL75" i="1"/>
  <c r="GG75" i="1"/>
  <c r="BD76" i="1"/>
  <c r="AS76" i="1"/>
  <c r="CP76" i="1"/>
  <c r="EM76" i="1"/>
  <c r="FL76" i="1" s="1"/>
  <c r="EB76" i="1"/>
  <c r="GW76" i="1"/>
  <c r="HG76" i="1"/>
  <c r="CN77" i="1"/>
  <c r="CC77" i="1"/>
  <c r="FA77" i="1"/>
  <c r="EA77" i="1"/>
  <c r="FF77" i="1" s="1"/>
  <c r="DV77" i="1"/>
  <c r="HC77" i="1"/>
  <c r="HG77" i="1"/>
  <c r="HB77" i="1"/>
  <c r="HC78" i="1"/>
  <c r="HG78" i="1"/>
  <c r="HB78" i="1"/>
  <c r="FQ80" i="1"/>
  <c r="GH80" i="1"/>
  <c r="DB81" i="1"/>
  <c r="DL81" i="1"/>
  <c r="DA81" i="1"/>
  <c r="CP82" i="1"/>
  <c r="CZ82" i="1"/>
  <c r="CO82" i="1"/>
  <c r="FS84" i="1"/>
  <c r="BF87" i="1"/>
  <c r="BP87" i="1"/>
  <c r="BE87" i="1"/>
  <c r="CP67" i="1"/>
  <c r="FF67" i="1"/>
  <c r="CD68" i="1"/>
  <c r="EZ68" i="1"/>
  <c r="EC69" i="1"/>
  <c r="GB69" i="1"/>
  <c r="DW70" i="1"/>
  <c r="DW71" i="1"/>
  <c r="AT72" i="1"/>
  <c r="FF72" i="1"/>
  <c r="AH73" i="1"/>
  <c r="EZ73" i="1"/>
  <c r="EC74" i="1"/>
  <c r="CZ75" i="1"/>
  <c r="HA75" i="1"/>
  <c r="GV75" i="1"/>
  <c r="GA77" i="1"/>
  <c r="FK77" i="1"/>
  <c r="FM79" i="1"/>
  <c r="FQ79" i="1"/>
  <c r="FL79" i="1"/>
  <c r="GH79" i="1"/>
  <c r="BF81" i="1"/>
  <c r="BP81" i="1"/>
  <c r="BE81" i="1"/>
  <c r="HJ81" i="1"/>
  <c r="HC82" i="1"/>
  <c r="HG82" i="1"/>
  <c r="HB82" i="1"/>
  <c r="HC83" i="1"/>
  <c r="HG83" i="1"/>
  <c r="HB83" i="1"/>
  <c r="HJ84" i="1"/>
  <c r="HI84" i="1"/>
  <c r="CZ86" i="1"/>
  <c r="GV66" i="1"/>
  <c r="EB67" i="1"/>
  <c r="FL67" i="1"/>
  <c r="GA67" i="1"/>
  <c r="GF67" i="1"/>
  <c r="HB67" i="1" s="1"/>
  <c r="DV68" i="1"/>
  <c r="EA68" i="1"/>
  <c r="FF68" i="1" s="1"/>
  <c r="FK68" i="1"/>
  <c r="AS69" i="1"/>
  <c r="BD69" i="1"/>
  <c r="CO69" i="1"/>
  <c r="HB69" i="1"/>
  <c r="AG70" i="1"/>
  <c r="AR70" i="1"/>
  <c r="CO70" i="1" s="1"/>
  <c r="CC70" i="1"/>
  <c r="GG70" i="1"/>
  <c r="GV70" i="1"/>
  <c r="CC71" i="1"/>
  <c r="CN71" i="1"/>
  <c r="GG71" i="1"/>
  <c r="GL71" i="1"/>
  <c r="GV71" i="1"/>
  <c r="HA71" i="1"/>
  <c r="EB72" i="1"/>
  <c r="EM72" i="1"/>
  <c r="FM72" i="1" s="1"/>
  <c r="FL72" i="1"/>
  <c r="FQ72" i="1"/>
  <c r="GA72" i="1"/>
  <c r="GF72" i="1"/>
  <c r="DV73" i="1"/>
  <c r="EA73" i="1"/>
  <c r="FA73" i="1"/>
  <c r="FF73" i="1"/>
  <c r="FK73" i="1"/>
  <c r="AS74" i="1"/>
  <c r="BD74" i="1"/>
  <c r="CO74" i="1"/>
  <c r="CZ74" i="1"/>
  <c r="EZ74" i="1"/>
  <c r="HB74" i="1"/>
  <c r="HG74" i="1"/>
  <c r="AG75" i="1"/>
  <c r="AR75" i="1"/>
  <c r="CC75" i="1"/>
  <c r="FA75" i="1"/>
  <c r="EA75" i="1"/>
  <c r="DV75" i="1"/>
  <c r="GW75" i="1"/>
  <c r="FQ76" i="1"/>
  <c r="AR77" i="1"/>
  <c r="AG77" i="1"/>
  <c r="FG77" i="1"/>
  <c r="GB77" i="1"/>
  <c r="CP80" i="1"/>
  <c r="CZ80" i="1"/>
  <c r="CO80" i="1"/>
  <c r="FM83" i="1"/>
  <c r="FQ83" i="1"/>
  <c r="FL83" i="1"/>
  <c r="GH83" i="1"/>
  <c r="DB84" i="1"/>
  <c r="DL84" i="1"/>
  <c r="DA84" i="1"/>
  <c r="HC85" i="1"/>
  <c r="GH85" i="1"/>
  <c r="GL85" i="1"/>
  <c r="GG85" i="1"/>
  <c r="HI85" i="1"/>
  <c r="HH85" i="1"/>
  <c r="HK85" i="1" s="1"/>
  <c r="HJ85" i="1"/>
  <c r="HC86" i="1"/>
  <c r="HG86" i="1"/>
  <c r="HB86" i="1"/>
  <c r="GB72" i="1"/>
  <c r="FG73" i="1"/>
  <c r="CD75" i="1"/>
  <c r="DW75" i="1"/>
  <c r="FK75" i="1"/>
  <c r="FF75" i="1"/>
  <c r="CZ76" i="1"/>
  <c r="CO76" i="1"/>
  <c r="GF76" i="1"/>
  <c r="HB76" i="1" s="1"/>
  <c r="GA76" i="1"/>
  <c r="AH77" i="1"/>
  <c r="HC80" i="1"/>
  <c r="HG80" i="1"/>
  <c r="HB80" i="1"/>
  <c r="AT82" i="1"/>
  <c r="BD82" i="1"/>
  <c r="AS82" i="1"/>
  <c r="BF84" i="1"/>
  <c r="BP84" i="1"/>
  <c r="BE84" i="1"/>
  <c r="EO84" i="1"/>
  <c r="FM84" i="1"/>
  <c r="EN84" i="1"/>
  <c r="EV84" i="1"/>
  <c r="GH84" i="1"/>
  <c r="GL84" i="1"/>
  <c r="HH84" i="1" s="1"/>
  <c r="HK84" i="1" s="1"/>
  <c r="GG84" i="1"/>
  <c r="FS85" i="1"/>
  <c r="FR85" i="1"/>
  <c r="GH86" i="1"/>
  <c r="FQ86" i="1"/>
  <c r="GM86" i="1"/>
  <c r="EC78" i="1"/>
  <c r="GH78" i="1"/>
  <c r="GW78" i="1"/>
  <c r="FG79" i="1"/>
  <c r="GA79" i="1"/>
  <c r="DW80" i="1"/>
  <c r="GA80" i="1"/>
  <c r="AT81" i="1"/>
  <c r="CP81" i="1"/>
  <c r="FF81" i="1"/>
  <c r="AH82" i="1"/>
  <c r="CD82" i="1"/>
  <c r="EZ82" i="1"/>
  <c r="GH82" i="1"/>
  <c r="GW82" i="1"/>
  <c r="FG83" i="1"/>
  <c r="GA83" i="1"/>
  <c r="AT84" i="1"/>
  <c r="CP84" i="1"/>
  <c r="FF84" i="1"/>
  <c r="HC84" i="1"/>
  <c r="EX85" i="1"/>
  <c r="FM85" i="1"/>
  <c r="GB85" i="1"/>
  <c r="GV85" i="1"/>
  <c r="DW86" i="1"/>
  <c r="GA86" i="1"/>
  <c r="AT87" i="1"/>
  <c r="BP88" i="1"/>
  <c r="CP89" i="1"/>
  <c r="CZ89" i="1"/>
  <c r="CO89" i="1"/>
  <c r="GH90" i="1"/>
  <c r="GL90" i="1"/>
  <c r="GG90" i="1"/>
  <c r="FQ91" i="1"/>
  <c r="GL94" i="1"/>
  <c r="DW76" i="1"/>
  <c r="AS78" i="1"/>
  <c r="BD78" i="1"/>
  <c r="CO78" i="1"/>
  <c r="CZ78" i="1"/>
  <c r="FA78" i="1"/>
  <c r="FF78" i="1"/>
  <c r="FK78" i="1"/>
  <c r="GG79" i="1"/>
  <c r="GL79" i="1"/>
  <c r="GV79" i="1"/>
  <c r="HA79" i="1"/>
  <c r="AG80" i="1"/>
  <c r="AR80" i="1"/>
  <c r="CC80" i="1"/>
  <c r="GG80" i="1"/>
  <c r="GL80" i="1"/>
  <c r="GV80" i="1"/>
  <c r="DW81" i="1"/>
  <c r="EB81" i="1"/>
  <c r="EM81" i="1"/>
  <c r="FM81" i="1" s="1"/>
  <c r="FQ81" i="1"/>
  <c r="GA81" i="1"/>
  <c r="GF81" i="1"/>
  <c r="DV82" i="1"/>
  <c r="EA82" i="1"/>
  <c r="FG82" i="1" s="1"/>
  <c r="FA82" i="1"/>
  <c r="FF82" i="1"/>
  <c r="FK82" i="1"/>
  <c r="GG83" i="1"/>
  <c r="GL83" i="1"/>
  <c r="GV83" i="1"/>
  <c r="DW84" i="1"/>
  <c r="EB84" i="1"/>
  <c r="FL84" i="1"/>
  <c r="GA84" i="1"/>
  <c r="GW85" i="1"/>
  <c r="HB85" i="1"/>
  <c r="AG86" i="1"/>
  <c r="AR86" i="1"/>
  <c r="CC86" i="1"/>
  <c r="GG86" i="1"/>
  <c r="GV86" i="1"/>
  <c r="FQ87" i="1"/>
  <c r="HJ88" i="1"/>
  <c r="AT93" i="1"/>
  <c r="BD93" i="1"/>
  <c r="AS93" i="1"/>
  <c r="FM95" i="1"/>
  <c r="FQ95" i="1"/>
  <c r="FL95" i="1"/>
  <c r="HC97" i="1"/>
  <c r="DL99" i="1"/>
  <c r="FG78" i="1"/>
  <c r="AH80" i="1"/>
  <c r="EZ80" i="1"/>
  <c r="GB81" i="1"/>
  <c r="EC84" i="1"/>
  <c r="AH86" i="1"/>
  <c r="EZ86" i="1"/>
  <c r="CO87" i="1"/>
  <c r="CZ87" i="1"/>
  <c r="DB88" i="1"/>
  <c r="DL88" i="1"/>
  <c r="DA88" i="1"/>
  <c r="HC89" i="1"/>
  <c r="HG89" i="1"/>
  <c r="HB89" i="1"/>
  <c r="CZ91" i="1"/>
  <c r="BD92" i="1"/>
  <c r="AS92" i="1"/>
  <c r="CP93" i="1"/>
  <c r="CZ93" i="1"/>
  <c r="CO93" i="1"/>
  <c r="HG93" i="1"/>
  <c r="HC94" i="1"/>
  <c r="GG98" i="1"/>
  <c r="FQ98" i="1"/>
  <c r="GN98" i="1" s="1"/>
  <c r="GG77" i="1"/>
  <c r="GV77" i="1"/>
  <c r="GG78" i="1"/>
  <c r="GV78" i="1"/>
  <c r="FF79" i="1"/>
  <c r="DV80" i="1"/>
  <c r="EA80" i="1"/>
  <c r="FG80" i="1" s="1"/>
  <c r="AS81" i="1"/>
  <c r="CO81" i="1"/>
  <c r="HB81" i="1"/>
  <c r="AG82" i="1"/>
  <c r="CC82" i="1"/>
  <c r="GG82" i="1"/>
  <c r="GV82" i="1"/>
  <c r="FF83" i="1"/>
  <c r="AS84" i="1"/>
  <c r="CO84" i="1"/>
  <c r="HB84" i="1"/>
  <c r="FL85" i="1"/>
  <c r="GA85" i="1"/>
  <c r="DV86" i="1"/>
  <c r="EA86" i="1"/>
  <c r="FF86" i="1" s="1"/>
  <c r="AH87" i="1"/>
  <c r="AS87" i="1"/>
  <c r="CD87" i="1"/>
  <c r="GL88" i="1"/>
  <c r="HI88" i="1" s="1"/>
  <c r="AT89" i="1"/>
  <c r="BD89" i="1"/>
  <c r="AS89" i="1"/>
  <c r="GL97" i="1"/>
  <c r="DW87" i="1"/>
  <c r="GA87" i="1"/>
  <c r="GF87" i="1"/>
  <c r="N88" i="1"/>
  <c r="R88" i="1" s="1"/>
  <c r="V88" i="1" s="1"/>
  <c r="AT88" i="1"/>
  <c r="CP88" i="1"/>
  <c r="DV88" i="1"/>
  <c r="EA88" i="1"/>
  <c r="FA88" i="1"/>
  <c r="FF88" i="1"/>
  <c r="FK88" i="1"/>
  <c r="GG88" i="1" s="1"/>
  <c r="HC88" i="1"/>
  <c r="AH89" i="1"/>
  <c r="CD89" i="1"/>
  <c r="EZ89" i="1"/>
  <c r="GW89" i="1"/>
  <c r="AG90" i="1"/>
  <c r="AR90" i="1"/>
  <c r="CC90" i="1"/>
  <c r="CN90" i="1"/>
  <c r="GB90" i="1"/>
  <c r="GV90" i="1"/>
  <c r="HA90" i="1"/>
  <c r="DW91" i="1"/>
  <c r="GA91" i="1"/>
  <c r="GF91" i="1"/>
  <c r="N92" i="1"/>
  <c r="R92" i="1" s="1"/>
  <c r="V92" i="1" s="1"/>
  <c r="DV92" i="1"/>
  <c r="FA92" i="1"/>
  <c r="FF92" i="1"/>
  <c r="AH93" i="1"/>
  <c r="CD93" i="1"/>
  <c r="EZ93" i="1"/>
  <c r="GW93" i="1"/>
  <c r="AG94" i="1"/>
  <c r="CC94" i="1"/>
  <c r="GB94" i="1"/>
  <c r="GA95" i="1"/>
  <c r="GW96" i="1"/>
  <c r="AG97" i="1"/>
  <c r="CC97" i="1"/>
  <c r="GB97" i="1"/>
  <c r="DW98" i="1"/>
  <c r="CD99" i="1"/>
  <c r="FK99" i="1"/>
  <c r="HC100" i="1"/>
  <c r="CZ103" i="1"/>
  <c r="GH105" i="1"/>
  <c r="GB87" i="1"/>
  <c r="GV87" i="1"/>
  <c r="HJ87" i="1"/>
  <c r="DW88" i="1"/>
  <c r="FG88" i="1"/>
  <c r="GA88" i="1"/>
  <c r="DV89" i="1"/>
  <c r="EA89" i="1"/>
  <c r="FF89" i="1"/>
  <c r="FK89" i="1"/>
  <c r="CD90" i="1"/>
  <c r="EZ90" i="1"/>
  <c r="AG91" i="1"/>
  <c r="AR91" i="1"/>
  <c r="CC91" i="1"/>
  <c r="GV91" i="1"/>
  <c r="HA91" i="1"/>
  <c r="DW92" i="1"/>
  <c r="EM92" i="1"/>
  <c r="FL92" i="1" s="1"/>
  <c r="FG92" i="1"/>
  <c r="FQ92" i="1"/>
  <c r="GA92" i="1"/>
  <c r="GF92" i="1"/>
  <c r="DV93" i="1"/>
  <c r="EA93" i="1"/>
  <c r="FG93" i="1" s="1"/>
  <c r="FA93" i="1"/>
  <c r="FK93" i="1"/>
  <c r="AH94" i="1"/>
  <c r="AS94" i="1"/>
  <c r="BD94" i="1"/>
  <c r="CO94" i="1"/>
  <c r="CZ94" i="1"/>
  <c r="EZ94" i="1"/>
  <c r="HB94" i="1"/>
  <c r="HG94" i="1"/>
  <c r="GB95" i="1"/>
  <c r="GG95" i="1"/>
  <c r="GL95" i="1"/>
  <c r="GV95" i="1"/>
  <c r="HA95" i="1"/>
  <c r="FF96" i="1"/>
  <c r="FK96" i="1"/>
  <c r="AH97" i="1"/>
  <c r="AS97" i="1"/>
  <c r="BD97" i="1"/>
  <c r="CO97" i="1"/>
  <c r="CZ97" i="1"/>
  <c r="EZ97" i="1"/>
  <c r="HB97" i="1"/>
  <c r="HG97" i="1"/>
  <c r="AG98" i="1"/>
  <c r="AR98" i="1"/>
  <c r="CC98" i="1"/>
  <c r="CN98" i="1"/>
  <c r="GL100" i="1"/>
  <c r="FQ101" i="1"/>
  <c r="HG103" i="1"/>
  <c r="FM105" i="1"/>
  <c r="FQ105" i="1"/>
  <c r="FL105" i="1"/>
  <c r="CZ107" i="1"/>
  <c r="FQ109" i="1"/>
  <c r="EZ87" i="1"/>
  <c r="AG88" i="1"/>
  <c r="CC88" i="1"/>
  <c r="DW89" i="1"/>
  <c r="EA90" i="1"/>
  <c r="FA90" i="1"/>
  <c r="AH91" i="1"/>
  <c r="EZ91" i="1"/>
  <c r="AG92" i="1"/>
  <c r="CC92" i="1"/>
  <c r="CN92" i="1"/>
  <c r="EC92" i="1" s="1"/>
  <c r="GV92" i="1"/>
  <c r="HA92" i="1"/>
  <c r="GA93" i="1"/>
  <c r="GF93" i="1"/>
  <c r="HB93" i="1" s="1"/>
  <c r="DV94" i="1"/>
  <c r="EA94" i="1"/>
  <c r="FA94" i="1"/>
  <c r="FK94" i="1"/>
  <c r="GH94" i="1" s="1"/>
  <c r="EW96" i="1"/>
  <c r="GA96" i="1"/>
  <c r="GF96" i="1"/>
  <c r="DV97" i="1"/>
  <c r="EA97" i="1"/>
  <c r="FG97" i="1" s="1"/>
  <c r="FA97" i="1"/>
  <c r="FK97" i="1"/>
  <c r="EZ98" i="1"/>
  <c r="GM98" i="1"/>
  <c r="HB98" i="1"/>
  <c r="HG98" i="1"/>
  <c r="AG99" i="1"/>
  <c r="AR99" i="1"/>
  <c r="AT104" i="1"/>
  <c r="HC104" i="1"/>
  <c r="GL108" i="1"/>
  <c r="GH109" i="1"/>
  <c r="DV87" i="1"/>
  <c r="EA87" i="1"/>
  <c r="FG87" i="1" s="1"/>
  <c r="FF87" i="1"/>
  <c r="AS88" i="1"/>
  <c r="CO88" i="1"/>
  <c r="HB88" i="1"/>
  <c r="AG89" i="1"/>
  <c r="CC89" i="1"/>
  <c r="GG89" i="1"/>
  <c r="GV89" i="1"/>
  <c r="GA90" i="1"/>
  <c r="DV91" i="1"/>
  <c r="EA91" i="1"/>
  <c r="FG91" i="1" s="1"/>
  <c r="AG93" i="1"/>
  <c r="CC93" i="1"/>
  <c r="GB93" i="1"/>
  <c r="GA94" i="1"/>
  <c r="FF95" i="1"/>
  <c r="GB96" i="1"/>
  <c r="GA97" i="1"/>
  <c r="DV98" i="1"/>
  <c r="EA98" i="1"/>
  <c r="FF98" i="1" s="1"/>
  <c r="CO99" i="1"/>
  <c r="DW99" i="1"/>
  <c r="FA99" i="1"/>
  <c r="EA99" i="1"/>
  <c r="DV99" i="1"/>
  <c r="GH101" i="1"/>
  <c r="GL104" i="1"/>
  <c r="DW101" i="1"/>
  <c r="DV102" i="1"/>
  <c r="FF102" i="1"/>
  <c r="AH103" i="1"/>
  <c r="EZ103" i="1"/>
  <c r="DV106" i="1"/>
  <c r="FF106" i="1"/>
  <c r="AH107" i="1"/>
  <c r="EZ107" i="1"/>
  <c r="GB108" i="1"/>
  <c r="DW109" i="1"/>
  <c r="HC109" i="1"/>
  <c r="HG109" i="1"/>
  <c r="AR110" i="1"/>
  <c r="GH110" i="1"/>
  <c r="GL110" i="1"/>
  <c r="GG110" i="1"/>
  <c r="AT113" i="1"/>
  <c r="HC113" i="1"/>
  <c r="AT116" i="1"/>
  <c r="BD116" i="1"/>
  <c r="AS116" i="1"/>
  <c r="AH100" i="1"/>
  <c r="AS100" i="1"/>
  <c r="BD100" i="1"/>
  <c r="CO100" i="1"/>
  <c r="CZ100" i="1"/>
  <c r="EZ100" i="1"/>
  <c r="HB100" i="1"/>
  <c r="HG100" i="1"/>
  <c r="AG101" i="1"/>
  <c r="AR101" i="1"/>
  <c r="CC101" i="1"/>
  <c r="CN101" i="1"/>
  <c r="GG101" i="1"/>
  <c r="GL101" i="1"/>
  <c r="GV101" i="1"/>
  <c r="HA101" i="1"/>
  <c r="DW102" i="1"/>
  <c r="EM102" i="1"/>
  <c r="FM102" i="1" s="1"/>
  <c r="FG102" i="1"/>
  <c r="FQ102" i="1"/>
  <c r="GA102" i="1"/>
  <c r="GF102" i="1"/>
  <c r="N103" i="1"/>
  <c r="R103" i="1" s="1"/>
  <c r="V103" i="1" s="1"/>
  <c r="DV103" i="1"/>
  <c r="EA103" i="1"/>
  <c r="FG103" i="1" s="1"/>
  <c r="FA103" i="1"/>
  <c r="FF103" i="1"/>
  <c r="FK103" i="1"/>
  <c r="AH104" i="1"/>
  <c r="AS104" i="1"/>
  <c r="BD104" i="1"/>
  <c r="CO104" i="1"/>
  <c r="CZ104" i="1"/>
  <c r="EZ104" i="1"/>
  <c r="HB104" i="1"/>
  <c r="HG104" i="1"/>
  <c r="GG105" i="1"/>
  <c r="GL105" i="1"/>
  <c r="GV105" i="1"/>
  <c r="HA105" i="1"/>
  <c r="DW106" i="1"/>
  <c r="EM106" i="1"/>
  <c r="FG106" i="1"/>
  <c r="FQ106" i="1"/>
  <c r="GA106" i="1"/>
  <c r="GF106" i="1"/>
  <c r="DV107" i="1"/>
  <c r="EA107" i="1"/>
  <c r="FA107" i="1"/>
  <c r="FF107" i="1"/>
  <c r="FK107" i="1"/>
  <c r="AH108" i="1"/>
  <c r="AS108" i="1"/>
  <c r="BD108" i="1"/>
  <c r="CO108" i="1"/>
  <c r="CZ108" i="1"/>
  <c r="EZ108" i="1"/>
  <c r="HB108" i="1"/>
  <c r="HG108" i="1"/>
  <c r="AG109" i="1"/>
  <c r="AR109" i="1"/>
  <c r="CC109" i="1"/>
  <c r="CN109" i="1"/>
  <c r="GG109" i="1"/>
  <c r="GL109" i="1"/>
  <c r="HB109" i="1"/>
  <c r="AG110" i="1"/>
  <c r="GL113" i="1"/>
  <c r="FQ114" i="1"/>
  <c r="CP116" i="1"/>
  <c r="CZ116" i="1"/>
  <c r="CO116" i="1"/>
  <c r="GL117" i="1"/>
  <c r="GA99" i="1"/>
  <c r="GF99" i="1"/>
  <c r="DV100" i="1"/>
  <c r="EA100" i="1"/>
  <c r="FG100" i="1" s="1"/>
  <c r="FA100" i="1"/>
  <c r="FK100" i="1"/>
  <c r="GG100" i="1" s="1"/>
  <c r="EZ101" i="1"/>
  <c r="AG102" i="1"/>
  <c r="AR102" i="1"/>
  <c r="CC102" i="1"/>
  <c r="CN102" i="1"/>
  <c r="EC102" i="1" s="1"/>
  <c r="GV102" i="1"/>
  <c r="HA102" i="1"/>
  <c r="GA103" i="1"/>
  <c r="GF103" i="1"/>
  <c r="HC103" i="1" s="1"/>
  <c r="DV104" i="1"/>
  <c r="EA104" i="1"/>
  <c r="FA104" i="1"/>
  <c r="FF104" i="1"/>
  <c r="FK104" i="1"/>
  <c r="AG106" i="1"/>
  <c r="AR106" i="1"/>
  <c r="CC106" i="1"/>
  <c r="CN106" i="1"/>
  <c r="EC106" i="1" s="1"/>
  <c r="GV106" i="1"/>
  <c r="HA106" i="1"/>
  <c r="GA107" i="1"/>
  <c r="GF107" i="1"/>
  <c r="DV108" i="1"/>
  <c r="EA108" i="1"/>
  <c r="FG108" i="1" s="1"/>
  <c r="FA108" i="1"/>
  <c r="FK108" i="1"/>
  <c r="GH108" i="1" s="1"/>
  <c r="EZ109" i="1"/>
  <c r="GB109" i="1"/>
  <c r="CD110" i="1"/>
  <c r="CN110" i="1"/>
  <c r="CZ112" i="1"/>
  <c r="HG116" i="1"/>
  <c r="CC99" i="1"/>
  <c r="GB99" i="1"/>
  <c r="GA100" i="1"/>
  <c r="DV101" i="1"/>
  <c r="EA101" i="1"/>
  <c r="FF101" i="1"/>
  <c r="AR103" i="1"/>
  <c r="CO103" i="1" s="1"/>
  <c r="GB103" i="1"/>
  <c r="GA104" i="1"/>
  <c r="FF105" i="1"/>
  <c r="AG107" i="1"/>
  <c r="AR107" i="1"/>
  <c r="GB107" i="1"/>
  <c r="GA108" i="1"/>
  <c r="DV109" i="1"/>
  <c r="EA109" i="1"/>
  <c r="FF109" i="1" s="1"/>
  <c r="CC110" i="1"/>
  <c r="DW110" i="1"/>
  <c r="GW110" i="1"/>
  <c r="HA110" i="1"/>
  <c r="GV110" i="1"/>
  <c r="HG112" i="1"/>
  <c r="GH114" i="1"/>
  <c r="HC117" i="1"/>
  <c r="FF111" i="1"/>
  <c r="AH112" i="1"/>
  <c r="EZ112" i="1"/>
  <c r="DW114" i="1"/>
  <c r="FF115" i="1"/>
  <c r="AH116" i="1"/>
  <c r="EZ116" i="1"/>
  <c r="EC118" i="1"/>
  <c r="GG118" i="1"/>
  <c r="HC118" i="1"/>
  <c r="CZ121" i="1"/>
  <c r="DW111" i="1"/>
  <c r="EM111" i="1"/>
  <c r="FL111" i="1" s="1"/>
  <c r="FG111" i="1"/>
  <c r="FQ111" i="1"/>
  <c r="GA111" i="1"/>
  <c r="GF111" i="1"/>
  <c r="DV112" i="1"/>
  <c r="EA112" i="1"/>
  <c r="FA112" i="1"/>
  <c r="FK112" i="1"/>
  <c r="AH113" i="1"/>
  <c r="AS113" i="1"/>
  <c r="BD113" i="1"/>
  <c r="CO113" i="1"/>
  <c r="CZ113" i="1"/>
  <c r="EZ113" i="1"/>
  <c r="HB113" i="1"/>
  <c r="HG113" i="1"/>
  <c r="AG114" i="1"/>
  <c r="AR114" i="1"/>
  <c r="CC114" i="1"/>
  <c r="CN114" i="1"/>
  <c r="GG114" i="1"/>
  <c r="GL114" i="1"/>
  <c r="GV114" i="1"/>
  <c r="HA114" i="1"/>
  <c r="DW115" i="1"/>
  <c r="EM115" i="1"/>
  <c r="FG115" i="1"/>
  <c r="FL115" i="1"/>
  <c r="FQ115" i="1"/>
  <c r="GA115" i="1"/>
  <c r="GF115" i="1"/>
  <c r="DV116" i="1"/>
  <c r="EA116" i="1"/>
  <c r="FG116" i="1" s="1"/>
  <c r="FA116" i="1"/>
  <c r="FF116" i="1"/>
  <c r="FK116" i="1"/>
  <c r="HB117" i="1"/>
  <c r="HG117" i="1"/>
  <c r="AS118" i="1"/>
  <c r="BD118" i="1"/>
  <c r="CD118" i="1"/>
  <c r="CO118" i="1"/>
  <c r="CZ118" i="1"/>
  <c r="FQ119" i="1"/>
  <c r="HG121" i="1"/>
  <c r="EZ110" i="1"/>
  <c r="AG111" i="1"/>
  <c r="AR111" i="1"/>
  <c r="CC111" i="1"/>
  <c r="CN111" i="1"/>
  <c r="EB111" i="1" s="1"/>
  <c r="GV111" i="1"/>
  <c r="HA111" i="1"/>
  <c r="GA112" i="1"/>
  <c r="GF112" i="1"/>
  <c r="HC112" i="1" s="1"/>
  <c r="DV113" i="1"/>
  <c r="EA113" i="1"/>
  <c r="FA113" i="1"/>
  <c r="FK113" i="1"/>
  <c r="GG113" i="1" s="1"/>
  <c r="EZ114" i="1"/>
  <c r="AG115" i="1"/>
  <c r="AR115" i="1"/>
  <c r="CC115" i="1"/>
  <c r="CN115" i="1"/>
  <c r="GV115" i="1"/>
  <c r="HA115" i="1"/>
  <c r="GA116" i="1"/>
  <c r="GF116" i="1"/>
  <c r="FF117" i="1"/>
  <c r="FK117" i="1"/>
  <c r="GH117" i="1" s="1"/>
  <c r="DV118" i="1"/>
  <c r="FF118" i="1"/>
  <c r="FQ118" i="1"/>
  <c r="FQ122" i="1"/>
  <c r="AT124" i="1"/>
  <c r="GA109" i="1"/>
  <c r="DV110" i="1"/>
  <c r="EA110" i="1"/>
  <c r="FF110" i="1"/>
  <c r="AG112" i="1"/>
  <c r="AR112" i="1"/>
  <c r="CP112" i="1" s="1"/>
  <c r="GV112" i="1"/>
  <c r="GA113" i="1"/>
  <c r="DV114" i="1"/>
  <c r="EA114" i="1"/>
  <c r="FF114" i="1" s="1"/>
  <c r="AG116" i="1"/>
  <c r="CC116" i="1"/>
  <c r="GV116" i="1"/>
  <c r="GA117" i="1"/>
  <c r="EB118" i="1"/>
  <c r="EM118" i="1"/>
  <c r="GL118" i="1"/>
  <c r="DW119" i="1"/>
  <c r="AH121" i="1"/>
  <c r="EZ121" i="1"/>
  <c r="GW121" i="1"/>
  <c r="AG122" i="1"/>
  <c r="DW122" i="1"/>
  <c r="GW123" i="1"/>
  <c r="AG124" i="1"/>
  <c r="GL126" i="1"/>
  <c r="GW118" i="1"/>
  <c r="HB118" i="1"/>
  <c r="HG118" i="1"/>
  <c r="AG119" i="1"/>
  <c r="AR119" i="1"/>
  <c r="CC119" i="1"/>
  <c r="CN119" i="1"/>
  <c r="GB119" i="1"/>
  <c r="GG119" i="1"/>
  <c r="GL119" i="1"/>
  <c r="GV119" i="1"/>
  <c r="HA119" i="1"/>
  <c r="FL120" i="1"/>
  <c r="FQ120" i="1"/>
  <c r="GA120" i="1"/>
  <c r="GF120" i="1"/>
  <c r="DV121" i="1"/>
  <c r="EA121" i="1"/>
  <c r="FG121" i="1" s="1"/>
  <c r="FA121" i="1"/>
  <c r="FF121" i="1"/>
  <c r="FK121" i="1"/>
  <c r="AH122" i="1"/>
  <c r="AS122" i="1"/>
  <c r="BD122" i="1"/>
  <c r="BN122" i="1"/>
  <c r="CC122" i="1"/>
  <c r="CN122" i="1"/>
  <c r="DJ122" i="1"/>
  <c r="GG122" i="1"/>
  <c r="GL122" i="1"/>
  <c r="GV122" i="1"/>
  <c r="HA122" i="1"/>
  <c r="FF123" i="1"/>
  <c r="FK123" i="1"/>
  <c r="AH124" i="1"/>
  <c r="AS124" i="1"/>
  <c r="BD124" i="1"/>
  <c r="CO124" i="1"/>
  <c r="CZ124" i="1"/>
  <c r="EZ124" i="1"/>
  <c r="CZ125" i="1"/>
  <c r="HG125" i="1"/>
  <c r="HC126" i="1"/>
  <c r="EZ119" i="1"/>
  <c r="GV120" i="1"/>
  <c r="HA120" i="1"/>
  <c r="GA121" i="1"/>
  <c r="GF121" i="1"/>
  <c r="BO122" i="1"/>
  <c r="EZ122" i="1"/>
  <c r="EW123" i="1"/>
  <c r="GA123" i="1"/>
  <c r="GF123" i="1"/>
  <c r="DV124" i="1"/>
  <c r="EA124" i="1"/>
  <c r="FA124" i="1"/>
  <c r="FF124" i="1"/>
  <c r="FK124" i="1"/>
  <c r="GB124" i="1"/>
  <c r="GF124" i="1"/>
  <c r="GW124" i="1"/>
  <c r="HA124" i="1"/>
  <c r="GV124" i="1"/>
  <c r="CZ128" i="1"/>
  <c r="HG128" i="1"/>
  <c r="GA118" i="1"/>
  <c r="DV119" i="1"/>
  <c r="EA119" i="1"/>
  <c r="FF119" i="1" s="1"/>
  <c r="AG121" i="1"/>
  <c r="AR121" i="1"/>
  <c r="GV121" i="1"/>
  <c r="DV122" i="1"/>
  <c r="EA122" i="1"/>
  <c r="FF122" i="1"/>
  <c r="GB123" i="1"/>
  <c r="GA124" i="1"/>
  <c r="AH125" i="1"/>
  <c r="CD125" i="1"/>
  <c r="EZ125" i="1"/>
  <c r="GW125" i="1"/>
  <c r="CC126" i="1"/>
  <c r="GB126" i="1"/>
  <c r="DW127" i="1"/>
  <c r="FF128" i="1"/>
  <c r="AH129" i="1"/>
  <c r="EZ129" i="1"/>
  <c r="CP130" i="1"/>
  <c r="CZ130" i="1"/>
  <c r="CO130" i="1"/>
  <c r="CP132" i="1"/>
  <c r="CZ132" i="1"/>
  <c r="CO132" i="1"/>
  <c r="HG133" i="1"/>
  <c r="DV125" i="1"/>
  <c r="EA125" i="1"/>
  <c r="FG125" i="1" s="1"/>
  <c r="FA125" i="1"/>
  <c r="FK125" i="1"/>
  <c r="AH126" i="1"/>
  <c r="AS126" i="1"/>
  <c r="BD126" i="1"/>
  <c r="CO126" i="1"/>
  <c r="CZ126" i="1"/>
  <c r="EZ126" i="1"/>
  <c r="GW126" i="1"/>
  <c r="HB126" i="1"/>
  <c r="HG126" i="1"/>
  <c r="AG127" i="1"/>
  <c r="AR127" i="1"/>
  <c r="CC127" i="1"/>
  <c r="CN127" i="1"/>
  <c r="GG127" i="1"/>
  <c r="GL127" i="1"/>
  <c r="GV127" i="1"/>
  <c r="HA127" i="1"/>
  <c r="DW128" i="1"/>
  <c r="EB128" i="1"/>
  <c r="EM128" i="1"/>
  <c r="FM128" i="1" s="1"/>
  <c r="FQ128" i="1"/>
  <c r="GA128" i="1"/>
  <c r="GF128" i="1"/>
  <c r="N129" i="1"/>
  <c r="BP129" i="1"/>
  <c r="DA129" i="1"/>
  <c r="DL129" i="1"/>
  <c r="DV129" i="1"/>
  <c r="EA129" i="1"/>
  <c r="FA129" i="1"/>
  <c r="FF129" i="1"/>
  <c r="FK129" i="1"/>
  <c r="GB129" i="1"/>
  <c r="GF129" i="1"/>
  <c r="HB129" i="1" s="1"/>
  <c r="GA129" i="1"/>
  <c r="HG129" i="1"/>
  <c r="FQ130" i="1"/>
  <c r="DB134" i="1"/>
  <c r="DL134" i="1"/>
  <c r="DA134" i="1"/>
  <c r="GA125" i="1"/>
  <c r="GF125" i="1"/>
  <c r="HC125" i="1" s="1"/>
  <c r="DV126" i="1"/>
  <c r="EA126" i="1"/>
  <c r="FA126" i="1"/>
  <c r="FK126" i="1"/>
  <c r="EZ127" i="1"/>
  <c r="AG128" i="1"/>
  <c r="AR128" i="1"/>
  <c r="CC128" i="1"/>
  <c r="GB128" i="1"/>
  <c r="GV128" i="1"/>
  <c r="GW129" i="1"/>
  <c r="HC130" i="1"/>
  <c r="HG130" i="1"/>
  <c r="HB130" i="1"/>
  <c r="GH131" i="1"/>
  <c r="GL131" i="1"/>
  <c r="GG131" i="1"/>
  <c r="FQ133" i="1"/>
  <c r="AG125" i="1"/>
  <c r="AR125" i="1"/>
  <c r="CO125" i="1" s="1"/>
  <c r="GB125" i="1"/>
  <c r="GA126" i="1"/>
  <c r="DV127" i="1"/>
  <c r="EA127" i="1"/>
  <c r="AH128" i="1"/>
  <c r="AT130" i="1"/>
  <c r="BD130" i="1"/>
  <c r="AS130" i="1"/>
  <c r="GN130" i="1"/>
  <c r="GM130" i="1"/>
  <c r="AT132" i="1"/>
  <c r="BD132" i="1"/>
  <c r="AS132" i="1"/>
  <c r="FQ132" i="1"/>
  <c r="HJ132" i="1"/>
  <c r="BP134" i="1"/>
  <c r="CD130" i="1"/>
  <c r="EZ130" i="1"/>
  <c r="GH130" i="1"/>
  <c r="GW130" i="1"/>
  <c r="AG131" i="1"/>
  <c r="AR131" i="1"/>
  <c r="CC131" i="1"/>
  <c r="CN131" i="1"/>
  <c r="EC131" i="1"/>
  <c r="GB131" i="1"/>
  <c r="GV131" i="1"/>
  <c r="HA131" i="1"/>
  <c r="DW132" i="1"/>
  <c r="GA132" i="1"/>
  <c r="GF132" i="1"/>
  <c r="GJ132" i="1"/>
  <c r="HC132" i="1"/>
  <c r="DM133" i="1"/>
  <c r="DW133" i="1"/>
  <c r="GA133" i="1"/>
  <c r="GF133" i="1"/>
  <c r="HC133" i="1" s="1"/>
  <c r="N134" i="1"/>
  <c r="R134" i="1" s="1"/>
  <c r="V134" i="1" s="1"/>
  <c r="CP134" i="1"/>
  <c r="DV134" i="1"/>
  <c r="EA134" i="1"/>
  <c r="FG134" i="1" s="1"/>
  <c r="FA134" i="1"/>
  <c r="FK134" i="1"/>
  <c r="GV129" i="1"/>
  <c r="AP130" i="1"/>
  <c r="DV130" i="1"/>
  <c r="EA130" i="1"/>
  <c r="FF130" i="1"/>
  <c r="CD131" i="1"/>
  <c r="AG132" i="1"/>
  <c r="CC132" i="1"/>
  <c r="GB132" i="1"/>
  <c r="GK132" i="1"/>
  <c r="HE132" i="1"/>
  <c r="GB133" i="1"/>
  <c r="GV133" i="1"/>
  <c r="DW134" i="1"/>
  <c r="GA134" i="1"/>
  <c r="GF134" i="1"/>
  <c r="DW130" i="1"/>
  <c r="DV131" i="1"/>
  <c r="FF131" i="1"/>
  <c r="AH132" i="1"/>
  <c r="EZ132" i="1"/>
  <c r="GV132" i="1"/>
  <c r="EZ133" i="1"/>
  <c r="AG134" i="1"/>
  <c r="CC134" i="1"/>
  <c r="GV134" i="1"/>
  <c r="HA134" i="1"/>
  <c r="CC130" i="1"/>
  <c r="GG130" i="1"/>
  <c r="GV130" i="1"/>
  <c r="EB131" i="1"/>
  <c r="EM131" i="1"/>
  <c r="FM131" i="1" s="1"/>
  <c r="FL131" i="1"/>
  <c r="GA131" i="1"/>
  <c r="DV132" i="1"/>
  <c r="EA132" i="1"/>
  <c r="FG132" i="1" s="1"/>
  <c r="FF132" i="1"/>
  <c r="HB132" i="1"/>
  <c r="DV133" i="1"/>
  <c r="EA133" i="1"/>
  <c r="FG133" i="1" s="1"/>
  <c r="FF133" i="1"/>
  <c r="AS134" i="1"/>
  <c r="CO134" i="1"/>
  <c r="HG134" i="1" l="1"/>
  <c r="HB134" i="1"/>
  <c r="HC134" i="1"/>
  <c r="FF134" i="1"/>
  <c r="BR134" i="1"/>
  <c r="BQ134" i="1"/>
  <c r="BP130" i="1"/>
  <c r="BE130" i="1"/>
  <c r="BF130" i="1"/>
  <c r="HJ130" i="1"/>
  <c r="HI130" i="1"/>
  <c r="HH130" i="1"/>
  <c r="HK130" i="1" s="1"/>
  <c r="EM126" i="1"/>
  <c r="EB126" i="1"/>
  <c r="EC126" i="1"/>
  <c r="FQ129" i="1"/>
  <c r="AT127" i="1"/>
  <c r="BD127" i="1"/>
  <c r="AS127" i="1"/>
  <c r="BF126" i="1"/>
  <c r="BP126" i="1"/>
  <c r="BE126" i="1"/>
  <c r="FF125" i="1"/>
  <c r="HB133" i="1"/>
  <c r="DL132" i="1"/>
  <c r="DA132" i="1"/>
  <c r="DB132" i="1"/>
  <c r="FG126" i="1"/>
  <c r="AT121" i="1"/>
  <c r="BD121" i="1"/>
  <c r="AS121" i="1"/>
  <c r="HJ128" i="1"/>
  <c r="DL128" i="1"/>
  <c r="GH124" i="1"/>
  <c r="GL124" i="1"/>
  <c r="GG124" i="1"/>
  <c r="GL123" i="1"/>
  <c r="GG123" i="1"/>
  <c r="HC123" i="1"/>
  <c r="HB123" i="1"/>
  <c r="GH123" i="1"/>
  <c r="FQ121" i="1"/>
  <c r="AT119" i="1"/>
  <c r="BD119" i="1"/>
  <c r="AS119" i="1"/>
  <c r="FM118" i="1"/>
  <c r="EV118" i="1"/>
  <c r="EO118" i="1"/>
  <c r="EN118" i="1"/>
  <c r="GL116" i="1"/>
  <c r="GG116" i="1"/>
  <c r="GH116" i="1"/>
  <c r="CZ115" i="1"/>
  <c r="CO115" i="1"/>
  <c r="CP115" i="1"/>
  <c r="EM113" i="1"/>
  <c r="EB113" i="1"/>
  <c r="EC113" i="1"/>
  <c r="HG111" i="1"/>
  <c r="HB111" i="1"/>
  <c r="HC111" i="1"/>
  <c r="BD111" i="1"/>
  <c r="AS111" i="1"/>
  <c r="AT111" i="1"/>
  <c r="HJ121" i="1"/>
  <c r="BF118" i="1"/>
  <c r="BP118" i="1"/>
  <c r="BE118" i="1"/>
  <c r="FQ116" i="1"/>
  <c r="DB113" i="1"/>
  <c r="DL113" i="1"/>
  <c r="DA113" i="1"/>
  <c r="EC112" i="1"/>
  <c r="EM112" i="1"/>
  <c r="EB112" i="1"/>
  <c r="CP121" i="1"/>
  <c r="EC115" i="1"/>
  <c r="EC101" i="1"/>
  <c r="FG101" i="1"/>
  <c r="EM101" i="1"/>
  <c r="EB101" i="1"/>
  <c r="CO112" i="1"/>
  <c r="FF108" i="1"/>
  <c r="EM104" i="1"/>
  <c r="EB104" i="1"/>
  <c r="EC104" i="1"/>
  <c r="HG102" i="1"/>
  <c r="HB102" i="1"/>
  <c r="HC102" i="1"/>
  <c r="BD102" i="1"/>
  <c r="AS102" i="1"/>
  <c r="AT102" i="1"/>
  <c r="FF100" i="1"/>
  <c r="FM111" i="1"/>
  <c r="DB108" i="1"/>
  <c r="DL108" i="1"/>
  <c r="DA108" i="1"/>
  <c r="EV106" i="1"/>
  <c r="BF104" i="1"/>
  <c r="BP104" i="1"/>
  <c r="BE104" i="1"/>
  <c r="FL102" i="1"/>
  <c r="DB100" i="1"/>
  <c r="DL100" i="1"/>
  <c r="DA100" i="1"/>
  <c r="BF116" i="1"/>
  <c r="BP116" i="1"/>
  <c r="BE116" i="1"/>
  <c r="FG113" i="1"/>
  <c r="GN110" i="1"/>
  <c r="GM110" i="1"/>
  <c r="EC99" i="1"/>
  <c r="EM99" i="1"/>
  <c r="EB99" i="1"/>
  <c r="HH98" i="1"/>
  <c r="HK98" i="1" s="1"/>
  <c r="HJ98" i="1"/>
  <c r="HI98" i="1"/>
  <c r="FQ97" i="1"/>
  <c r="EM94" i="1"/>
  <c r="EB94" i="1"/>
  <c r="EC94" i="1"/>
  <c r="HG92" i="1"/>
  <c r="HB92" i="1"/>
  <c r="HC92" i="1"/>
  <c r="EM90" i="1"/>
  <c r="EB90" i="1"/>
  <c r="FF90" i="1"/>
  <c r="EC90" i="1"/>
  <c r="HJ103" i="1"/>
  <c r="CP98" i="1"/>
  <c r="CZ98" i="1"/>
  <c r="CO98" i="1"/>
  <c r="HI97" i="1"/>
  <c r="HH97" i="1"/>
  <c r="HK97" i="1" s="1"/>
  <c r="HJ97" i="1"/>
  <c r="HI94" i="1"/>
  <c r="HH94" i="1"/>
  <c r="HK94" i="1" s="1"/>
  <c r="HJ94" i="1"/>
  <c r="FQ93" i="1"/>
  <c r="AT91" i="1"/>
  <c r="BD91" i="1"/>
  <c r="AS91" i="1"/>
  <c r="FQ89" i="1"/>
  <c r="FG99" i="1"/>
  <c r="GH89" i="1"/>
  <c r="EC88" i="1"/>
  <c r="EM88" i="1"/>
  <c r="EB88" i="1"/>
  <c r="GN97" i="1"/>
  <c r="GM97" i="1"/>
  <c r="DB93" i="1"/>
  <c r="DL93" i="1"/>
  <c r="DA93" i="1"/>
  <c r="BF92" i="1"/>
  <c r="BP92" i="1"/>
  <c r="BE92" i="1"/>
  <c r="FG90" i="1"/>
  <c r="FQ82" i="1"/>
  <c r="FL81" i="1"/>
  <c r="AT80" i="1"/>
  <c r="BD80" i="1"/>
  <c r="AS80" i="1"/>
  <c r="GN79" i="1"/>
  <c r="GM79" i="1"/>
  <c r="BR88" i="1"/>
  <c r="BQ88" i="1"/>
  <c r="FG86" i="1"/>
  <c r="EX84" i="1"/>
  <c r="EW84" i="1"/>
  <c r="BF82" i="1"/>
  <c r="BP82" i="1"/>
  <c r="BE82" i="1"/>
  <c r="FM76" i="1"/>
  <c r="FQ75" i="1"/>
  <c r="GH75" i="1"/>
  <c r="GN85" i="1"/>
  <c r="GM85" i="1"/>
  <c r="DN84" i="1"/>
  <c r="DM84" i="1"/>
  <c r="FS83" i="1"/>
  <c r="FR83" i="1"/>
  <c r="EC75" i="1"/>
  <c r="EB75" i="1"/>
  <c r="EM75" i="1"/>
  <c r="FL75" i="1" s="1"/>
  <c r="BD75" i="1"/>
  <c r="AS75" i="1"/>
  <c r="AT75" i="1"/>
  <c r="EM73" i="1"/>
  <c r="EB73" i="1"/>
  <c r="EC73" i="1"/>
  <c r="HG71" i="1"/>
  <c r="HB71" i="1"/>
  <c r="HC71" i="1"/>
  <c r="CZ71" i="1"/>
  <c r="CO71" i="1"/>
  <c r="CP71" i="1"/>
  <c r="HH83" i="1"/>
  <c r="HK83" i="1" s="1"/>
  <c r="HJ83" i="1"/>
  <c r="HI83" i="1"/>
  <c r="HC75" i="1"/>
  <c r="HB75" i="1"/>
  <c r="HG75" i="1"/>
  <c r="FG71" i="1"/>
  <c r="BR87" i="1"/>
  <c r="BQ87" i="1"/>
  <c r="DN81" i="1"/>
  <c r="DM81" i="1"/>
  <c r="CP77" i="1"/>
  <c r="CZ77" i="1"/>
  <c r="CO77" i="1"/>
  <c r="BF76" i="1"/>
  <c r="BP76" i="1"/>
  <c r="BE76" i="1"/>
  <c r="GH74" i="1"/>
  <c r="GL74" i="1"/>
  <c r="GG74" i="1"/>
  <c r="FQ71" i="1"/>
  <c r="HC69" i="1"/>
  <c r="GH69" i="1"/>
  <c r="GL69" i="1"/>
  <c r="GG69" i="1"/>
  <c r="EV69" i="1"/>
  <c r="EO69" i="1"/>
  <c r="EN69" i="1"/>
  <c r="HC68" i="1"/>
  <c r="HG68" i="1"/>
  <c r="HB68" i="1"/>
  <c r="FQ64" i="1"/>
  <c r="EM60" i="1"/>
  <c r="EB60" i="1"/>
  <c r="EC60" i="1"/>
  <c r="DB64" i="1"/>
  <c r="DL64" i="1"/>
  <c r="DA64" i="1"/>
  <c r="GN61" i="1"/>
  <c r="GM61" i="1"/>
  <c r="EC56" i="1"/>
  <c r="FG56" i="1"/>
  <c r="EB56" i="1"/>
  <c r="EM56" i="1"/>
  <c r="CP66" i="1"/>
  <c r="CZ66" i="1"/>
  <c r="CO66" i="1"/>
  <c r="HC64" i="1"/>
  <c r="HG64" i="1"/>
  <c r="HB64" i="1"/>
  <c r="FQ55" i="1"/>
  <c r="FL55" i="1"/>
  <c r="FM55" i="1"/>
  <c r="HJ62" i="1"/>
  <c r="HI58" i="1"/>
  <c r="HH58" i="1"/>
  <c r="HK58" i="1" s="1"/>
  <c r="HJ58" i="1"/>
  <c r="FQ50" i="1"/>
  <c r="GH50" i="1"/>
  <c r="GH47" i="1"/>
  <c r="GG47" i="1"/>
  <c r="GL47" i="1"/>
  <c r="HC47" i="1"/>
  <c r="CP44" i="1"/>
  <c r="CO44" i="1"/>
  <c r="CZ44" i="1"/>
  <c r="GH64" i="1"/>
  <c r="GN59" i="1"/>
  <c r="GM59" i="1"/>
  <c r="GH55" i="1"/>
  <c r="AT52" i="1"/>
  <c r="AS52" i="1"/>
  <c r="BD52" i="1"/>
  <c r="CP50" i="1"/>
  <c r="CO50" i="1"/>
  <c r="CZ50" i="1"/>
  <c r="AT48" i="1"/>
  <c r="AS48" i="1"/>
  <c r="BD48" i="1"/>
  <c r="GH46" i="1"/>
  <c r="FQ46" i="1"/>
  <c r="GH43" i="1"/>
  <c r="GG43" i="1"/>
  <c r="GL43" i="1"/>
  <c r="HC43" i="1"/>
  <c r="GH42" i="1"/>
  <c r="FQ42" i="1"/>
  <c r="BP54" i="1"/>
  <c r="BE54" i="1"/>
  <c r="BF54" i="1"/>
  <c r="CP48" i="1"/>
  <c r="CZ48" i="1"/>
  <c r="CO48" i="1"/>
  <c r="FM36" i="1"/>
  <c r="FQ36" i="1"/>
  <c r="FL36" i="1"/>
  <c r="GH35" i="1"/>
  <c r="GL35" i="1"/>
  <c r="GG35" i="1"/>
  <c r="DB27" i="1"/>
  <c r="DL27" i="1"/>
  <c r="DA27" i="1"/>
  <c r="HG25" i="1"/>
  <c r="HB25" i="1"/>
  <c r="HC25" i="1"/>
  <c r="DL54" i="1"/>
  <c r="DA54" i="1"/>
  <c r="DB54" i="1"/>
  <c r="DB49" i="1"/>
  <c r="DA49" i="1"/>
  <c r="DL49" i="1"/>
  <c r="DB45" i="1"/>
  <c r="DL45" i="1"/>
  <c r="DA45" i="1"/>
  <c r="FM39" i="1"/>
  <c r="FQ39" i="1"/>
  <c r="FL39" i="1"/>
  <c r="CZ35" i="1"/>
  <c r="CO35" i="1"/>
  <c r="CP35" i="1"/>
  <c r="FQ33" i="1"/>
  <c r="FS31" i="1"/>
  <c r="FR31" i="1"/>
  <c r="HC28" i="1"/>
  <c r="HG28" i="1"/>
  <c r="HB28" i="1"/>
  <c r="AT28" i="1"/>
  <c r="BD28" i="1"/>
  <c r="AS28" i="1"/>
  <c r="HB23" i="1"/>
  <c r="GH23" i="1"/>
  <c r="GL23" i="1"/>
  <c r="GG23" i="1"/>
  <c r="FQ22" i="1"/>
  <c r="GH22" i="1"/>
  <c r="GL13" i="1"/>
  <c r="GG13" i="1"/>
  <c r="HC13" i="1"/>
  <c r="GH13" i="1"/>
  <c r="HG12" i="1"/>
  <c r="HB12" i="1"/>
  <c r="HC12" i="1"/>
  <c r="CZ12" i="1"/>
  <c r="CO12" i="1"/>
  <c r="CP12" i="1"/>
  <c r="HH11" i="1"/>
  <c r="HK11" i="1" s="1"/>
  <c r="HI11" i="1"/>
  <c r="EC52" i="1"/>
  <c r="EM52" i="1"/>
  <c r="EB52" i="1"/>
  <c r="HC50" i="1"/>
  <c r="HG50" i="1"/>
  <c r="HB50" i="1"/>
  <c r="HC46" i="1"/>
  <c r="HG46" i="1"/>
  <c r="HB46" i="1"/>
  <c r="EC46" i="1"/>
  <c r="EM46" i="1"/>
  <c r="EB46" i="1"/>
  <c r="HJ41" i="1"/>
  <c r="EM40" i="1"/>
  <c r="EB40" i="1"/>
  <c r="EC40" i="1"/>
  <c r="HI37" i="1"/>
  <c r="HH37" i="1"/>
  <c r="HK37" i="1" s="1"/>
  <c r="HJ37" i="1"/>
  <c r="BF33" i="1"/>
  <c r="BE33" i="1"/>
  <c r="BP33" i="1"/>
  <c r="GM25" i="1"/>
  <c r="GN25" i="1"/>
  <c r="BP24" i="1"/>
  <c r="BE24" i="1"/>
  <c r="BF24" i="1"/>
  <c r="FS65" i="1"/>
  <c r="FR65" i="1"/>
  <c r="HH54" i="1"/>
  <c r="HK54" i="1" s="1"/>
  <c r="HJ54" i="1"/>
  <c r="HI54" i="1"/>
  <c r="FG52" i="1"/>
  <c r="GG50" i="1"/>
  <c r="AT44" i="1"/>
  <c r="AS44" i="1"/>
  <c r="BD44" i="1"/>
  <c r="FS32" i="1"/>
  <c r="FR32" i="1"/>
  <c r="BD29" i="1"/>
  <c r="AS29" i="1"/>
  <c r="AT29" i="1"/>
  <c r="GN14" i="1"/>
  <c r="GM14" i="1"/>
  <c r="DB33" i="1"/>
  <c r="FS20" i="1"/>
  <c r="FR20" i="1"/>
  <c r="AT134" i="1"/>
  <c r="AT131" i="1"/>
  <c r="BD131" i="1"/>
  <c r="AS131" i="1"/>
  <c r="BF134" i="1"/>
  <c r="BP132" i="1"/>
  <c r="BE132" i="1"/>
  <c r="BF132" i="1"/>
  <c r="GN131" i="1"/>
  <c r="GM131" i="1"/>
  <c r="FQ126" i="1"/>
  <c r="FL126" i="1"/>
  <c r="FM126" i="1"/>
  <c r="DN129" i="1"/>
  <c r="DM129" i="1"/>
  <c r="R129" i="1"/>
  <c r="AS129" i="1"/>
  <c r="FL128" i="1"/>
  <c r="HC127" i="1"/>
  <c r="HG127" i="1"/>
  <c r="HB127" i="1"/>
  <c r="HJ133" i="1"/>
  <c r="EC122" i="1"/>
  <c r="FG122" i="1"/>
  <c r="EM122" i="1"/>
  <c r="EB122" i="1"/>
  <c r="EM124" i="1"/>
  <c r="EB124" i="1"/>
  <c r="EC124" i="1"/>
  <c r="GL121" i="1"/>
  <c r="HI121" i="1" s="1"/>
  <c r="GG121" i="1"/>
  <c r="GH121" i="1"/>
  <c r="DB124" i="1"/>
  <c r="DL124" i="1"/>
  <c r="DA124" i="1"/>
  <c r="HC122" i="1"/>
  <c r="HG122" i="1"/>
  <c r="HB122" i="1"/>
  <c r="BP122" i="1"/>
  <c r="BF122" i="1"/>
  <c r="BE122" i="1"/>
  <c r="GH120" i="1"/>
  <c r="GL120" i="1"/>
  <c r="GG120" i="1"/>
  <c r="HC119" i="1"/>
  <c r="HG119" i="1"/>
  <c r="HB119" i="1"/>
  <c r="GH126" i="1"/>
  <c r="FG124" i="1"/>
  <c r="FQ113" i="1"/>
  <c r="FL113" i="1"/>
  <c r="FM113" i="1"/>
  <c r="HC121" i="1"/>
  <c r="DB118" i="1"/>
  <c r="DL118" i="1"/>
  <c r="DA118" i="1"/>
  <c r="GH115" i="1"/>
  <c r="GL115" i="1"/>
  <c r="GG115" i="1"/>
  <c r="HC114" i="1"/>
  <c r="HG114" i="1"/>
  <c r="HB114" i="1"/>
  <c r="CP114" i="1"/>
  <c r="CZ114" i="1"/>
  <c r="CO114" i="1"/>
  <c r="HI113" i="1"/>
  <c r="HH113" i="1"/>
  <c r="HK113" i="1" s="1"/>
  <c r="HJ113" i="1"/>
  <c r="FM112" i="1"/>
  <c r="FQ112" i="1"/>
  <c r="FL112" i="1"/>
  <c r="EC109" i="1"/>
  <c r="FG109" i="1"/>
  <c r="EM109" i="1"/>
  <c r="EB109" i="1"/>
  <c r="AT107" i="1"/>
  <c r="BD107" i="1"/>
  <c r="AS107" i="1"/>
  <c r="HB116" i="1"/>
  <c r="DL112" i="1"/>
  <c r="GL107" i="1"/>
  <c r="GG107" i="1"/>
  <c r="HC107" i="1"/>
  <c r="HB107" i="1"/>
  <c r="GH107" i="1"/>
  <c r="CZ106" i="1"/>
  <c r="EO106" i="1" s="1"/>
  <c r="CO106" i="1"/>
  <c r="CP106" i="1"/>
  <c r="FQ104" i="1"/>
  <c r="FL104" i="1"/>
  <c r="FM104" i="1"/>
  <c r="GL99" i="1"/>
  <c r="GG99" i="1"/>
  <c r="HC99" i="1"/>
  <c r="HB99" i="1"/>
  <c r="GH99" i="1"/>
  <c r="GN113" i="1"/>
  <c r="GM113" i="1"/>
  <c r="CP109" i="1"/>
  <c r="CZ109" i="1"/>
  <c r="CO109" i="1"/>
  <c r="HI108" i="1"/>
  <c r="HH108" i="1"/>
  <c r="HK108" i="1" s="1"/>
  <c r="HJ108" i="1"/>
  <c r="EC107" i="1"/>
  <c r="EM107" i="1"/>
  <c r="EB107" i="1"/>
  <c r="FS106" i="1"/>
  <c r="FR106" i="1"/>
  <c r="EB106" i="1"/>
  <c r="GN105" i="1"/>
  <c r="GM105" i="1"/>
  <c r="GH102" i="1"/>
  <c r="GL102" i="1"/>
  <c r="GG102" i="1"/>
  <c r="HC101" i="1"/>
  <c r="HG101" i="1"/>
  <c r="HB101" i="1"/>
  <c r="CP101" i="1"/>
  <c r="CZ101" i="1"/>
  <c r="CO101" i="1"/>
  <c r="HI100" i="1"/>
  <c r="HH100" i="1"/>
  <c r="HK100" i="1" s="1"/>
  <c r="HJ100" i="1"/>
  <c r="GG104" i="1"/>
  <c r="EC98" i="1"/>
  <c r="FG98" i="1"/>
  <c r="EM98" i="1"/>
  <c r="EB98" i="1"/>
  <c r="FF97" i="1"/>
  <c r="FQ94" i="1"/>
  <c r="FL94" i="1"/>
  <c r="FM94" i="1"/>
  <c r="CO107" i="1"/>
  <c r="FS105" i="1"/>
  <c r="FR105" i="1"/>
  <c r="BF97" i="1"/>
  <c r="BP97" i="1"/>
  <c r="BE97" i="1"/>
  <c r="FM96" i="1"/>
  <c r="FQ96" i="1"/>
  <c r="FL96" i="1"/>
  <c r="GN95" i="1"/>
  <c r="GM95" i="1"/>
  <c r="BF94" i="1"/>
  <c r="BP94" i="1"/>
  <c r="BE94" i="1"/>
  <c r="FF93" i="1"/>
  <c r="GH92" i="1"/>
  <c r="GL92" i="1"/>
  <c r="GG92" i="1"/>
  <c r="HC91" i="1"/>
  <c r="HG91" i="1"/>
  <c r="HB91" i="1"/>
  <c r="AT90" i="1"/>
  <c r="BD90" i="1"/>
  <c r="AS90" i="1"/>
  <c r="FM88" i="1"/>
  <c r="FQ88" i="1"/>
  <c r="FL88" i="1"/>
  <c r="GH97" i="1"/>
  <c r="GM88" i="1"/>
  <c r="GN88" i="1"/>
  <c r="HJ93" i="1"/>
  <c r="CO91" i="1"/>
  <c r="DN88" i="1"/>
  <c r="DM88" i="1"/>
  <c r="BF93" i="1"/>
  <c r="BP93" i="1"/>
  <c r="BE93" i="1"/>
  <c r="AT86" i="1"/>
  <c r="BD86" i="1"/>
  <c r="AS86" i="1"/>
  <c r="GH81" i="1"/>
  <c r="GL81" i="1"/>
  <c r="GG81" i="1"/>
  <c r="EO81" i="1"/>
  <c r="EN81" i="1"/>
  <c r="EV81" i="1"/>
  <c r="GN80" i="1"/>
  <c r="GM80" i="1"/>
  <c r="EN78" i="1"/>
  <c r="DB78" i="1"/>
  <c r="DL78" i="1"/>
  <c r="DA78" i="1"/>
  <c r="EO78" i="1"/>
  <c r="DB89" i="1"/>
  <c r="DL89" i="1"/>
  <c r="DA89" i="1"/>
  <c r="BF88" i="1"/>
  <c r="HC81" i="1"/>
  <c r="BR84" i="1"/>
  <c r="BQ84" i="1"/>
  <c r="DL74" i="1"/>
  <c r="DA74" i="1"/>
  <c r="DB74" i="1"/>
  <c r="FQ73" i="1"/>
  <c r="FL73" i="1"/>
  <c r="GH73" i="1"/>
  <c r="FM73" i="1"/>
  <c r="BD70" i="1"/>
  <c r="AS70" i="1"/>
  <c r="AT70" i="1"/>
  <c r="BP69" i="1"/>
  <c r="BE69" i="1"/>
  <c r="BF69" i="1"/>
  <c r="FG68" i="1"/>
  <c r="EM68" i="1"/>
  <c r="EB68" i="1"/>
  <c r="EC68" i="1"/>
  <c r="CO86" i="1"/>
  <c r="BR81" i="1"/>
  <c r="BQ81" i="1"/>
  <c r="FS79" i="1"/>
  <c r="FR79" i="1"/>
  <c r="GH77" i="1"/>
  <c r="FQ77" i="1"/>
  <c r="DL75" i="1"/>
  <c r="DA75" i="1"/>
  <c r="DB75" i="1"/>
  <c r="DB82" i="1"/>
  <c r="DL82" i="1"/>
  <c r="DA82" i="1"/>
  <c r="EC77" i="1"/>
  <c r="EM77" i="1"/>
  <c r="FM77" i="1" s="1"/>
  <c r="EB77" i="1"/>
  <c r="EO76" i="1"/>
  <c r="EV76" i="1"/>
  <c r="FS76" i="1" s="1"/>
  <c r="EN76" i="1"/>
  <c r="AT73" i="1"/>
  <c r="BD73" i="1"/>
  <c r="AS73" i="1"/>
  <c r="EC70" i="1"/>
  <c r="EM70" i="1"/>
  <c r="EB70" i="1"/>
  <c r="CP68" i="1"/>
  <c r="CZ68" i="1"/>
  <c r="CO68" i="1"/>
  <c r="HJ67" i="1"/>
  <c r="DB67" i="1"/>
  <c r="DL67" i="1"/>
  <c r="DA67" i="1"/>
  <c r="GH66" i="1"/>
  <c r="FQ66" i="1"/>
  <c r="DB73" i="1"/>
  <c r="DL73" i="1"/>
  <c r="DA73" i="1"/>
  <c r="EO67" i="1"/>
  <c r="FQ60" i="1"/>
  <c r="FL60" i="1"/>
  <c r="GG60" i="1"/>
  <c r="FM60" i="1"/>
  <c r="HC65" i="1"/>
  <c r="HG65" i="1"/>
  <c r="HB65" i="1"/>
  <c r="FM63" i="1"/>
  <c r="FQ63" i="1"/>
  <c r="FL63" i="1"/>
  <c r="HI73" i="1"/>
  <c r="HH73" i="1"/>
  <c r="HK73" i="1" s="1"/>
  <c r="HJ73" i="1"/>
  <c r="DB70" i="1"/>
  <c r="DL70" i="1"/>
  <c r="DA70" i="1"/>
  <c r="HC67" i="1"/>
  <c r="EC66" i="1"/>
  <c r="EM66" i="1"/>
  <c r="FM66" i="1" s="1"/>
  <c r="EB66" i="1"/>
  <c r="GH65" i="1"/>
  <c r="GL65" i="1"/>
  <c r="GG65" i="1"/>
  <c r="FM62" i="1"/>
  <c r="BQ60" i="1"/>
  <c r="BR60" i="1"/>
  <c r="AT59" i="1"/>
  <c r="BD59" i="1"/>
  <c r="AS59" i="1"/>
  <c r="DB51" i="1"/>
  <c r="DA51" i="1"/>
  <c r="DL51" i="1"/>
  <c r="HC48" i="1"/>
  <c r="HB48" i="1"/>
  <c r="HG48" i="1"/>
  <c r="EC44" i="1"/>
  <c r="EB44" i="1"/>
  <c r="EM44" i="1"/>
  <c r="FG44" i="1"/>
  <c r="BF43" i="1"/>
  <c r="BE43" i="1"/>
  <c r="BP43" i="1"/>
  <c r="CP59" i="1"/>
  <c r="CZ59" i="1"/>
  <c r="CO59" i="1"/>
  <c r="EC50" i="1"/>
  <c r="EB50" i="1"/>
  <c r="FG50" i="1"/>
  <c r="EM50" i="1"/>
  <c r="EO49" i="1"/>
  <c r="EV49" i="1"/>
  <c r="EN49" i="1"/>
  <c r="HJ51" i="1"/>
  <c r="CP38" i="1"/>
  <c r="CZ38" i="1"/>
  <c r="CO38" i="1"/>
  <c r="HG29" i="1"/>
  <c r="HB29" i="1"/>
  <c r="HC29" i="1"/>
  <c r="EM27" i="1"/>
  <c r="EB27" i="1"/>
  <c r="EC27" i="1"/>
  <c r="EC26" i="1"/>
  <c r="EM26" i="1"/>
  <c r="EB26" i="1"/>
  <c r="FF26" i="1"/>
  <c r="EO51" i="1"/>
  <c r="EV51" i="1"/>
  <c r="EN51" i="1"/>
  <c r="CP46" i="1"/>
  <c r="CO46" i="1"/>
  <c r="CZ46" i="1"/>
  <c r="GH44" i="1"/>
  <c r="HC42" i="1"/>
  <c r="HG42" i="1"/>
  <c r="HB42" i="1"/>
  <c r="EC42" i="1"/>
  <c r="FG42" i="1"/>
  <c r="EB42" i="1"/>
  <c r="EM42" i="1"/>
  <c r="FM42" i="1" s="1"/>
  <c r="GL33" i="1"/>
  <c r="GG33" i="1"/>
  <c r="GH33" i="1"/>
  <c r="GL30" i="1"/>
  <c r="GG30" i="1"/>
  <c r="GH30" i="1"/>
  <c r="HI27" i="1"/>
  <c r="HH27" i="1"/>
  <c r="HK27" i="1" s="1"/>
  <c r="HJ27" i="1"/>
  <c r="DB23" i="1"/>
  <c r="DA23" i="1"/>
  <c r="DL23" i="1"/>
  <c r="GL21" i="1"/>
  <c r="GG21" i="1"/>
  <c r="HC21" i="1"/>
  <c r="GH21" i="1"/>
  <c r="EN21" i="1"/>
  <c r="EV21" i="1"/>
  <c r="EO21" i="1"/>
  <c r="GM20" i="1"/>
  <c r="GN20" i="1"/>
  <c r="HG17" i="1"/>
  <c r="HB17" i="1"/>
  <c r="HC17" i="1"/>
  <c r="CZ17" i="1"/>
  <c r="CO17" i="1"/>
  <c r="CP17" i="1"/>
  <c r="HG15" i="1"/>
  <c r="HB15" i="1"/>
  <c r="HC15" i="1"/>
  <c r="CP62" i="1"/>
  <c r="DB53" i="1"/>
  <c r="FL49" i="1"/>
  <c r="EC48" i="1"/>
  <c r="EM48" i="1"/>
  <c r="EB48" i="1"/>
  <c r="GH45" i="1"/>
  <c r="GL45" i="1"/>
  <c r="GG45" i="1"/>
  <c r="FQ40" i="1"/>
  <c r="FL40" i="1"/>
  <c r="FM40" i="1"/>
  <c r="GL39" i="1"/>
  <c r="GG39" i="1"/>
  <c r="HC39" i="1"/>
  <c r="HB39" i="1"/>
  <c r="GH39" i="1"/>
  <c r="CZ39" i="1"/>
  <c r="CO39" i="1"/>
  <c r="CP39" i="1"/>
  <c r="GN34" i="1"/>
  <c r="GM34" i="1"/>
  <c r="GH32" i="1"/>
  <c r="GL32" i="1"/>
  <c r="GG32" i="1"/>
  <c r="GN50" i="1"/>
  <c r="GM50" i="1"/>
  <c r="HB45" i="1"/>
  <c r="BF45" i="1"/>
  <c r="BE45" i="1"/>
  <c r="BP45" i="1"/>
  <c r="HI40" i="1"/>
  <c r="HH40" i="1"/>
  <c r="HK40" i="1" s="1"/>
  <c r="HJ40" i="1"/>
  <c r="CP34" i="1"/>
  <c r="CZ34" i="1"/>
  <c r="CO34" i="1"/>
  <c r="FM26" i="1"/>
  <c r="FQ26" i="1"/>
  <c r="FL26" i="1"/>
  <c r="FG24" i="1"/>
  <c r="EC24" i="1"/>
  <c r="EM24" i="1"/>
  <c r="EB24" i="1"/>
  <c r="BR16" i="1"/>
  <c r="BQ16" i="1"/>
  <c r="DN16" i="1"/>
  <c r="DM16" i="1"/>
  <c r="DN21" i="1"/>
  <c r="DM21" i="1"/>
  <c r="HI18" i="1"/>
  <c r="HH18" i="1"/>
  <c r="HK18" i="1" s="1"/>
  <c r="HJ18" i="1"/>
  <c r="HC30" i="1"/>
  <c r="EC134" i="1"/>
  <c r="EM134" i="1"/>
  <c r="EB134" i="1"/>
  <c r="GL132" i="1"/>
  <c r="GH132" i="1"/>
  <c r="GG132" i="1"/>
  <c r="HC131" i="1"/>
  <c r="HG131" i="1"/>
  <c r="HB131" i="1"/>
  <c r="BD128" i="1"/>
  <c r="DB128" i="1" s="1"/>
  <c r="AS128" i="1"/>
  <c r="AT128" i="1"/>
  <c r="FF126" i="1"/>
  <c r="GL125" i="1"/>
  <c r="GG125" i="1"/>
  <c r="GH125" i="1"/>
  <c r="DN134" i="1"/>
  <c r="DM134" i="1"/>
  <c r="GL129" i="1"/>
  <c r="GG129" i="1"/>
  <c r="GH129" i="1"/>
  <c r="GH128" i="1"/>
  <c r="GL128" i="1"/>
  <c r="GG128" i="1"/>
  <c r="EO128" i="1"/>
  <c r="EN128" i="1"/>
  <c r="EV128" i="1"/>
  <c r="FS128" i="1" s="1"/>
  <c r="CP127" i="1"/>
  <c r="CZ127" i="1"/>
  <c r="CO127" i="1"/>
  <c r="HI126" i="1"/>
  <c r="HH126" i="1"/>
  <c r="HK126" i="1" s="1"/>
  <c r="HJ126" i="1"/>
  <c r="DB126" i="1"/>
  <c r="DL126" i="1"/>
  <c r="DA126" i="1"/>
  <c r="EC125" i="1"/>
  <c r="EM125" i="1"/>
  <c r="EB125" i="1"/>
  <c r="HC128" i="1"/>
  <c r="CP128" i="1"/>
  <c r="HG124" i="1"/>
  <c r="HB124" i="1"/>
  <c r="HC124" i="1"/>
  <c r="FQ124" i="1"/>
  <c r="FL124" i="1"/>
  <c r="FM124" i="1"/>
  <c r="HC129" i="1"/>
  <c r="HB125" i="1"/>
  <c r="DL125" i="1"/>
  <c r="CP122" i="1"/>
  <c r="CZ122" i="1"/>
  <c r="CO122" i="1"/>
  <c r="CP119" i="1"/>
  <c r="CZ119" i="1"/>
  <c r="CO119" i="1"/>
  <c r="HI118" i="1"/>
  <c r="HH118" i="1"/>
  <c r="HK118" i="1" s="1"/>
  <c r="HJ118" i="1"/>
  <c r="EC110" i="1"/>
  <c r="EM110" i="1"/>
  <c r="EB110" i="1"/>
  <c r="FG110" i="1"/>
  <c r="FL118" i="1"/>
  <c r="FQ117" i="1"/>
  <c r="GM117" i="1" s="1"/>
  <c r="FL117" i="1"/>
  <c r="FM117" i="1"/>
  <c r="HG115" i="1"/>
  <c r="HB115" i="1"/>
  <c r="HC115" i="1"/>
  <c r="BD115" i="1"/>
  <c r="AS115" i="1"/>
  <c r="AT115" i="1"/>
  <c r="FF113" i="1"/>
  <c r="GL112" i="1"/>
  <c r="GG112" i="1"/>
  <c r="GH112" i="1"/>
  <c r="CZ111" i="1"/>
  <c r="CO111" i="1"/>
  <c r="CP111" i="1"/>
  <c r="HI117" i="1"/>
  <c r="HH117" i="1"/>
  <c r="HK117" i="1" s="1"/>
  <c r="HJ117" i="1"/>
  <c r="EO115" i="1"/>
  <c r="EN115" i="1"/>
  <c r="EV115" i="1"/>
  <c r="BF113" i="1"/>
  <c r="BP113" i="1"/>
  <c r="BE113" i="1"/>
  <c r="FF112" i="1"/>
  <c r="GH111" i="1"/>
  <c r="GL111" i="1"/>
  <c r="GG111" i="1"/>
  <c r="CO121" i="1"/>
  <c r="HB112" i="1"/>
  <c r="HC110" i="1"/>
  <c r="HG110" i="1"/>
  <c r="HB110" i="1"/>
  <c r="AT103" i="1"/>
  <c r="BD103" i="1"/>
  <c r="AS103" i="1"/>
  <c r="HJ116" i="1"/>
  <c r="HI116" i="1"/>
  <c r="HH116" i="1"/>
  <c r="HK116" i="1" s="1"/>
  <c r="EM108" i="1"/>
  <c r="EB108" i="1"/>
  <c r="EC108" i="1"/>
  <c r="GL103" i="1"/>
  <c r="HI103" i="1" s="1"/>
  <c r="GG103" i="1"/>
  <c r="GH103" i="1"/>
  <c r="CZ102" i="1"/>
  <c r="CO102" i="1"/>
  <c r="CP102" i="1"/>
  <c r="EM100" i="1"/>
  <c r="EB100" i="1"/>
  <c r="EC100" i="1"/>
  <c r="GH113" i="1"/>
  <c r="BF108" i="1"/>
  <c r="BP108" i="1"/>
  <c r="BE108" i="1"/>
  <c r="FM107" i="1"/>
  <c r="FQ107" i="1"/>
  <c r="FL107" i="1"/>
  <c r="FL106" i="1"/>
  <c r="DB104" i="1"/>
  <c r="DL104" i="1"/>
  <c r="DA104" i="1"/>
  <c r="EC103" i="1"/>
  <c r="EM103" i="1"/>
  <c r="EB103" i="1"/>
  <c r="EO102" i="1"/>
  <c r="EN102" i="1"/>
  <c r="EV102" i="1"/>
  <c r="BF100" i="1"/>
  <c r="BP100" i="1"/>
  <c r="BE100" i="1"/>
  <c r="FM115" i="1"/>
  <c r="EC111" i="1"/>
  <c r="AT110" i="1"/>
  <c r="BD110" i="1"/>
  <c r="AS110" i="1"/>
  <c r="GN104" i="1"/>
  <c r="GM104" i="1"/>
  <c r="FF91" i="1"/>
  <c r="EC91" i="1"/>
  <c r="EM91" i="1"/>
  <c r="EB91" i="1"/>
  <c r="EC87" i="1"/>
  <c r="EM87" i="1"/>
  <c r="EB87" i="1"/>
  <c r="BD99" i="1"/>
  <c r="AS99" i="1"/>
  <c r="CP99" i="1"/>
  <c r="AT99" i="1"/>
  <c r="GL96" i="1"/>
  <c r="GG96" i="1"/>
  <c r="HC96" i="1"/>
  <c r="HB96" i="1"/>
  <c r="GH96" i="1"/>
  <c r="FF94" i="1"/>
  <c r="GL93" i="1"/>
  <c r="GG93" i="1"/>
  <c r="GH93" i="1"/>
  <c r="CZ92" i="1"/>
  <c r="CO92" i="1"/>
  <c r="CP92" i="1"/>
  <c r="DB107" i="1"/>
  <c r="DL107" i="1"/>
  <c r="DA107" i="1"/>
  <c r="AT98" i="1"/>
  <c r="BD98" i="1"/>
  <c r="AS98" i="1"/>
  <c r="EN92" i="1"/>
  <c r="EV92" i="1"/>
  <c r="EC89" i="1"/>
  <c r="FG89" i="1"/>
  <c r="EM89" i="1"/>
  <c r="EB89" i="1"/>
  <c r="FG107" i="1"/>
  <c r="DB103" i="1"/>
  <c r="DL103" i="1"/>
  <c r="DA103" i="1"/>
  <c r="FF99" i="1"/>
  <c r="HC87" i="1"/>
  <c r="HB87" i="1"/>
  <c r="GH87" i="1"/>
  <c r="GL87" i="1"/>
  <c r="GG87" i="1"/>
  <c r="FG94" i="1"/>
  <c r="BF89" i="1"/>
  <c r="BP89" i="1"/>
  <c r="BE89" i="1"/>
  <c r="GH88" i="1"/>
  <c r="FF80" i="1"/>
  <c r="HC93" i="1"/>
  <c r="AT92" i="1"/>
  <c r="DL91" i="1"/>
  <c r="DA91" i="1"/>
  <c r="DB91" i="1"/>
  <c r="HJ89" i="1"/>
  <c r="HI89" i="1"/>
  <c r="HH89" i="1"/>
  <c r="HK89" i="1" s="1"/>
  <c r="FS95" i="1"/>
  <c r="FR95" i="1"/>
  <c r="GN83" i="1"/>
  <c r="GM83" i="1"/>
  <c r="HC79" i="1"/>
  <c r="HG79" i="1"/>
  <c r="HB79" i="1"/>
  <c r="FM78" i="1"/>
  <c r="FQ78" i="1"/>
  <c r="FL78" i="1"/>
  <c r="GG94" i="1"/>
  <c r="GN90" i="1"/>
  <c r="GM90" i="1"/>
  <c r="GN86" i="1"/>
  <c r="GM84" i="1"/>
  <c r="GN84" i="1"/>
  <c r="DB76" i="1"/>
  <c r="DA76" i="1"/>
  <c r="DL76" i="1"/>
  <c r="HH86" i="1"/>
  <c r="HK86" i="1" s="1"/>
  <c r="HJ86" i="1"/>
  <c r="HI86" i="1"/>
  <c r="DL80" i="1"/>
  <c r="DA80" i="1"/>
  <c r="DB80" i="1"/>
  <c r="CO75" i="1"/>
  <c r="HH74" i="1"/>
  <c r="HK74" i="1" s="1"/>
  <c r="HJ74" i="1"/>
  <c r="HI74" i="1"/>
  <c r="GL72" i="1"/>
  <c r="GG72" i="1"/>
  <c r="HC72" i="1"/>
  <c r="GH72" i="1"/>
  <c r="EN72" i="1"/>
  <c r="EV72" i="1"/>
  <c r="FS72" i="1" s="1"/>
  <c r="EO72" i="1"/>
  <c r="GM71" i="1"/>
  <c r="GN71" i="1"/>
  <c r="DL86" i="1"/>
  <c r="DA86" i="1"/>
  <c r="DB86" i="1"/>
  <c r="CP75" i="1"/>
  <c r="FG70" i="1"/>
  <c r="FG66" i="1"/>
  <c r="FR84" i="1"/>
  <c r="HJ77" i="1"/>
  <c r="HI77" i="1"/>
  <c r="HH77" i="1"/>
  <c r="HK77" i="1" s="1"/>
  <c r="HJ76" i="1"/>
  <c r="GN75" i="1"/>
  <c r="GM75" i="1"/>
  <c r="BF72" i="1"/>
  <c r="BP72" i="1"/>
  <c r="DN72" i="1" s="1"/>
  <c r="BE72" i="1"/>
  <c r="GH70" i="1"/>
  <c r="FM70" i="1"/>
  <c r="FQ70" i="1"/>
  <c r="FL70" i="1"/>
  <c r="FS69" i="1"/>
  <c r="FR69" i="1"/>
  <c r="FF66" i="1"/>
  <c r="CP73" i="1"/>
  <c r="EX67" i="1"/>
  <c r="EW67" i="1"/>
  <c r="GL63" i="1"/>
  <c r="GG63" i="1"/>
  <c r="HB63" i="1"/>
  <c r="GH63" i="1"/>
  <c r="HJ66" i="1"/>
  <c r="HI66" i="1"/>
  <c r="HH66" i="1"/>
  <c r="HK66" i="1" s="1"/>
  <c r="BF64" i="1"/>
  <c r="BP64" i="1"/>
  <c r="BE64" i="1"/>
  <c r="HC61" i="1"/>
  <c r="HG61" i="1"/>
  <c r="HB61" i="1"/>
  <c r="GH71" i="1"/>
  <c r="DB69" i="1"/>
  <c r="FS67" i="1"/>
  <c r="AT56" i="1"/>
  <c r="BD56" i="1"/>
  <c r="AS56" i="1"/>
  <c r="HC52" i="1"/>
  <c r="HB52" i="1"/>
  <c r="HG52" i="1"/>
  <c r="GH51" i="1"/>
  <c r="GG51" i="1"/>
  <c r="GL51" i="1"/>
  <c r="HI51" i="1" s="1"/>
  <c r="HC51" i="1"/>
  <c r="HI43" i="1"/>
  <c r="HH43" i="1"/>
  <c r="HK43" i="1" s="1"/>
  <c r="HJ43" i="1"/>
  <c r="EO43" i="1"/>
  <c r="EN43" i="1"/>
  <c r="EV43" i="1"/>
  <c r="AT42" i="1"/>
  <c r="AS42" i="1"/>
  <c r="BD42" i="1"/>
  <c r="EM38" i="1"/>
  <c r="EB38" i="1"/>
  <c r="FG38" i="1"/>
  <c r="EC38" i="1"/>
  <c r="FG28" i="1"/>
  <c r="EC28" i="1"/>
  <c r="EM28" i="1"/>
  <c r="EB28" i="1"/>
  <c r="GG64" i="1"/>
  <c r="GM58" i="1"/>
  <c r="GN58" i="1"/>
  <c r="GN56" i="1"/>
  <c r="GM56" i="1"/>
  <c r="HI55" i="1"/>
  <c r="HH55" i="1"/>
  <c r="HK55" i="1" s="1"/>
  <c r="HJ55" i="1"/>
  <c r="FS51" i="1"/>
  <c r="FR51" i="1"/>
  <c r="HJ49" i="1"/>
  <c r="FS47" i="1"/>
  <c r="FR47" i="1"/>
  <c r="HC44" i="1"/>
  <c r="HB44" i="1"/>
  <c r="HG44" i="1"/>
  <c r="DB43" i="1"/>
  <c r="DA43" i="1"/>
  <c r="DL43" i="1"/>
  <c r="HC56" i="1"/>
  <c r="HG56" i="1"/>
  <c r="HB56" i="1"/>
  <c r="HI47" i="1"/>
  <c r="HH47" i="1"/>
  <c r="HK47" i="1" s="1"/>
  <c r="HJ47" i="1"/>
  <c r="FF44" i="1"/>
  <c r="GL36" i="1"/>
  <c r="GG36" i="1"/>
  <c r="GH36" i="1"/>
  <c r="HG35" i="1"/>
  <c r="HB35" i="1"/>
  <c r="HC35" i="1"/>
  <c r="EV29" i="1"/>
  <c r="FQ27" i="1"/>
  <c r="FL27" i="1"/>
  <c r="FM27" i="1"/>
  <c r="EO45" i="1"/>
  <c r="EV45" i="1"/>
  <c r="FS45" i="1" s="1"/>
  <c r="FM45" i="1"/>
  <c r="EN45" i="1"/>
  <c r="FL43" i="1"/>
  <c r="GH41" i="1"/>
  <c r="GL41" i="1"/>
  <c r="HH41" i="1" s="1"/>
  <c r="HK41" i="1" s="1"/>
  <c r="GG41" i="1"/>
  <c r="BF40" i="1"/>
  <c r="BP40" i="1"/>
  <c r="BE40" i="1"/>
  <c r="EO39" i="1"/>
  <c r="EN39" i="1"/>
  <c r="EV39" i="1"/>
  <c r="HC34" i="1"/>
  <c r="HG34" i="1"/>
  <c r="HB34" i="1"/>
  <c r="HJ33" i="1"/>
  <c r="HI33" i="1"/>
  <c r="HH33" i="1"/>
  <c r="HK33" i="1" s="1"/>
  <c r="HC31" i="1"/>
  <c r="HG31" i="1"/>
  <c r="HB31" i="1"/>
  <c r="HJ30" i="1"/>
  <c r="HI30" i="1"/>
  <c r="HH30" i="1"/>
  <c r="HK30" i="1" s="1"/>
  <c r="CZ29" i="1"/>
  <c r="EN29" i="1" s="1"/>
  <c r="CO29" i="1"/>
  <c r="CP29" i="1"/>
  <c r="CP24" i="1"/>
  <c r="CO24" i="1"/>
  <c r="CZ24" i="1"/>
  <c r="HH14" i="1"/>
  <c r="HK14" i="1" s="1"/>
  <c r="HJ14" i="1"/>
  <c r="HI14" i="1"/>
  <c r="FR13" i="1"/>
  <c r="FS13" i="1"/>
  <c r="GM12" i="1"/>
  <c r="GN12" i="1"/>
  <c r="BD12" i="1"/>
  <c r="AS12" i="1"/>
  <c r="AT12" i="1"/>
  <c r="BF58" i="1"/>
  <c r="BP58" i="1"/>
  <c r="BE58" i="1"/>
  <c r="FS49" i="1"/>
  <c r="FR49" i="1"/>
  <c r="HC41" i="1"/>
  <c r="GN40" i="1"/>
  <c r="GM40" i="1"/>
  <c r="EC33" i="1"/>
  <c r="EM33" i="1"/>
  <c r="FM33" i="1" s="1"/>
  <c r="EB33" i="1"/>
  <c r="GN31" i="1"/>
  <c r="GM31" i="1"/>
  <c r="FF52" i="1"/>
  <c r="FF48" i="1"/>
  <c r="HI45" i="1"/>
  <c r="HJ45" i="1"/>
  <c r="HH45" i="1"/>
  <c r="HK45" i="1" s="1"/>
  <c r="HC36" i="1"/>
  <c r="EB29" i="1"/>
  <c r="CP28" i="1"/>
  <c r="CZ28" i="1"/>
  <c r="CO28" i="1"/>
  <c r="BF27" i="1"/>
  <c r="BP27" i="1"/>
  <c r="BE27" i="1"/>
  <c r="FG26" i="1"/>
  <c r="CP26" i="1"/>
  <c r="CZ26" i="1"/>
  <c r="CO26" i="1"/>
  <c r="FF24" i="1"/>
  <c r="EM23" i="1"/>
  <c r="EB23" i="1"/>
  <c r="FF23" i="1"/>
  <c r="EC23" i="1"/>
  <c r="GG22" i="1"/>
  <c r="EC17" i="1"/>
  <c r="FG17" i="1"/>
  <c r="EM17" i="1"/>
  <c r="EB17" i="1"/>
  <c r="EC12" i="1"/>
  <c r="FG12" i="1"/>
  <c r="EM12" i="1"/>
  <c r="EB12" i="1"/>
  <c r="AT34" i="1"/>
  <c r="BD34" i="1"/>
  <c r="AS34" i="1"/>
  <c r="AT33" i="1"/>
  <c r="EW11" i="1"/>
  <c r="EX11" i="1"/>
  <c r="BR11" i="1"/>
  <c r="BQ11" i="1"/>
  <c r="HC23" i="1"/>
  <c r="BR21" i="1"/>
  <c r="BQ21" i="1"/>
  <c r="DM11" i="1"/>
  <c r="DN11" i="1"/>
  <c r="HH24" i="1"/>
  <c r="HK24" i="1" s="1"/>
  <c r="HJ24" i="1"/>
  <c r="HI24" i="1"/>
  <c r="HJ22" i="1"/>
  <c r="HI22" i="1"/>
  <c r="HH22" i="1"/>
  <c r="HK22" i="1" s="1"/>
  <c r="DN33" i="1"/>
  <c r="DM33" i="1"/>
  <c r="FM21" i="1"/>
  <c r="EC133" i="1"/>
  <c r="EM133" i="1"/>
  <c r="EB133" i="1"/>
  <c r="EC132" i="1"/>
  <c r="EM132" i="1"/>
  <c r="EB132" i="1"/>
  <c r="EV131" i="1"/>
  <c r="GH134" i="1"/>
  <c r="GL134" i="1"/>
  <c r="GG134" i="1"/>
  <c r="EC130" i="1"/>
  <c r="FG130" i="1"/>
  <c r="EM130" i="1"/>
  <c r="EB130" i="1"/>
  <c r="FM134" i="1"/>
  <c r="FQ134" i="1"/>
  <c r="FL134" i="1"/>
  <c r="GH133" i="1"/>
  <c r="GL133" i="1"/>
  <c r="GG133" i="1"/>
  <c r="CP131" i="1"/>
  <c r="CZ131" i="1"/>
  <c r="EN131" i="1" s="1"/>
  <c r="CO131" i="1"/>
  <c r="BE134" i="1"/>
  <c r="FF127" i="1"/>
  <c r="EC127" i="1"/>
  <c r="FG127" i="1"/>
  <c r="EM127" i="1"/>
  <c r="EB127" i="1"/>
  <c r="AT125" i="1"/>
  <c r="BD125" i="1"/>
  <c r="AS125" i="1"/>
  <c r="HJ129" i="1"/>
  <c r="HI129" i="1"/>
  <c r="HH129" i="1"/>
  <c r="HK129" i="1" s="1"/>
  <c r="EC129" i="1"/>
  <c r="EM129" i="1"/>
  <c r="FM129" i="1" s="1"/>
  <c r="EB129" i="1"/>
  <c r="GN127" i="1"/>
  <c r="GM127" i="1"/>
  <c r="FM125" i="1"/>
  <c r="FQ125" i="1"/>
  <c r="FL125" i="1"/>
  <c r="DB130" i="1"/>
  <c r="DL130" i="1"/>
  <c r="DA130" i="1"/>
  <c r="FG129" i="1"/>
  <c r="EC119" i="1"/>
  <c r="FG119" i="1"/>
  <c r="EM119" i="1"/>
  <c r="EB119" i="1"/>
  <c r="HB128" i="1"/>
  <c r="CO128" i="1"/>
  <c r="HG120" i="1"/>
  <c r="HB120" i="1"/>
  <c r="HC120" i="1"/>
  <c r="AT129" i="1"/>
  <c r="HJ125" i="1"/>
  <c r="HI125" i="1"/>
  <c r="HH125" i="1"/>
  <c r="HK125" i="1" s="1"/>
  <c r="CP125" i="1"/>
  <c r="BF124" i="1"/>
  <c r="BP124" i="1"/>
  <c r="BE124" i="1"/>
  <c r="FM123" i="1"/>
  <c r="FQ123" i="1"/>
  <c r="FL123" i="1"/>
  <c r="GN122" i="1"/>
  <c r="GM122" i="1"/>
  <c r="EC121" i="1"/>
  <c r="EM121" i="1"/>
  <c r="FL121" i="1" s="1"/>
  <c r="EB121" i="1"/>
  <c r="FS120" i="1"/>
  <c r="FR120" i="1"/>
  <c r="GN119" i="1"/>
  <c r="GM119" i="1"/>
  <c r="GG126" i="1"/>
  <c r="GN118" i="1"/>
  <c r="GM118" i="1"/>
  <c r="EC114" i="1"/>
  <c r="FG114" i="1"/>
  <c r="EM114" i="1"/>
  <c r="EB114" i="1"/>
  <c r="AT112" i="1"/>
  <c r="BD112" i="1"/>
  <c r="AS112" i="1"/>
  <c r="FS118" i="1"/>
  <c r="FR118" i="1"/>
  <c r="HB121" i="1"/>
  <c r="EC116" i="1"/>
  <c r="EM116" i="1"/>
  <c r="EB116" i="1"/>
  <c r="FS115" i="1"/>
  <c r="FR115" i="1"/>
  <c r="EB115" i="1"/>
  <c r="GN114" i="1"/>
  <c r="GM114" i="1"/>
  <c r="AT114" i="1"/>
  <c r="BD114" i="1"/>
  <c r="AS114" i="1"/>
  <c r="EO111" i="1"/>
  <c r="EN111" i="1"/>
  <c r="EV111" i="1"/>
  <c r="DB121" i="1"/>
  <c r="DL121" i="1"/>
  <c r="DA121" i="1"/>
  <c r="HJ112" i="1"/>
  <c r="HI112" i="1"/>
  <c r="HH112" i="1"/>
  <c r="HK112" i="1" s="1"/>
  <c r="HC116" i="1"/>
  <c r="CP110" i="1"/>
  <c r="CZ110" i="1"/>
  <c r="CO110" i="1"/>
  <c r="FQ108" i="1"/>
  <c r="GM108" i="1" s="1"/>
  <c r="FL108" i="1"/>
  <c r="FM108" i="1"/>
  <c r="HG106" i="1"/>
  <c r="HB106" i="1"/>
  <c r="HC106" i="1"/>
  <c r="BD106" i="1"/>
  <c r="AS106" i="1"/>
  <c r="AT106" i="1"/>
  <c r="FQ100" i="1"/>
  <c r="FL100" i="1"/>
  <c r="FM100" i="1"/>
  <c r="GG117" i="1"/>
  <c r="DB116" i="1"/>
  <c r="DL116" i="1"/>
  <c r="DA116" i="1"/>
  <c r="FG112" i="1"/>
  <c r="GN109" i="1"/>
  <c r="GM109" i="1"/>
  <c r="AT109" i="1"/>
  <c r="BD109" i="1"/>
  <c r="AS109" i="1"/>
  <c r="GH106" i="1"/>
  <c r="GL106" i="1"/>
  <c r="GG106" i="1"/>
  <c r="HC105" i="1"/>
  <c r="HG105" i="1"/>
  <c r="HB105" i="1"/>
  <c r="HI104" i="1"/>
  <c r="HH104" i="1"/>
  <c r="HK104" i="1" s="1"/>
  <c r="HJ104" i="1"/>
  <c r="FM103" i="1"/>
  <c r="FQ103" i="1"/>
  <c r="FL103" i="1"/>
  <c r="FS102" i="1"/>
  <c r="FR102" i="1"/>
  <c r="EB102" i="1"/>
  <c r="GN101" i="1"/>
  <c r="GM101" i="1"/>
  <c r="AT101" i="1"/>
  <c r="BD101" i="1"/>
  <c r="AS101" i="1"/>
  <c r="HI109" i="1"/>
  <c r="HH109" i="1"/>
  <c r="HK109" i="1" s="1"/>
  <c r="HJ109" i="1"/>
  <c r="GH104" i="1"/>
  <c r="GG108" i="1"/>
  <c r="FG104" i="1"/>
  <c r="EM97" i="1"/>
  <c r="EB97" i="1"/>
  <c r="EC97" i="1"/>
  <c r="CP107" i="1"/>
  <c r="HB103" i="1"/>
  <c r="GH100" i="1"/>
  <c r="DB97" i="1"/>
  <c r="DL97" i="1"/>
  <c r="DA97" i="1"/>
  <c r="HC95" i="1"/>
  <c r="HG95" i="1"/>
  <c r="HB95" i="1"/>
  <c r="DB94" i="1"/>
  <c r="DL94" i="1"/>
  <c r="DA94" i="1"/>
  <c r="EC93" i="1"/>
  <c r="EM93" i="1"/>
  <c r="EB93" i="1"/>
  <c r="FS92" i="1"/>
  <c r="FR92" i="1"/>
  <c r="EB92" i="1"/>
  <c r="FM106" i="1"/>
  <c r="CP103" i="1"/>
  <c r="FM99" i="1"/>
  <c r="FQ99" i="1"/>
  <c r="FL99" i="1"/>
  <c r="GH91" i="1"/>
  <c r="GL91" i="1"/>
  <c r="GG91" i="1"/>
  <c r="HC90" i="1"/>
  <c r="HG90" i="1"/>
  <c r="HB90" i="1"/>
  <c r="CP90" i="1"/>
  <c r="CZ90" i="1"/>
  <c r="CO90" i="1"/>
  <c r="GG97" i="1"/>
  <c r="EC86" i="1"/>
  <c r="EM86" i="1"/>
  <c r="EB86" i="1"/>
  <c r="EC80" i="1"/>
  <c r="EM80" i="1"/>
  <c r="EB80" i="1"/>
  <c r="CP91" i="1"/>
  <c r="DL87" i="1"/>
  <c r="DB87" i="1"/>
  <c r="DA87" i="1"/>
  <c r="FM92" i="1"/>
  <c r="HH88" i="1"/>
  <c r="HK88" i="1" s="1"/>
  <c r="EC82" i="1"/>
  <c r="EM82" i="1"/>
  <c r="FL82" i="1" s="1"/>
  <c r="EB82" i="1"/>
  <c r="FS81" i="1"/>
  <c r="FR81" i="1"/>
  <c r="BF78" i="1"/>
  <c r="BP78" i="1"/>
  <c r="BE78" i="1"/>
  <c r="GN94" i="1"/>
  <c r="GM94" i="1"/>
  <c r="BE88" i="1"/>
  <c r="HH80" i="1"/>
  <c r="HK80" i="1" s="1"/>
  <c r="HJ80" i="1"/>
  <c r="HI80" i="1"/>
  <c r="GH76" i="1"/>
  <c r="GG76" i="1"/>
  <c r="GL76" i="1"/>
  <c r="HC76" i="1"/>
  <c r="AT77" i="1"/>
  <c r="AS77" i="1"/>
  <c r="BD77" i="1"/>
  <c r="BP74" i="1"/>
  <c r="BE74" i="1"/>
  <c r="BF74" i="1"/>
  <c r="FQ68" i="1"/>
  <c r="FL68" i="1"/>
  <c r="FM68" i="1"/>
  <c r="GL67" i="1"/>
  <c r="GG67" i="1"/>
  <c r="GH67" i="1"/>
  <c r="CP86" i="1"/>
  <c r="HJ82" i="1"/>
  <c r="HI82" i="1"/>
  <c r="HH82" i="1"/>
  <c r="HK82" i="1" s="1"/>
  <c r="HJ78" i="1"/>
  <c r="HI78" i="1"/>
  <c r="HH78" i="1"/>
  <c r="HK78" i="1" s="1"/>
  <c r="EV74" i="1"/>
  <c r="EO74" i="1"/>
  <c r="FM74" i="1"/>
  <c r="EN74" i="1"/>
  <c r="GG73" i="1"/>
  <c r="EC71" i="1"/>
  <c r="EM71" i="1"/>
  <c r="FM71" i="1" s="1"/>
  <c r="EB71" i="1"/>
  <c r="GG68" i="1"/>
  <c r="AT68" i="1"/>
  <c r="BD68" i="1"/>
  <c r="AS68" i="1"/>
  <c r="BF67" i="1"/>
  <c r="BP67" i="1"/>
  <c r="BE67" i="1"/>
  <c r="BR71" i="1"/>
  <c r="BQ71" i="1"/>
  <c r="EN67" i="1"/>
  <c r="AT66" i="1"/>
  <c r="AS66" i="1"/>
  <c r="BD66" i="1"/>
  <c r="EM64" i="1"/>
  <c r="FL64" i="1" s="1"/>
  <c r="EB64" i="1"/>
  <c r="EC64" i="1"/>
  <c r="BD62" i="1"/>
  <c r="AS62" i="1"/>
  <c r="AT62" i="1"/>
  <c r="HJ70" i="1"/>
  <c r="HI70" i="1"/>
  <c r="HH70" i="1"/>
  <c r="HK70" i="1" s="1"/>
  <c r="GH68" i="1"/>
  <c r="GH62" i="1"/>
  <c r="GL62" i="1"/>
  <c r="GG62" i="1"/>
  <c r="EO62" i="1"/>
  <c r="EN62" i="1"/>
  <c r="EV62" i="1"/>
  <c r="HI60" i="1"/>
  <c r="HH60" i="1"/>
  <c r="HK60" i="1" s="1"/>
  <c r="HJ60" i="1"/>
  <c r="DB60" i="1"/>
  <c r="DL60" i="1"/>
  <c r="DA60" i="1"/>
  <c r="EC59" i="1"/>
  <c r="FG59" i="1"/>
  <c r="EB59" i="1"/>
  <c r="EM59" i="1"/>
  <c r="FG75" i="1"/>
  <c r="CP70" i="1"/>
  <c r="DA69" i="1"/>
  <c r="HB62" i="1"/>
  <c r="GH60" i="1"/>
  <c r="FM57" i="1"/>
  <c r="FQ57" i="1"/>
  <c r="FL57" i="1"/>
  <c r="GH57" i="1"/>
  <c r="FQ54" i="1"/>
  <c r="GH54" i="1"/>
  <c r="GH53" i="1"/>
  <c r="GL53" i="1"/>
  <c r="GG53" i="1"/>
  <c r="HC53" i="1"/>
  <c r="GN46" i="1"/>
  <c r="GM46" i="1"/>
  <c r="AT46" i="1"/>
  <c r="AS46" i="1"/>
  <c r="BD46" i="1"/>
  <c r="GN42" i="1"/>
  <c r="GM42" i="1"/>
  <c r="FG34" i="1"/>
  <c r="EC34" i="1"/>
  <c r="EM34" i="1"/>
  <c r="EB34" i="1"/>
  <c r="GN64" i="1"/>
  <c r="GM64" i="1"/>
  <c r="CP56" i="1"/>
  <c r="CZ56" i="1"/>
  <c r="CO56" i="1"/>
  <c r="EC54" i="1"/>
  <c r="EM54" i="1"/>
  <c r="FL54" i="1" s="1"/>
  <c r="EB54" i="1"/>
  <c r="BF53" i="1"/>
  <c r="BE53" i="1"/>
  <c r="BP53" i="1"/>
  <c r="DM53" i="1" s="1"/>
  <c r="BF49" i="1"/>
  <c r="BE49" i="1"/>
  <c r="BP49" i="1"/>
  <c r="CP52" i="1"/>
  <c r="CZ52" i="1"/>
  <c r="CO52" i="1"/>
  <c r="FM44" i="1"/>
  <c r="FQ44" i="1"/>
  <c r="FL44" i="1"/>
  <c r="CP42" i="1"/>
  <c r="CO42" i="1"/>
  <c r="CZ42" i="1"/>
  <c r="FS41" i="1"/>
  <c r="FR41" i="1"/>
  <c r="BD39" i="1"/>
  <c r="AS39" i="1"/>
  <c r="AT39" i="1"/>
  <c r="EO35" i="1"/>
  <c r="EN35" i="1"/>
  <c r="EV35" i="1"/>
  <c r="GH29" i="1"/>
  <c r="GL29" i="1"/>
  <c r="GG29" i="1"/>
  <c r="FG27" i="1"/>
  <c r="BD26" i="1"/>
  <c r="AS26" i="1"/>
  <c r="AT26" i="1"/>
  <c r="HC59" i="1"/>
  <c r="HG59" i="1"/>
  <c r="HB59" i="1"/>
  <c r="BF51" i="1"/>
  <c r="BP51" i="1"/>
  <c r="BE51" i="1"/>
  <c r="GH49" i="1"/>
  <c r="HC49" i="1"/>
  <c r="GG49" i="1"/>
  <c r="GL49" i="1"/>
  <c r="GN44" i="1"/>
  <c r="GM44" i="1"/>
  <c r="FS43" i="1"/>
  <c r="FR43" i="1"/>
  <c r="FQ37" i="1"/>
  <c r="GN37" i="1" s="1"/>
  <c r="FL37" i="1"/>
  <c r="FM37" i="1"/>
  <c r="HB33" i="1"/>
  <c r="FS29" i="1"/>
  <c r="FR29" i="1"/>
  <c r="FS25" i="1"/>
  <c r="FR25" i="1"/>
  <c r="R23" i="1"/>
  <c r="AT23" i="1"/>
  <c r="FR21" i="1"/>
  <c r="FS21" i="1"/>
  <c r="HG20" i="1"/>
  <c r="HB20" i="1"/>
  <c r="HC20" i="1"/>
  <c r="HH19" i="1"/>
  <c r="HK19" i="1" s="1"/>
  <c r="HJ19" i="1"/>
  <c r="HI19" i="1"/>
  <c r="GM17" i="1"/>
  <c r="GN17" i="1"/>
  <c r="GL16" i="1"/>
  <c r="GG16" i="1"/>
  <c r="HC16" i="1"/>
  <c r="GH16" i="1"/>
  <c r="EN16" i="1"/>
  <c r="EV16" i="1"/>
  <c r="FR16" i="1" s="1"/>
  <c r="EO16" i="1"/>
  <c r="GM15" i="1"/>
  <c r="GN15" i="1"/>
  <c r="DB62" i="1"/>
  <c r="DL62" i="1"/>
  <c r="DA62" i="1"/>
  <c r="DB58" i="1"/>
  <c r="DL58" i="1"/>
  <c r="DA58" i="1"/>
  <c r="DB40" i="1"/>
  <c r="DL40" i="1"/>
  <c r="DA40" i="1"/>
  <c r="HC38" i="1"/>
  <c r="HG38" i="1"/>
  <c r="HB38" i="1"/>
  <c r="AT38" i="1"/>
  <c r="BD38" i="1"/>
  <c r="AS38" i="1"/>
  <c r="HG32" i="1"/>
  <c r="HB32" i="1"/>
  <c r="HC32" i="1"/>
  <c r="GN28" i="1"/>
  <c r="GM28" i="1"/>
  <c r="EO53" i="1"/>
  <c r="EN53" i="1"/>
  <c r="EV53" i="1"/>
  <c r="FM52" i="1"/>
  <c r="FL52" i="1"/>
  <c r="FQ52" i="1"/>
  <c r="GM52" i="1" s="1"/>
  <c r="AT50" i="1"/>
  <c r="BD50" i="1"/>
  <c r="AS50" i="1"/>
  <c r="FM48" i="1"/>
  <c r="GH48" i="1"/>
  <c r="FL48" i="1"/>
  <c r="FQ48" i="1"/>
  <c r="GN48" i="1" s="1"/>
  <c r="GN38" i="1"/>
  <c r="GM38" i="1"/>
  <c r="BD35" i="1"/>
  <c r="AS35" i="1"/>
  <c r="AT35" i="1"/>
  <c r="GL26" i="1"/>
  <c r="GG26" i="1"/>
  <c r="GH26" i="1"/>
  <c r="HC26" i="1"/>
  <c r="GH24" i="1"/>
  <c r="GG24" i="1"/>
  <c r="FM24" i="1"/>
  <c r="FQ24" i="1"/>
  <c r="FL24" i="1"/>
  <c r="FQ23" i="1"/>
  <c r="FL23" i="1"/>
  <c r="FM23" i="1"/>
  <c r="AS23" i="1"/>
  <c r="HB21" i="1"/>
  <c r="GN19" i="1"/>
  <c r="GM19" i="1"/>
  <c r="GH40" i="1"/>
  <c r="HC33" i="1"/>
  <c r="FM16" i="1"/>
  <c r="GN11" i="1"/>
  <c r="GM11" i="1"/>
  <c r="GN26" i="1" l="1"/>
  <c r="GM26" i="1"/>
  <c r="HH26" i="1"/>
  <c r="HK26" i="1" s="1"/>
  <c r="HI26" i="1"/>
  <c r="EW53" i="1"/>
  <c r="EX53" i="1"/>
  <c r="HH38" i="1"/>
  <c r="HK38" i="1" s="1"/>
  <c r="HJ38" i="1"/>
  <c r="HI38" i="1"/>
  <c r="GM49" i="1"/>
  <c r="GN49" i="1"/>
  <c r="HJ59" i="1"/>
  <c r="HH59" i="1"/>
  <c r="HK59" i="1" s="1"/>
  <c r="HI59" i="1"/>
  <c r="BF26" i="1"/>
  <c r="BP26" i="1"/>
  <c r="BE26" i="1"/>
  <c r="DL52" i="1"/>
  <c r="DA52" i="1"/>
  <c r="DB52" i="1"/>
  <c r="BQ49" i="1"/>
  <c r="BR49" i="1"/>
  <c r="BP46" i="1"/>
  <c r="BE46" i="1"/>
  <c r="BF46" i="1"/>
  <c r="FM54" i="1"/>
  <c r="EX62" i="1"/>
  <c r="EW62" i="1"/>
  <c r="GM62" i="1"/>
  <c r="GN62" i="1"/>
  <c r="BF62" i="1"/>
  <c r="BP62" i="1"/>
  <c r="BE62" i="1"/>
  <c r="BP66" i="1"/>
  <c r="BE66" i="1"/>
  <c r="BF66" i="1"/>
  <c r="EX74" i="1"/>
  <c r="EW74" i="1"/>
  <c r="FR74" i="1"/>
  <c r="FS74" i="1"/>
  <c r="BR74" i="1"/>
  <c r="BQ74" i="1"/>
  <c r="DN87" i="1"/>
  <c r="DM87" i="1"/>
  <c r="EV86" i="1"/>
  <c r="EO86" i="1"/>
  <c r="EN86" i="1"/>
  <c r="FL86" i="1"/>
  <c r="FM86" i="1"/>
  <c r="DB90" i="1"/>
  <c r="DL90" i="1"/>
  <c r="DA90" i="1"/>
  <c r="DM94" i="1"/>
  <c r="DN94" i="1"/>
  <c r="FR100" i="1"/>
  <c r="BP114" i="1"/>
  <c r="BE114" i="1"/>
  <c r="BF114" i="1"/>
  <c r="EN116" i="1"/>
  <c r="EV116" i="1"/>
  <c r="EO116" i="1"/>
  <c r="BF112" i="1"/>
  <c r="BP112" i="1"/>
  <c r="BE112" i="1"/>
  <c r="DN130" i="1"/>
  <c r="DM130" i="1"/>
  <c r="BF125" i="1"/>
  <c r="BP125" i="1"/>
  <c r="BE125" i="1"/>
  <c r="GN133" i="1"/>
  <c r="GM133" i="1"/>
  <c r="EV132" i="1"/>
  <c r="EO132" i="1"/>
  <c r="EN132" i="1"/>
  <c r="FM132" i="1"/>
  <c r="FL132" i="1"/>
  <c r="DB26" i="1"/>
  <c r="DL26" i="1"/>
  <c r="DA26" i="1"/>
  <c r="BQ27" i="1"/>
  <c r="BR27" i="1"/>
  <c r="GN36" i="1"/>
  <c r="GM36" i="1"/>
  <c r="HH36" i="1"/>
  <c r="HK36" i="1" s="1"/>
  <c r="HI36" i="1"/>
  <c r="DM43" i="1"/>
  <c r="DN43" i="1"/>
  <c r="HH49" i="1"/>
  <c r="HK49" i="1" s="1"/>
  <c r="EV28" i="1"/>
  <c r="EO28" i="1"/>
  <c r="EN28" i="1"/>
  <c r="FL28" i="1"/>
  <c r="FM28" i="1"/>
  <c r="HJ52" i="1"/>
  <c r="HH52" i="1"/>
  <c r="HK52" i="1" s="1"/>
  <c r="HI52" i="1"/>
  <c r="BP56" i="1"/>
  <c r="BE56" i="1"/>
  <c r="BF56" i="1"/>
  <c r="GN72" i="1"/>
  <c r="GM72" i="1"/>
  <c r="HH72" i="1"/>
  <c r="HK72" i="1" s="1"/>
  <c r="HI72" i="1"/>
  <c r="HH79" i="1"/>
  <c r="HK79" i="1" s="1"/>
  <c r="HJ79" i="1"/>
  <c r="HI79" i="1"/>
  <c r="BP98" i="1"/>
  <c r="BE98" i="1"/>
  <c r="BF98" i="1"/>
  <c r="GN93" i="1"/>
  <c r="GM93" i="1"/>
  <c r="EV87" i="1"/>
  <c r="EO87" i="1"/>
  <c r="EN87" i="1"/>
  <c r="FL87" i="1"/>
  <c r="FM87" i="1"/>
  <c r="EX102" i="1"/>
  <c r="EN103" i="1"/>
  <c r="EV103" i="1"/>
  <c r="EO103" i="1"/>
  <c r="DB102" i="1"/>
  <c r="DL102" i="1"/>
  <c r="DA102" i="1"/>
  <c r="GN112" i="1"/>
  <c r="GM112" i="1"/>
  <c r="BF115" i="1"/>
  <c r="BP115" i="1"/>
  <c r="BE115" i="1"/>
  <c r="DL119" i="1"/>
  <c r="DA119" i="1"/>
  <c r="DB119" i="1"/>
  <c r="DL127" i="1"/>
  <c r="DA127" i="1"/>
  <c r="DB127" i="1"/>
  <c r="EV24" i="1"/>
  <c r="EO24" i="1"/>
  <c r="EN24" i="1"/>
  <c r="FR26" i="1"/>
  <c r="BQ45" i="1"/>
  <c r="BR45" i="1"/>
  <c r="GM39" i="1"/>
  <c r="GN39" i="1"/>
  <c r="HH39" i="1"/>
  <c r="HK39" i="1" s="1"/>
  <c r="HI39" i="1"/>
  <c r="EN48" i="1"/>
  <c r="EV48" i="1"/>
  <c r="EO48" i="1"/>
  <c r="FS16" i="1"/>
  <c r="DB17" i="1"/>
  <c r="DL17" i="1"/>
  <c r="DA17" i="1"/>
  <c r="GN21" i="1"/>
  <c r="GM21" i="1"/>
  <c r="HH21" i="1"/>
  <c r="HK21" i="1" s="1"/>
  <c r="HI21" i="1"/>
  <c r="GN33" i="1"/>
  <c r="GM33" i="1"/>
  <c r="HH42" i="1"/>
  <c r="HK42" i="1" s="1"/>
  <c r="HJ42" i="1"/>
  <c r="HI42" i="1"/>
  <c r="DL38" i="1"/>
  <c r="DA38" i="1"/>
  <c r="DB38" i="1"/>
  <c r="EV50" i="1"/>
  <c r="EN50" i="1"/>
  <c r="EO50" i="1"/>
  <c r="FR45" i="1"/>
  <c r="FS62" i="1"/>
  <c r="FS66" i="1"/>
  <c r="GM66" i="1"/>
  <c r="GN66" i="1"/>
  <c r="DN67" i="1"/>
  <c r="DM67" i="1"/>
  <c r="BF73" i="1"/>
  <c r="BP73" i="1"/>
  <c r="BE73" i="1"/>
  <c r="BF70" i="1"/>
  <c r="BP70" i="1"/>
  <c r="BE70" i="1"/>
  <c r="GN73" i="1"/>
  <c r="GM73" i="1"/>
  <c r="FR76" i="1"/>
  <c r="EX81" i="1"/>
  <c r="EW81" i="1"/>
  <c r="GM81" i="1"/>
  <c r="GN81" i="1"/>
  <c r="HI81" i="1"/>
  <c r="HH81" i="1"/>
  <c r="HK81" i="1" s="1"/>
  <c r="HI93" i="1"/>
  <c r="HH91" i="1"/>
  <c r="HK91" i="1" s="1"/>
  <c r="HJ91" i="1"/>
  <c r="HI91" i="1"/>
  <c r="FR96" i="1"/>
  <c r="FS96" i="1"/>
  <c r="HH101" i="1"/>
  <c r="HK101" i="1" s="1"/>
  <c r="HJ101" i="1"/>
  <c r="HI101" i="1"/>
  <c r="GN107" i="1"/>
  <c r="GM107" i="1"/>
  <c r="HH107" i="1"/>
  <c r="HK107" i="1" s="1"/>
  <c r="HI107" i="1"/>
  <c r="DM118" i="1"/>
  <c r="DN118" i="1"/>
  <c r="GM120" i="1"/>
  <c r="GN120" i="1"/>
  <c r="BR122" i="1"/>
  <c r="BQ122" i="1"/>
  <c r="EV124" i="1"/>
  <c r="EO124" i="1"/>
  <c r="EN124" i="1"/>
  <c r="FR126" i="1"/>
  <c r="BF131" i="1"/>
  <c r="BP131" i="1"/>
  <c r="BE131" i="1"/>
  <c r="BR33" i="1"/>
  <c r="BQ33" i="1"/>
  <c r="EV40" i="1"/>
  <c r="EN40" i="1"/>
  <c r="EO40" i="1"/>
  <c r="HH46" i="1"/>
  <c r="HK46" i="1" s="1"/>
  <c r="HJ46" i="1"/>
  <c r="HI46" i="1"/>
  <c r="HJ12" i="1"/>
  <c r="HI12" i="1"/>
  <c r="HH12" i="1"/>
  <c r="HK12" i="1" s="1"/>
  <c r="GN13" i="1"/>
  <c r="GM13" i="1"/>
  <c r="HH13" i="1"/>
  <c r="HK13" i="1" s="1"/>
  <c r="HI13" i="1"/>
  <c r="GM23" i="1"/>
  <c r="GN23" i="1"/>
  <c r="HH23" i="1"/>
  <c r="HK23" i="1" s="1"/>
  <c r="HI23" i="1"/>
  <c r="BP28" i="1"/>
  <c r="BE28" i="1"/>
  <c r="BF28" i="1"/>
  <c r="DN54" i="1"/>
  <c r="DM54" i="1"/>
  <c r="GM35" i="1"/>
  <c r="GN35" i="1"/>
  <c r="GM43" i="1"/>
  <c r="GN43" i="1"/>
  <c r="DL44" i="1"/>
  <c r="DA44" i="1"/>
  <c r="DB44" i="1"/>
  <c r="GM47" i="1"/>
  <c r="GN47" i="1"/>
  <c r="FR50" i="1"/>
  <c r="FS50" i="1"/>
  <c r="DL66" i="1"/>
  <c r="DA66" i="1"/>
  <c r="DB66" i="1"/>
  <c r="EN56" i="1"/>
  <c r="EV56" i="1"/>
  <c r="EO56" i="1"/>
  <c r="FL56" i="1"/>
  <c r="FM56" i="1"/>
  <c r="FM64" i="1"/>
  <c r="GN69" i="1"/>
  <c r="GM69" i="1"/>
  <c r="HH69" i="1"/>
  <c r="HK69" i="1" s="1"/>
  <c r="HI69" i="1"/>
  <c r="FR75" i="1"/>
  <c r="GM89" i="1"/>
  <c r="GN89" i="1"/>
  <c r="DM100" i="1"/>
  <c r="DN100" i="1"/>
  <c r="BQ104" i="1"/>
  <c r="BR104" i="1"/>
  <c r="EV104" i="1"/>
  <c r="EO104" i="1"/>
  <c r="EN104" i="1"/>
  <c r="EV101" i="1"/>
  <c r="EO101" i="1"/>
  <c r="EN101" i="1"/>
  <c r="FL101" i="1"/>
  <c r="FM101" i="1"/>
  <c r="EN112" i="1"/>
  <c r="EV112" i="1"/>
  <c r="EO112" i="1"/>
  <c r="BF111" i="1"/>
  <c r="BP111" i="1"/>
  <c r="BE111" i="1"/>
  <c r="GN116" i="1"/>
  <c r="GM116" i="1"/>
  <c r="GN126" i="1"/>
  <c r="FR128" i="1"/>
  <c r="FS24" i="1"/>
  <c r="FR24" i="1"/>
  <c r="GN24" i="1"/>
  <c r="GM24" i="1"/>
  <c r="FR52" i="1"/>
  <c r="BP38" i="1"/>
  <c r="BE38" i="1"/>
  <c r="BF38" i="1"/>
  <c r="BQ51" i="1"/>
  <c r="BR51" i="1"/>
  <c r="DL42" i="1"/>
  <c r="DA42" i="1"/>
  <c r="DB42" i="1"/>
  <c r="BP77" i="1"/>
  <c r="BE77" i="1"/>
  <c r="BF77" i="1"/>
  <c r="GM76" i="1"/>
  <c r="GN76" i="1"/>
  <c r="BQ78" i="1"/>
  <c r="BR78" i="1"/>
  <c r="EV80" i="1"/>
  <c r="EO80" i="1"/>
  <c r="EN80" i="1"/>
  <c r="FL80" i="1"/>
  <c r="FM80" i="1"/>
  <c r="EN93" i="1"/>
  <c r="EV93" i="1"/>
  <c r="EO93" i="1"/>
  <c r="EV97" i="1"/>
  <c r="EO97" i="1"/>
  <c r="EN97" i="1"/>
  <c r="BP101" i="1"/>
  <c r="BE101" i="1"/>
  <c r="BF101" i="1"/>
  <c r="FR103" i="1"/>
  <c r="FS103" i="1"/>
  <c r="BP109" i="1"/>
  <c r="BE109" i="1"/>
  <c r="BF109" i="1"/>
  <c r="DB131" i="1"/>
  <c r="DL131" i="1"/>
  <c r="DA131" i="1"/>
  <c r="EO131" i="1"/>
  <c r="EV23" i="1"/>
  <c r="EO23" i="1"/>
  <c r="EN23" i="1"/>
  <c r="HH34" i="1"/>
  <c r="HK34" i="1" s="1"/>
  <c r="HJ34" i="1"/>
  <c r="HI34" i="1"/>
  <c r="HJ35" i="1"/>
  <c r="HI35" i="1"/>
  <c r="HH35" i="1"/>
  <c r="HK35" i="1" s="1"/>
  <c r="GM51" i="1"/>
  <c r="GN51" i="1"/>
  <c r="BQ64" i="1"/>
  <c r="BR64" i="1"/>
  <c r="GN63" i="1"/>
  <c r="GM63" i="1"/>
  <c r="HI63" i="1"/>
  <c r="HH63" i="1"/>
  <c r="HK63" i="1" s="1"/>
  <c r="HI76" i="1"/>
  <c r="FR78" i="1"/>
  <c r="FS78" i="1"/>
  <c r="GM78" i="1"/>
  <c r="GN78" i="1"/>
  <c r="DN103" i="1"/>
  <c r="EN89" i="1"/>
  <c r="EV89" i="1"/>
  <c r="EO89" i="1"/>
  <c r="DB92" i="1"/>
  <c r="DL92" i="1"/>
  <c r="DA92" i="1"/>
  <c r="BP110" i="1"/>
  <c r="BE110" i="1"/>
  <c r="BF110" i="1"/>
  <c r="EV100" i="1"/>
  <c r="FS100" i="1" s="1"/>
  <c r="EO100" i="1"/>
  <c r="EN100" i="1"/>
  <c r="EX115" i="1"/>
  <c r="DB111" i="1"/>
  <c r="DL111" i="1"/>
  <c r="DA111" i="1"/>
  <c r="DA125" i="1"/>
  <c r="HI131" i="1"/>
  <c r="HH131" i="1"/>
  <c r="HK131" i="1" s="1"/>
  <c r="HJ131" i="1"/>
  <c r="GM132" i="1"/>
  <c r="GN132" i="1"/>
  <c r="HI132" i="1"/>
  <c r="HH132" i="1"/>
  <c r="HK132" i="1" s="1"/>
  <c r="GM45" i="1"/>
  <c r="GN45" i="1"/>
  <c r="DM23" i="1"/>
  <c r="DN23" i="1"/>
  <c r="GN30" i="1"/>
  <c r="GM30" i="1"/>
  <c r="FR35" i="1"/>
  <c r="DN53" i="1"/>
  <c r="GN52" i="1"/>
  <c r="BQ43" i="1"/>
  <c r="BR43" i="1"/>
  <c r="EN44" i="1"/>
  <c r="EV44" i="1"/>
  <c r="FR44" i="1" s="1"/>
  <c r="EO44" i="1"/>
  <c r="DM51" i="1"/>
  <c r="DN51" i="1"/>
  <c r="BP59" i="1"/>
  <c r="BE59" i="1"/>
  <c r="BF59" i="1"/>
  <c r="HH65" i="1"/>
  <c r="HK65" i="1" s="1"/>
  <c r="HJ65" i="1"/>
  <c r="HI65" i="1"/>
  <c r="DM73" i="1"/>
  <c r="DN73" i="1"/>
  <c r="EO70" i="1"/>
  <c r="EN70" i="1"/>
  <c r="EV70" i="1"/>
  <c r="DN82" i="1"/>
  <c r="DM82" i="1"/>
  <c r="EV68" i="1"/>
  <c r="EO68" i="1"/>
  <c r="EN68" i="1"/>
  <c r="BR69" i="1"/>
  <c r="BQ69" i="1"/>
  <c r="BF90" i="1"/>
  <c r="BP90" i="1"/>
  <c r="BE90" i="1"/>
  <c r="EV98" i="1"/>
  <c r="EO98" i="1"/>
  <c r="EN98" i="1"/>
  <c r="FL98" i="1"/>
  <c r="FM98" i="1"/>
  <c r="DL101" i="1"/>
  <c r="DA101" i="1"/>
  <c r="DB101" i="1"/>
  <c r="DL109" i="1"/>
  <c r="DA109" i="1"/>
  <c r="DB109" i="1"/>
  <c r="GN99" i="1"/>
  <c r="GM99" i="1"/>
  <c r="HH99" i="1"/>
  <c r="HK99" i="1" s="1"/>
  <c r="HI99" i="1"/>
  <c r="DA112" i="1"/>
  <c r="EV109" i="1"/>
  <c r="EO109" i="1"/>
  <c r="EN109" i="1"/>
  <c r="FL109" i="1"/>
  <c r="FM109" i="1"/>
  <c r="FR112" i="1"/>
  <c r="FS112" i="1"/>
  <c r="GM115" i="1"/>
  <c r="GN115" i="1"/>
  <c r="HH119" i="1"/>
  <c r="HK119" i="1" s="1"/>
  <c r="HJ119" i="1"/>
  <c r="HI119" i="1"/>
  <c r="DM124" i="1"/>
  <c r="DN124" i="1"/>
  <c r="GN121" i="1"/>
  <c r="GM121" i="1"/>
  <c r="HI133" i="1"/>
  <c r="HH127" i="1"/>
  <c r="HK127" i="1" s="1"/>
  <c r="HJ127" i="1"/>
  <c r="HI127" i="1"/>
  <c r="V129" i="1"/>
  <c r="BF129" i="1"/>
  <c r="BE129" i="1"/>
  <c r="BR132" i="1"/>
  <c r="BQ132" i="1"/>
  <c r="BP44" i="1"/>
  <c r="BE44" i="1"/>
  <c r="BF44" i="1"/>
  <c r="BR24" i="1"/>
  <c r="BQ24" i="1"/>
  <c r="EV46" i="1"/>
  <c r="EN46" i="1"/>
  <c r="EO46" i="1"/>
  <c r="DB12" i="1"/>
  <c r="DL12" i="1"/>
  <c r="DA12" i="1"/>
  <c r="DM45" i="1"/>
  <c r="DN45" i="1"/>
  <c r="DM27" i="1"/>
  <c r="DN27" i="1"/>
  <c r="FL42" i="1"/>
  <c r="FL46" i="1"/>
  <c r="BP52" i="1"/>
  <c r="BE52" i="1"/>
  <c r="BF52" i="1"/>
  <c r="FL50" i="1"/>
  <c r="HI64" i="1"/>
  <c r="HH64" i="1"/>
  <c r="HK64" i="1" s="1"/>
  <c r="HJ64" i="1"/>
  <c r="DL77" i="1"/>
  <c r="DA77" i="1"/>
  <c r="DB77" i="1"/>
  <c r="HJ71" i="1"/>
  <c r="HI71" i="1"/>
  <c r="HH71" i="1"/>
  <c r="HK71" i="1" s="1"/>
  <c r="BF75" i="1"/>
  <c r="BP75" i="1"/>
  <c r="DM75" i="1" s="1"/>
  <c r="BE75" i="1"/>
  <c r="BR82" i="1"/>
  <c r="BQ82" i="1"/>
  <c r="BP80" i="1"/>
  <c r="BE80" i="1"/>
  <c r="BF80" i="1"/>
  <c r="GN82" i="1"/>
  <c r="GM82" i="1"/>
  <c r="FM89" i="1"/>
  <c r="FL93" i="1"/>
  <c r="HH103" i="1"/>
  <c r="HK103" i="1" s="1"/>
  <c r="EV94" i="1"/>
  <c r="EO94" i="1"/>
  <c r="EN94" i="1"/>
  <c r="GN108" i="1"/>
  <c r="BR116" i="1"/>
  <c r="BQ116" i="1"/>
  <c r="HJ102" i="1"/>
  <c r="HI102" i="1"/>
  <c r="HH102" i="1"/>
  <c r="HK102" i="1" s="1"/>
  <c r="FR111" i="1"/>
  <c r="FL116" i="1"/>
  <c r="BQ118" i="1"/>
  <c r="BR118" i="1"/>
  <c r="DB115" i="1"/>
  <c r="DL115" i="1"/>
  <c r="DA115" i="1"/>
  <c r="EW118" i="1"/>
  <c r="EX118" i="1"/>
  <c r="GM124" i="1"/>
  <c r="GN124" i="1"/>
  <c r="BR130" i="1"/>
  <c r="BQ130" i="1"/>
  <c r="FR48" i="1"/>
  <c r="FS48" i="1"/>
  <c r="DM58" i="1"/>
  <c r="DN58" i="1"/>
  <c r="EX16" i="1"/>
  <c r="EW16" i="1"/>
  <c r="BF39" i="1"/>
  <c r="BP39" i="1"/>
  <c r="BE39" i="1"/>
  <c r="FR53" i="1"/>
  <c r="DL56" i="1"/>
  <c r="DA56" i="1"/>
  <c r="DB56" i="1"/>
  <c r="EN59" i="1"/>
  <c r="EV59" i="1"/>
  <c r="EO59" i="1"/>
  <c r="FM59" i="1"/>
  <c r="FL59" i="1"/>
  <c r="BF68" i="1"/>
  <c r="BP68" i="1"/>
  <c r="BE68" i="1"/>
  <c r="EO71" i="1"/>
  <c r="EN71" i="1"/>
  <c r="EV71" i="1"/>
  <c r="GN67" i="1"/>
  <c r="GM67" i="1"/>
  <c r="EN82" i="1"/>
  <c r="EV82" i="1"/>
  <c r="EO82" i="1"/>
  <c r="GN91" i="1"/>
  <c r="GM91" i="1"/>
  <c r="DM97" i="1"/>
  <c r="DN97" i="1"/>
  <c r="GM106" i="1"/>
  <c r="GN106" i="1"/>
  <c r="HJ106" i="1"/>
  <c r="HI106" i="1"/>
  <c r="HH106" i="1"/>
  <c r="HK106" i="1" s="1"/>
  <c r="EN121" i="1"/>
  <c r="EV121" i="1"/>
  <c r="FR121" i="1" s="1"/>
  <c r="EO121" i="1"/>
  <c r="BQ124" i="1"/>
  <c r="BR124" i="1"/>
  <c r="EN129" i="1"/>
  <c r="EV129" i="1"/>
  <c r="EO129" i="1"/>
  <c r="EN130" i="1"/>
  <c r="EV130" i="1"/>
  <c r="EO130" i="1"/>
  <c r="FM130" i="1"/>
  <c r="FL130" i="1"/>
  <c r="GM134" i="1"/>
  <c r="GN134" i="1"/>
  <c r="EW131" i="1"/>
  <c r="EX131" i="1"/>
  <c r="FR131" i="1"/>
  <c r="FS131" i="1"/>
  <c r="EO12" i="1"/>
  <c r="EN12" i="1"/>
  <c r="EV12" i="1"/>
  <c r="FL12" i="1"/>
  <c r="FM12" i="1"/>
  <c r="EO17" i="1"/>
  <c r="EN17" i="1"/>
  <c r="EV17" i="1"/>
  <c r="FL17" i="1"/>
  <c r="FM17" i="1"/>
  <c r="DB29" i="1"/>
  <c r="DL29" i="1"/>
  <c r="DA29" i="1"/>
  <c r="GM41" i="1"/>
  <c r="GN41" i="1"/>
  <c r="EO29" i="1"/>
  <c r="HJ56" i="1"/>
  <c r="HH56" i="1"/>
  <c r="HK56" i="1" s="1"/>
  <c r="HI56" i="1"/>
  <c r="HI49" i="1"/>
  <c r="EX58" i="1"/>
  <c r="EV38" i="1"/>
  <c r="EO38" i="1"/>
  <c r="EN38" i="1"/>
  <c r="FL38" i="1"/>
  <c r="FM38" i="1"/>
  <c r="EW43" i="1"/>
  <c r="EX43" i="1"/>
  <c r="HH61" i="1"/>
  <c r="HK61" i="1" s="1"/>
  <c r="HJ61" i="1"/>
  <c r="HI61" i="1"/>
  <c r="GM68" i="1"/>
  <c r="EO92" i="1"/>
  <c r="GM100" i="1"/>
  <c r="GN96" i="1"/>
  <c r="GM96" i="1"/>
  <c r="HI96" i="1"/>
  <c r="HH96" i="1"/>
  <c r="HK96" i="1" s="1"/>
  <c r="BF99" i="1"/>
  <c r="BP99" i="1"/>
  <c r="BE99" i="1"/>
  <c r="DB99" i="1"/>
  <c r="DA99" i="1"/>
  <c r="BQ100" i="1"/>
  <c r="BR100" i="1"/>
  <c r="BQ108" i="1"/>
  <c r="BR108" i="1"/>
  <c r="EV108" i="1"/>
  <c r="FR108" i="1" s="1"/>
  <c r="EO108" i="1"/>
  <c r="EN108" i="1"/>
  <c r="HH110" i="1"/>
  <c r="HK110" i="1" s="1"/>
  <c r="HJ110" i="1"/>
  <c r="HI110" i="1"/>
  <c r="FS117" i="1"/>
  <c r="FR117" i="1"/>
  <c r="EV110" i="1"/>
  <c r="EO110" i="1"/>
  <c r="EN110" i="1"/>
  <c r="FM110" i="1"/>
  <c r="FL110" i="1"/>
  <c r="DN125" i="1"/>
  <c r="DM125" i="1"/>
  <c r="DM126" i="1"/>
  <c r="DN126" i="1"/>
  <c r="EX128" i="1"/>
  <c r="EW128" i="1"/>
  <c r="GM128" i="1"/>
  <c r="GN128" i="1"/>
  <c r="GM129" i="1"/>
  <c r="GN129" i="1"/>
  <c r="FS35" i="1"/>
  <c r="HJ29" i="1"/>
  <c r="HI29" i="1"/>
  <c r="HH29" i="1"/>
  <c r="HK29" i="1" s="1"/>
  <c r="EW49" i="1"/>
  <c r="EX49" i="1"/>
  <c r="HJ48" i="1"/>
  <c r="HH48" i="1"/>
  <c r="HK48" i="1" s="1"/>
  <c r="HI48" i="1"/>
  <c r="EN66" i="1"/>
  <c r="EV66" i="1"/>
  <c r="EO66" i="1"/>
  <c r="DN70" i="1"/>
  <c r="DM70" i="1"/>
  <c r="FR63" i="1"/>
  <c r="FS63" i="1"/>
  <c r="GN60" i="1"/>
  <c r="GM60" i="1"/>
  <c r="HH67" i="1"/>
  <c r="HK67" i="1" s="1"/>
  <c r="DB68" i="1"/>
  <c r="DL68" i="1"/>
  <c r="DA68" i="1"/>
  <c r="EN77" i="1"/>
  <c r="EV77" i="1"/>
  <c r="EO77" i="1"/>
  <c r="FR77" i="1"/>
  <c r="GN77" i="1"/>
  <c r="GM77" i="1"/>
  <c r="BR93" i="1"/>
  <c r="BQ93" i="1"/>
  <c r="FS94" i="1"/>
  <c r="DN112" i="1"/>
  <c r="DM112" i="1"/>
  <c r="BF107" i="1"/>
  <c r="BP107" i="1"/>
  <c r="DM107" i="1" s="1"/>
  <c r="BE107" i="1"/>
  <c r="HH114" i="1"/>
  <c r="HK114" i="1" s="1"/>
  <c r="HJ114" i="1"/>
  <c r="HI114" i="1"/>
  <c r="HH122" i="1"/>
  <c r="HK122" i="1" s="1"/>
  <c r="HJ122" i="1"/>
  <c r="HI122" i="1"/>
  <c r="EV122" i="1"/>
  <c r="EO122" i="1"/>
  <c r="EN122" i="1"/>
  <c r="FL122" i="1"/>
  <c r="FM122" i="1"/>
  <c r="BF29" i="1"/>
  <c r="BP29" i="1"/>
  <c r="BE29" i="1"/>
  <c r="EN52" i="1"/>
  <c r="EV52" i="1"/>
  <c r="EO52" i="1"/>
  <c r="FS22" i="1"/>
  <c r="FR22" i="1"/>
  <c r="GM22" i="1"/>
  <c r="GN22" i="1"/>
  <c r="DB35" i="1"/>
  <c r="DL35" i="1"/>
  <c r="EW35" i="1" s="1"/>
  <c r="DA35" i="1"/>
  <c r="FR39" i="1"/>
  <c r="FS39" i="1"/>
  <c r="DL48" i="1"/>
  <c r="DA48" i="1"/>
  <c r="DB48" i="1"/>
  <c r="BR54" i="1"/>
  <c r="BQ54" i="1"/>
  <c r="FM46" i="1"/>
  <c r="DL50" i="1"/>
  <c r="DA50" i="1"/>
  <c r="DB50" i="1"/>
  <c r="FM50" i="1"/>
  <c r="HH62" i="1"/>
  <c r="HK62" i="1" s="1"/>
  <c r="DM69" i="1"/>
  <c r="HI68" i="1"/>
  <c r="HH68" i="1"/>
  <c r="HK68" i="1" s="1"/>
  <c r="HJ68" i="1"/>
  <c r="EX69" i="1"/>
  <c r="EW69" i="1"/>
  <c r="BQ76" i="1"/>
  <c r="BR76" i="1"/>
  <c r="HH75" i="1"/>
  <c r="HK75" i="1" s="1"/>
  <c r="HJ75" i="1"/>
  <c r="HI75" i="1"/>
  <c r="DB71" i="1"/>
  <c r="DL71" i="1"/>
  <c r="DA71" i="1"/>
  <c r="EV73" i="1"/>
  <c r="EO73" i="1"/>
  <c r="EN73" i="1"/>
  <c r="EV75" i="1"/>
  <c r="EN75" i="1"/>
  <c r="EO75" i="1"/>
  <c r="FM75" i="1"/>
  <c r="FM82" i="1"/>
  <c r="DN93" i="1"/>
  <c r="DM93" i="1"/>
  <c r="FR93" i="1"/>
  <c r="FS93" i="1"/>
  <c r="HJ92" i="1"/>
  <c r="HI92" i="1"/>
  <c r="HH92" i="1"/>
  <c r="HK92" i="1" s="1"/>
  <c r="FM97" i="1"/>
  <c r="EX106" i="1"/>
  <c r="DM108" i="1"/>
  <c r="DN108" i="1"/>
  <c r="GN117" i="1"/>
  <c r="BF102" i="1"/>
  <c r="BP102" i="1"/>
  <c r="BE102" i="1"/>
  <c r="FS111" i="1"/>
  <c r="FR116" i="1"/>
  <c r="FS116" i="1"/>
  <c r="EV113" i="1"/>
  <c r="EO113" i="1"/>
  <c r="EN113" i="1"/>
  <c r="BP119" i="1"/>
  <c r="BE119" i="1"/>
  <c r="BF119" i="1"/>
  <c r="FM121" i="1"/>
  <c r="HH128" i="1"/>
  <c r="HK128" i="1" s="1"/>
  <c r="BF121" i="1"/>
  <c r="BP121" i="1"/>
  <c r="BE121" i="1"/>
  <c r="BP127" i="1"/>
  <c r="BE127" i="1"/>
  <c r="BF127" i="1"/>
  <c r="FL129" i="1"/>
  <c r="BF35" i="1"/>
  <c r="BP35" i="1"/>
  <c r="BE35" i="1"/>
  <c r="BP50" i="1"/>
  <c r="BE50" i="1"/>
  <c r="BF50" i="1"/>
  <c r="HJ32" i="1"/>
  <c r="HH32" i="1"/>
  <c r="HK32" i="1" s="1"/>
  <c r="HI32" i="1"/>
  <c r="DM40" i="1"/>
  <c r="DN40" i="1"/>
  <c r="GN16" i="1"/>
  <c r="GM16" i="1"/>
  <c r="HI16" i="1"/>
  <c r="HH16" i="1"/>
  <c r="HK16" i="1" s="1"/>
  <c r="HJ20" i="1"/>
  <c r="HI20" i="1"/>
  <c r="HH20" i="1"/>
  <c r="HK20" i="1" s="1"/>
  <c r="V23" i="1"/>
  <c r="BE23" i="1"/>
  <c r="BF23" i="1"/>
  <c r="FS37" i="1"/>
  <c r="FR37" i="1"/>
  <c r="GM29" i="1"/>
  <c r="GN29" i="1"/>
  <c r="FS53" i="1"/>
  <c r="BQ53" i="1"/>
  <c r="BR53" i="1"/>
  <c r="EV54" i="1"/>
  <c r="EN54" i="1"/>
  <c r="EO54" i="1"/>
  <c r="EV34" i="1"/>
  <c r="EO34" i="1"/>
  <c r="EN34" i="1"/>
  <c r="FM34" i="1"/>
  <c r="FL34" i="1"/>
  <c r="GM53" i="1"/>
  <c r="GN53" i="1"/>
  <c r="HH53" i="1"/>
  <c r="HK53" i="1" s="1"/>
  <c r="HI53" i="1"/>
  <c r="FR54" i="1"/>
  <c r="GN54" i="1"/>
  <c r="GM54" i="1"/>
  <c r="FR57" i="1"/>
  <c r="FS57" i="1"/>
  <c r="GN57" i="1"/>
  <c r="GM57" i="1"/>
  <c r="DM60" i="1"/>
  <c r="DN60" i="1"/>
  <c r="EV64" i="1"/>
  <c r="EO64" i="1"/>
  <c r="EN64" i="1"/>
  <c r="BR67" i="1"/>
  <c r="BQ67" i="1"/>
  <c r="HI90" i="1"/>
  <c r="HH90" i="1"/>
  <c r="HK90" i="1" s="1"/>
  <c r="HJ90" i="1"/>
  <c r="HH95" i="1"/>
  <c r="HK95" i="1" s="1"/>
  <c r="HJ95" i="1"/>
  <c r="HI95" i="1"/>
  <c r="HH105" i="1"/>
  <c r="HK105" i="1" s="1"/>
  <c r="HJ105" i="1"/>
  <c r="HI105" i="1"/>
  <c r="DN116" i="1"/>
  <c r="DM116" i="1"/>
  <c r="BF106" i="1"/>
  <c r="BP106" i="1"/>
  <c r="BE106" i="1"/>
  <c r="DL110" i="1"/>
  <c r="DA110" i="1"/>
  <c r="DB110" i="1"/>
  <c r="EV114" i="1"/>
  <c r="EO114" i="1"/>
  <c r="EN114" i="1"/>
  <c r="FM114" i="1"/>
  <c r="FL114" i="1"/>
  <c r="FR123" i="1"/>
  <c r="FS123" i="1"/>
  <c r="HJ120" i="1"/>
  <c r="HI120" i="1"/>
  <c r="HH120" i="1"/>
  <c r="HK120" i="1" s="1"/>
  <c r="EV119" i="1"/>
  <c r="EO119" i="1"/>
  <c r="EN119" i="1"/>
  <c r="FL119" i="1"/>
  <c r="FM119" i="1"/>
  <c r="FS125" i="1"/>
  <c r="EV127" i="1"/>
  <c r="EO127" i="1"/>
  <c r="EN127" i="1"/>
  <c r="FL127" i="1"/>
  <c r="FM127" i="1"/>
  <c r="EV133" i="1"/>
  <c r="EO133" i="1"/>
  <c r="EN133" i="1"/>
  <c r="FM133" i="1"/>
  <c r="FL133" i="1"/>
  <c r="BP34" i="1"/>
  <c r="BE34" i="1"/>
  <c r="BF34" i="1"/>
  <c r="DL28" i="1"/>
  <c r="DA28" i="1"/>
  <c r="DB28" i="1"/>
  <c r="EN33" i="1"/>
  <c r="EV33" i="1"/>
  <c r="EO33" i="1"/>
  <c r="BQ58" i="1"/>
  <c r="BR58" i="1"/>
  <c r="BF12" i="1"/>
  <c r="BP12" i="1"/>
  <c r="BE12" i="1"/>
  <c r="DL24" i="1"/>
  <c r="DA24" i="1"/>
  <c r="DB24" i="1"/>
  <c r="HH31" i="1"/>
  <c r="HK31" i="1" s="1"/>
  <c r="HJ31" i="1"/>
  <c r="HI31" i="1"/>
  <c r="BQ40" i="1"/>
  <c r="BR40" i="1"/>
  <c r="EW45" i="1"/>
  <c r="EX45" i="1"/>
  <c r="FR27" i="1"/>
  <c r="GN27" i="1"/>
  <c r="GM27" i="1"/>
  <c r="HJ44" i="1"/>
  <c r="HH44" i="1"/>
  <c r="HK44" i="1" s="1"/>
  <c r="HI44" i="1"/>
  <c r="EW58" i="1"/>
  <c r="BP42" i="1"/>
  <c r="BE42" i="1"/>
  <c r="BF42" i="1"/>
  <c r="GN68" i="1"/>
  <c r="FS70" i="1"/>
  <c r="FR70" i="1"/>
  <c r="GM70" i="1"/>
  <c r="GN70" i="1"/>
  <c r="BR72" i="1"/>
  <c r="BQ72" i="1"/>
  <c r="HH76" i="1"/>
  <c r="HK76" i="1" s="1"/>
  <c r="EX72" i="1"/>
  <c r="EW72" i="1"/>
  <c r="DN80" i="1"/>
  <c r="DM80" i="1"/>
  <c r="DM76" i="1"/>
  <c r="DN76" i="1"/>
  <c r="BR89" i="1"/>
  <c r="BQ89" i="1"/>
  <c r="GN87" i="1"/>
  <c r="GM87" i="1"/>
  <c r="HH87" i="1"/>
  <c r="HK87" i="1" s="1"/>
  <c r="HI87" i="1"/>
  <c r="GN100" i="1"/>
  <c r="EV91" i="1"/>
  <c r="EO91" i="1"/>
  <c r="EN91" i="1"/>
  <c r="FL91" i="1"/>
  <c r="FM91" i="1"/>
  <c r="DM104" i="1"/>
  <c r="DN104" i="1"/>
  <c r="FR107" i="1"/>
  <c r="GN103" i="1"/>
  <c r="GM103" i="1"/>
  <c r="BF103" i="1"/>
  <c r="BP103" i="1"/>
  <c r="BE103" i="1"/>
  <c r="GM111" i="1"/>
  <c r="GN111" i="1"/>
  <c r="BQ113" i="1"/>
  <c r="BR113" i="1"/>
  <c r="HJ115" i="1"/>
  <c r="HI115" i="1"/>
  <c r="HH115" i="1"/>
  <c r="HK115" i="1" s="1"/>
  <c r="DL122" i="1"/>
  <c r="DA122" i="1"/>
  <c r="DB122" i="1"/>
  <c r="DB125" i="1"/>
  <c r="HJ124" i="1"/>
  <c r="HI124" i="1"/>
  <c r="HH124" i="1"/>
  <c r="HK124" i="1" s="1"/>
  <c r="EN125" i="1"/>
  <c r="EV125" i="1"/>
  <c r="FR125" i="1" s="1"/>
  <c r="EO125" i="1"/>
  <c r="GN125" i="1"/>
  <c r="GM125" i="1"/>
  <c r="BF128" i="1"/>
  <c r="BP128" i="1"/>
  <c r="BE128" i="1"/>
  <c r="EO134" i="1"/>
  <c r="EN134" i="1"/>
  <c r="EV134" i="1"/>
  <c r="DL34" i="1"/>
  <c r="DA34" i="1"/>
  <c r="DB34" i="1"/>
  <c r="GM32" i="1"/>
  <c r="GN32" i="1"/>
  <c r="DL39" i="1"/>
  <c r="EW39" i="1" s="1"/>
  <c r="DA39" i="1"/>
  <c r="DB39" i="1"/>
  <c r="FR40" i="1"/>
  <c r="FS40" i="1"/>
  <c r="HJ15" i="1"/>
  <c r="HI15" i="1"/>
  <c r="HH15" i="1"/>
  <c r="HK15" i="1" s="1"/>
  <c r="HJ17" i="1"/>
  <c r="HI17" i="1"/>
  <c r="HH17" i="1"/>
  <c r="HK17" i="1" s="1"/>
  <c r="EX21" i="1"/>
  <c r="EW21" i="1"/>
  <c r="EV42" i="1"/>
  <c r="EN42" i="1"/>
  <c r="EO42" i="1"/>
  <c r="DL46" i="1"/>
  <c r="DA46" i="1"/>
  <c r="DB46" i="1"/>
  <c r="EW51" i="1"/>
  <c r="EX51" i="1"/>
  <c r="EN26" i="1"/>
  <c r="EV26" i="1"/>
  <c r="EO26" i="1"/>
  <c r="EV27" i="1"/>
  <c r="FS27" i="1" s="1"/>
  <c r="EO27" i="1"/>
  <c r="EN27" i="1"/>
  <c r="HH51" i="1"/>
  <c r="HK51" i="1" s="1"/>
  <c r="GM48" i="1"/>
  <c r="DL59" i="1"/>
  <c r="DA59" i="1"/>
  <c r="DB59" i="1"/>
  <c r="GN65" i="1"/>
  <c r="GM65" i="1"/>
  <c r="FR62" i="1"/>
  <c r="FL66" i="1"/>
  <c r="HI67" i="1"/>
  <c r="EW76" i="1"/>
  <c r="EX76" i="1"/>
  <c r="FL77" i="1"/>
  <c r="DN74" i="1"/>
  <c r="DM74" i="1"/>
  <c r="DN89" i="1"/>
  <c r="DM89" i="1"/>
  <c r="DM78" i="1"/>
  <c r="EW78" i="1"/>
  <c r="DN78" i="1"/>
  <c r="EX78" i="1"/>
  <c r="BP86" i="1"/>
  <c r="DN86" i="1" s="1"/>
  <c r="BE86" i="1"/>
  <c r="BF86" i="1"/>
  <c r="HH93" i="1"/>
  <c r="HK93" i="1" s="1"/>
  <c r="GM92" i="1"/>
  <c r="GN92" i="1"/>
  <c r="BQ94" i="1"/>
  <c r="BR94" i="1"/>
  <c r="BQ97" i="1"/>
  <c r="BR97" i="1"/>
  <c r="GM102" i="1"/>
  <c r="GN102" i="1"/>
  <c r="EN107" i="1"/>
  <c r="EV107" i="1"/>
  <c r="EO107" i="1"/>
  <c r="DB106" i="1"/>
  <c r="DL106" i="1"/>
  <c r="DA106" i="1"/>
  <c r="DB112" i="1"/>
  <c r="DL114" i="1"/>
  <c r="DA114" i="1"/>
  <c r="DB114" i="1"/>
  <c r="HH133" i="1"/>
  <c r="HK133" i="1" s="1"/>
  <c r="HI41" i="1"/>
  <c r="HH50" i="1"/>
  <c r="HK50" i="1" s="1"/>
  <c r="HJ50" i="1"/>
  <c r="HI50" i="1"/>
  <c r="HH28" i="1"/>
  <c r="HK28" i="1" s="1"/>
  <c r="HJ28" i="1"/>
  <c r="HI28" i="1"/>
  <c r="FL33" i="1"/>
  <c r="GM37" i="1"/>
  <c r="DM49" i="1"/>
  <c r="DN49" i="1"/>
  <c r="HH25" i="1"/>
  <c r="HK25" i="1" s="1"/>
  <c r="HJ25" i="1"/>
  <c r="HI25" i="1"/>
  <c r="FR36" i="1"/>
  <c r="FS36" i="1"/>
  <c r="FR42" i="1"/>
  <c r="FS42" i="1"/>
  <c r="BP48" i="1"/>
  <c r="BE48" i="1"/>
  <c r="BF48" i="1"/>
  <c r="HI62" i="1"/>
  <c r="FS55" i="1"/>
  <c r="FR55" i="1"/>
  <c r="GM55" i="1"/>
  <c r="GN55" i="1"/>
  <c r="DN69" i="1"/>
  <c r="DM64" i="1"/>
  <c r="DN64" i="1"/>
  <c r="EV60" i="1"/>
  <c r="EO60" i="1"/>
  <c r="EN60" i="1"/>
  <c r="DM72" i="1"/>
  <c r="FL71" i="1"/>
  <c r="GN74" i="1"/>
  <c r="GM74" i="1"/>
  <c r="FR72" i="1"/>
  <c r="BR92" i="1"/>
  <c r="BQ92" i="1"/>
  <c r="EO88" i="1"/>
  <c r="EN88" i="1"/>
  <c r="EV88" i="1"/>
  <c r="FL89" i="1"/>
  <c r="BP91" i="1"/>
  <c r="DN91" i="1" s="1"/>
  <c r="BE91" i="1"/>
  <c r="BF91" i="1"/>
  <c r="FM93" i="1"/>
  <c r="DL98" i="1"/>
  <c r="DA98" i="1"/>
  <c r="DB98" i="1"/>
  <c r="EV90" i="1"/>
  <c r="EO90" i="1"/>
  <c r="EN90" i="1"/>
  <c r="FM90" i="1"/>
  <c r="FL90" i="1"/>
  <c r="FL97" i="1"/>
  <c r="EN99" i="1"/>
  <c r="EV99" i="1"/>
  <c r="EO99" i="1"/>
  <c r="EN106" i="1"/>
  <c r="DM113" i="1"/>
  <c r="DN113" i="1"/>
  <c r="FM116" i="1"/>
  <c r="HH121" i="1"/>
  <c r="HK121" i="1" s="1"/>
  <c r="HJ111" i="1"/>
  <c r="HI111" i="1"/>
  <c r="HH111" i="1"/>
  <c r="HK111" i="1" s="1"/>
  <c r="GM126" i="1"/>
  <c r="GN123" i="1"/>
  <c r="GM123" i="1"/>
  <c r="HI123" i="1"/>
  <c r="HH123" i="1"/>
  <c r="HK123" i="1" s="1"/>
  <c r="DA128" i="1"/>
  <c r="HI128" i="1"/>
  <c r="DN132" i="1"/>
  <c r="DM132" i="1"/>
  <c r="BQ126" i="1"/>
  <c r="BR126" i="1"/>
  <c r="FR129" i="1"/>
  <c r="FS129" i="1"/>
  <c r="EV126" i="1"/>
  <c r="FS126" i="1" s="1"/>
  <c r="EO126" i="1"/>
  <c r="EN126" i="1"/>
  <c r="HJ134" i="1"/>
  <c r="HI134" i="1"/>
  <c r="HH134" i="1"/>
  <c r="HK134" i="1" s="1"/>
  <c r="EW90" i="1" l="1"/>
  <c r="EX90" i="1"/>
  <c r="FS90" i="1"/>
  <c r="FR90" i="1"/>
  <c r="BR48" i="1"/>
  <c r="BQ48" i="1"/>
  <c r="DN114" i="1"/>
  <c r="DM114" i="1"/>
  <c r="DN34" i="1"/>
  <c r="DM34" i="1"/>
  <c r="EX33" i="1"/>
  <c r="EW33" i="1"/>
  <c r="DN28" i="1"/>
  <c r="DM28" i="1"/>
  <c r="EX133" i="1"/>
  <c r="EW133" i="1"/>
  <c r="FS133" i="1"/>
  <c r="FR133" i="1"/>
  <c r="EX114" i="1"/>
  <c r="EW114" i="1"/>
  <c r="FS114" i="1"/>
  <c r="FR114" i="1"/>
  <c r="EX54" i="1"/>
  <c r="EW54" i="1"/>
  <c r="BR121" i="1"/>
  <c r="BQ121" i="1"/>
  <c r="EW73" i="1"/>
  <c r="EX73" i="1"/>
  <c r="EX38" i="1"/>
  <c r="EW38" i="1"/>
  <c r="FR38" i="1"/>
  <c r="FS38" i="1"/>
  <c r="EW94" i="1"/>
  <c r="EX94" i="1"/>
  <c r="BR52" i="1"/>
  <c r="BQ52" i="1"/>
  <c r="DN12" i="1"/>
  <c r="DM12" i="1"/>
  <c r="EX46" i="1"/>
  <c r="EW46" i="1"/>
  <c r="EX109" i="1"/>
  <c r="EW109" i="1"/>
  <c r="FR109" i="1"/>
  <c r="FS109" i="1"/>
  <c r="DN109" i="1"/>
  <c r="DM109" i="1"/>
  <c r="EX98" i="1"/>
  <c r="EW98" i="1"/>
  <c r="FS98" i="1"/>
  <c r="FR98" i="1"/>
  <c r="EW68" i="1"/>
  <c r="EX68" i="1"/>
  <c r="DN92" i="1"/>
  <c r="DM92" i="1"/>
  <c r="EW23" i="1"/>
  <c r="EX23" i="1"/>
  <c r="FS68" i="1"/>
  <c r="BR111" i="1"/>
  <c r="BQ111" i="1"/>
  <c r="EW104" i="1"/>
  <c r="EX104" i="1"/>
  <c r="EW124" i="1"/>
  <c r="EX124" i="1"/>
  <c r="FS104" i="1"/>
  <c r="FS73" i="1"/>
  <c r="DN38" i="1"/>
  <c r="DM38" i="1"/>
  <c r="FS124" i="1"/>
  <c r="EX92" i="1"/>
  <c r="BR62" i="1"/>
  <c r="BQ62" i="1"/>
  <c r="BR26" i="1"/>
  <c r="BQ26" i="1"/>
  <c r="EX99" i="1"/>
  <c r="EW99" i="1"/>
  <c r="EX88" i="1"/>
  <c r="EW88" i="1"/>
  <c r="EW60" i="1"/>
  <c r="EX60" i="1"/>
  <c r="FS46" i="1"/>
  <c r="EX26" i="1"/>
  <c r="EW26" i="1"/>
  <c r="EX134" i="1"/>
  <c r="EW134" i="1"/>
  <c r="BR128" i="1"/>
  <c r="BQ128" i="1"/>
  <c r="DM86" i="1"/>
  <c r="BR42" i="1"/>
  <c r="BQ42" i="1"/>
  <c r="DN24" i="1"/>
  <c r="DM24" i="1"/>
  <c r="FR134" i="1"/>
  <c r="BR106" i="1"/>
  <c r="BQ106" i="1"/>
  <c r="EX34" i="1"/>
  <c r="EW34" i="1"/>
  <c r="FS34" i="1"/>
  <c r="FR34" i="1"/>
  <c r="BR50" i="1"/>
  <c r="BQ50" i="1"/>
  <c r="FR23" i="1"/>
  <c r="EW113" i="1"/>
  <c r="EX113" i="1"/>
  <c r="EX75" i="1"/>
  <c r="EW75" i="1"/>
  <c r="DN50" i="1"/>
  <c r="DM50" i="1"/>
  <c r="BR29" i="1"/>
  <c r="BQ29" i="1"/>
  <c r="FR88" i="1"/>
  <c r="DM68" i="1"/>
  <c r="DN68" i="1"/>
  <c r="EX66" i="1"/>
  <c r="EW66" i="1"/>
  <c r="DM121" i="1"/>
  <c r="EX82" i="1"/>
  <c r="EW82" i="1"/>
  <c r="EX71" i="1"/>
  <c r="EW71" i="1"/>
  <c r="BQ68" i="1"/>
  <c r="BR68" i="1"/>
  <c r="BR39" i="1"/>
  <c r="BQ39" i="1"/>
  <c r="FS121" i="1"/>
  <c r="DN77" i="1"/>
  <c r="DM77" i="1"/>
  <c r="BR44" i="1"/>
  <c r="BQ44" i="1"/>
  <c r="EX70" i="1"/>
  <c r="EW70" i="1"/>
  <c r="DN111" i="1"/>
  <c r="DM111" i="1"/>
  <c r="EX89" i="1"/>
  <c r="EW89" i="1"/>
  <c r="DM91" i="1"/>
  <c r="BR109" i="1"/>
  <c r="BQ109" i="1"/>
  <c r="EW97" i="1"/>
  <c r="EX97" i="1"/>
  <c r="FS99" i="1"/>
  <c r="FS44" i="1"/>
  <c r="DN42" i="1"/>
  <c r="DM42" i="1"/>
  <c r="EX101" i="1"/>
  <c r="EW101" i="1"/>
  <c r="FS101" i="1"/>
  <c r="FR101" i="1"/>
  <c r="FR97" i="1"/>
  <c r="FS89" i="1"/>
  <c r="FR71" i="1"/>
  <c r="FS33" i="1"/>
  <c r="BR28" i="1"/>
  <c r="BQ28" i="1"/>
  <c r="BQ73" i="1"/>
  <c r="BR73" i="1"/>
  <c r="EX50" i="1"/>
  <c r="EW50" i="1"/>
  <c r="BR115" i="1"/>
  <c r="BQ115" i="1"/>
  <c r="EX103" i="1"/>
  <c r="EW103" i="1"/>
  <c r="EX87" i="1"/>
  <c r="EW87" i="1"/>
  <c r="FR87" i="1"/>
  <c r="FS87" i="1"/>
  <c r="EX132" i="1"/>
  <c r="EW132" i="1"/>
  <c r="FS132" i="1"/>
  <c r="FR132" i="1"/>
  <c r="BR125" i="1"/>
  <c r="BQ125" i="1"/>
  <c r="EX116" i="1"/>
  <c r="EW116" i="1"/>
  <c r="BR114" i="1"/>
  <c r="BQ114" i="1"/>
  <c r="DM90" i="1"/>
  <c r="DN90" i="1"/>
  <c r="BR46" i="1"/>
  <c r="BQ46" i="1"/>
  <c r="EW126" i="1"/>
  <c r="EX126" i="1"/>
  <c r="FR46" i="1"/>
  <c r="EX107" i="1"/>
  <c r="EW107" i="1"/>
  <c r="DN59" i="1"/>
  <c r="DM59" i="1"/>
  <c r="EX42" i="1"/>
  <c r="EW42" i="1"/>
  <c r="EX125" i="1"/>
  <c r="EW125" i="1"/>
  <c r="DN122" i="1"/>
  <c r="DM122" i="1"/>
  <c r="FS134" i="1"/>
  <c r="EX119" i="1"/>
  <c r="EW119" i="1"/>
  <c r="FS119" i="1"/>
  <c r="FR119" i="1"/>
  <c r="EW64" i="1"/>
  <c r="EX64" i="1"/>
  <c r="BR23" i="1"/>
  <c r="BQ23" i="1"/>
  <c r="FS23" i="1"/>
  <c r="BR127" i="1"/>
  <c r="BQ127" i="1"/>
  <c r="BR119" i="1"/>
  <c r="BQ119" i="1"/>
  <c r="BR102" i="1"/>
  <c r="BQ102" i="1"/>
  <c r="DN71" i="1"/>
  <c r="DM71" i="1"/>
  <c r="FR64" i="1"/>
  <c r="EX52" i="1"/>
  <c r="EW52" i="1"/>
  <c r="FS88" i="1"/>
  <c r="EX77" i="1"/>
  <c r="EW77" i="1"/>
  <c r="FR60" i="1"/>
  <c r="EX110" i="1"/>
  <c r="EW110" i="1"/>
  <c r="FS110" i="1"/>
  <c r="FR110" i="1"/>
  <c r="EW108" i="1"/>
  <c r="EX108" i="1"/>
  <c r="BR99" i="1"/>
  <c r="BQ99" i="1"/>
  <c r="DN99" i="1"/>
  <c r="DM99" i="1"/>
  <c r="DN29" i="1"/>
  <c r="DM29" i="1"/>
  <c r="EX17" i="1"/>
  <c r="EW17" i="1"/>
  <c r="FR17" i="1"/>
  <c r="FS17" i="1"/>
  <c r="EX129" i="1"/>
  <c r="EW129" i="1"/>
  <c r="DN121" i="1"/>
  <c r="EX59" i="1"/>
  <c r="EW59" i="1"/>
  <c r="FR59" i="1"/>
  <c r="FS59" i="1"/>
  <c r="DN56" i="1"/>
  <c r="DM56" i="1"/>
  <c r="DN115" i="1"/>
  <c r="DM115" i="1"/>
  <c r="FS82" i="1"/>
  <c r="BR80" i="1"/>
  <c r="BQ80" i="1"/>
  <c r="BR75" i="1"/>
  <c r="BQ75" i="1"/>
  <c r="BQ129" i="1"/>
  <c r="BR129" i="1"/>
  <c r="FR113" i="1"/>
  <c r="BQ90" i="1"/>
  <c r="BR90" i="1"/>
  <c r="DN75" i="1"/>
  <c r="BR110" i="1"/>
  <c r="BQ110" i="1"/>
  <c r="FS108" i="1"/>
  <c r="BR101" i="1"/>
  <c r="BQ101" i="1"/>
  <c r="FR99" i="1"/>
  <c r="BR77" i="1"/>
  <c r="BQ77" i="1"/>
  <c r="DM62" i="1"/>
  <c r="BQ38" i="1"/>
  <c r="BR38" i="1"/>
  <c r="DM128" i="1"/>
  <c r="FS97" i="1"/>
  <c r="FR89" i="1"/>
  <c r="FS71" i="1"/>
  <c r="DN44" i="1"/>
  <c r="DM44" i="1"/>
  <c r="FR33" i="1"/>
  <c r="EW40" i="1"/>
  <c r="EX40" i="1"/>
  <c r="BQ131" i="1"/>
  <c r="BR131" i="1"/>
  <c r="BR70" i="1"/>
  <c r="BQ70" i="1"/>
  <c r="DN127" i="1"/>
  <c r="DM127" i="1"/>
  <c r="DN102" i="1"/>
  <c r="DM102" i="1"/>
  <c r="BR98" i="1"/>
  <c r="BQ98" i="1"/>
  <c r="BR56" i="1"/>
  <c r="BQ56" i="1"/>
  <c r="EX28" i="1"/>
  <c r="EW28" i="1"/>
  <c r="FS28" i="1"/>
  <c r="FR28" i="1"/>
  <c r="EW29" i="1"/>
  <c r="BR112" i="1"/>
  <c r="BQ112" i="1"/>
  <c r="EW111" i="1"/>
  <c r="BR66" i="1"/>
  <c r="BQ66" i="1"/>
  <c r="DN52" i="1"/>
  <c r="DM52" i="1"/>
  <c r="DN98" i="1"/>
  <c r="DM98" i="1"/>
  <c r="BR91" i="1"/>
  <c r="BQ91" i="1"/>
  <c r="DN106" i="1"/>
  <c r="DM106" i="1"/>
  <c r="BR86" i="1"/>
  <c r="BQ86" i="1"/>
  <c r="EW27" i="1"/>
  <c r="EX27" i="1"/>
  <c r="DN46" i="1"/>
  <c r="DM46" i="1"/>
  <c r="DN39" i="1"/>
  <c r="DM39" i="1"/>
  <c r="BR103" i="1"/>
  <c r="BQ103" i="1"/>
  <c r="FS107" i="1"/>
  <c r="EX91" i="1"/>
  <c r="EW91" i="1"/>
  <c r="FS91" i="1"/>
  <c r="FR91" i="1"/>
  <c r="EX39" i="1"/>
  <c r="BR12" i="1"/>
  <c r="BQ12" i="1"/>
  <c r="BR34" i="1"/>
  <c r="BQ34" i="1"/>
  <c r="EX127" i="1"/>
  <c r="EW127" i="1"/>
  <c r="FS127" i="1"/>
  <c r="FR127" i="1"/>
  <c r="DN110" i="1"/>
  <c r="DM110" i="1"/>
  <c r="FS54" i="1"/>
  <c r="BR35" i="1"/>
  <c r="BQ35" i="1"/>
  <c r="EW106" i="1"/>
  <c r="FS64" i="1"/>
  <c r="DN48" i="1"/>
  <c r="DM48" i="1"/>
  <c r="DN35" i="1"/>
  <c r="DM35" i="1"/>
  <c r="EX122" i="1"/>
  <c r="EW122" i="1"/>
  <c r="FS122" i="1"/>
  <c r="FR122" i="1"/>
  <c r="BR107" i="1"/>
  <c r="BQ107" i="1"/>
  <c r="FR94" i="1"/>
  <c r="FS77" i="1"/>
  <c r="FS60" i="1"/>
  <c r="EX12" i="1"/>
  <c r="EW12" i="1"/>
  <c r="FR12" i="1"/>
  <c r="FS12" i="1"/>
  <c r="EX130" i="1"/>
  <c r="EW130" i="1"/>
  <c r="FR130" i="1"/>
  <c r="FS130" i="1"/>
  <c r="EX121" i="1"/>
  <c r="EW121" i="1"/>
  <c r="FR82" i="1"/>
  <c r="FS113" i="1"/>
  <c r="DN101" i="1"/>
  <c r="DM101" i="1"/>
  <c r="BR59" i="1"/>
  <c r="BQ59" i="1"/>
  <c r="EX44" i="1"/>
  <c r="EW44" i="1"/>
  <c r="EW115" i="1"/>
  <c r="EW100" i="1"/>
  <c r="EX100" i="1"/>
  <c r="DN107" i="1"/>
  <c r="DM103" i="1"/>
  <c r="DM131" i="1"/>
  <c r="DN131" i="1"/>
  <c r="EX93" i="1"/>
  <c r="EW93" i="1"/>
  <c r="EX80" i="1"/>
  <c r="EW80" i="1"/>
  <c r="FR80" i="1"/>
  <c r="FS80" i="1"/>
  <c r="FR68" i="1"/>
  <c r="EX35" i="1"/>
  <c r="DN62" i="1"/>
  <c r="FS52" i="1"/>
  <c r="DN128" i="1"/>
  <c r="EX112" i="1"/>
  <c r="EW112" i="1"/>
  <c r="FS75" i="1"/>
  <c r="EX56" i="1"/>
  <c r="EW56" i="1"/>
  <c r="FS56" i="1"/>
  <c r="FR56" i="1"/>
  <c r="DN66" i="1"/>
  <c r="DM66" i="1"/>
  <c r="FR104" i="1"/>
  <c r="FR73" i="1"/>
  <c r="FR66" i="1"/>
  <c r="DN17" i="1"/>
  <c r="DM17" i="1"/>
  <c r="EX48" i="1"/>
  <c r="EW48" i="1"/>
  <c r="FS26" i="1"/>
  <c r="EW24" i="1"/>
  <c r="EX24" i="1"/>
  <c r="FR124" i="1"/>
  <c r="DN119" i="1"/>
  <c r="DM119" i="1"/>
  <c r="EW102" i="1"/>
  <c r="EW92" i="1"/>
  <c r="EX29" i="1"/>
  <c r="DN26" i="1"/>
  <c r="DM26" i="1"/>
  <c r="EX111" i="1"/>
  <c r="EX86" i="1"/>
  <c r="EW86" i="1"/>
  <c r="FS86" i="1"/>
  <c r="FR86" i="1"/>
</calcChain>
</file>

<file path=xl/sharedStrings.xml><?xml version="1.0" encoding="utf-8"?>
<sst xmlns="http://schemas.openxmlformats.org/spreadsheetml/2006/main" count="884" uniqueCount="269">
  <si>
    <t>№ п/п</t>
  </si>
  <si>
    <r>
      <t xml:space="preserve">№ п/п </t>
    </r>
    <r>
      <rPr>
        <sz val="6"/>
        <color rgb="FF000000"/>
        <rFont val="Arial"/>
        <family val="2"/>
        <charset val="204"/>
      </rPr>
      <t>до сортировки</t>
    </r>
  </si>
  <si>
    <t>Наименование</t>
  </si>
  <si>
    <t>ИНН</t>
  </si>
  <si>
    <t>КПП</t>
  </si>
  <si>
    <t>ОКТМО</t>
  </si>
  <si>
    <t>2015 год</t>
  </si>
  <si>
    <t>2016 год</t>
  </si>
  <si>
    <r>
      <rPr>
        <b/>
        <sz val="8"/>
        <color rgb="FF000000"/>
        <rFont val="Arial"/>
        <family val="2"/>
        <charset val="204"/>
      </rPr>
      <t xml:space="preserve">2017 год </t>
    </r>
    <r>
      <rPr>
        <sz val="8"/>
        <color rgb="FF000000"/>
        <rFont val="Arial"/>
        <family val="2"/>
        <charset val="204"/>
      </rPr>
      <t xml:space="preserve">(43% - консолидированный бюджет ЛМР, в т.ч. в бюджет района 31% с тер.г/п и 39% с тер.с/п; 12% - г/п, 4% - с/п)  </t>
    </r>
  </si>
  <si>
    <t>2018 год</t>
  </si>
  <si>
    <t>2019 год</t>
  </si>
  <si>
    <t>2020 год</t>
  </si>
  <si>
    <t>2021 год</t>
  </si>
  <si>
    <t>Январь</t>
  </si>
  <si>
    <t>Февраль</t>
  </si>
  <si>
    <t>Март</t>
  </si>
  <si>
    <t>1 квартал</t>
  </si>
  <si>
    <t>Апрель</t>
  </si>
  <si>
    <t>Май</t>
  </si>
  <si>
    <t>Июнь</t>
  </si>
  <si>
    <t>Полугодие</t>
  </si>
  <si>
    <t>Июль</t>
  </si>
  <si>
    <t>Август</t>
  </si>
  <si>
    <t>Сентябрь</t>
  </si>
  <si>
    <t>9 месяцев</t>
  </si>
  <si>
    <t>Октябрь</t>
  </si>
  <si>
    <t>Ноябрь</t>
  </si>
  <si>
    <t>Декабрь</t>
  </si>
  <si>
    <t>ИТОГО 2015</t>
  </si>
  <si>
    <t>отклонения к 01.15</t>
  </si>
  <si>
    <t>отклонения к 02.15</t>
  </si>
  <si>
    <t>отклонения к 03.15</t>
  </si>
  <si>
    <t>отклонения к 1 кв.2015г.</t>
  </si>
  <si>
    <t>отклонения к 04.15</t>
  </si>
  <si>
    <t>отклонения к 05.15</t>
  </si>
  <si>
    <t>отклонения к 06.15</t>
  </si>
  <si>
    <t>отклонения к 6 мес.15</t>
  </si>
  <si>
    <t>отклонения к 07.15</t>
  </si>
  <si>
    <t>отклонения к 08.15</t>
  </si>
  <si>
    <t>отклонения к 09.15</t>
  </si>
  <si>
    <t>отклонение к 9 мес.2015г.</t>
  </si>
  <si>
    <t>отклонения к 10.15</t>
  </si>
  <si>
    <t>отклонения к 11.15</t>
  </si>
  <si>
    <t>отклонения к 12.15</t>
  </si>
  <si>
    <t>Итого 2016</t>
  </si>
  <si>
    <t>отклонения к 2015</t>
  </si>
  <si>
    <t>отклонения к 01.16</t>
  </si>
  <si>
    <t>отклонения к 02.16</t>
  </si>
  <si>
    <t>отклонения к 03.16</t>
  </si>
  <si>
    <t>отклонения к 1 кв.2016г.</t>
  </si>
  <si>
    <t>отклонения к 04.16</t>
  </si>
  <si>
    <t>отклонения к 05.16</t>
  </si>
  <si>
    <t>отклонения к 06.16</t>
  </si>
  <si>
    <t>полугодие</t>
  </si>
  <si>
    <t>отклонения к 6 м.2016г.</t>
  </si>
  <si>
    <t>отклонения к 07.16</t>
  </si>
  <si>
    <t>отклонения к 08.16</t>
  </si>
  <si>
    <t>отклонения к 09.16</t>
  </si>
  <si>
    <t>отклонения к 10.16</t>
  </si>
  <si>
    <t>отклонения к 11.16</t>
  </si>
  <si>
    <t>отклонения к 12.16</t>
  </si>
  <si>
    <t>12 месяцев</t>
  </si>
  <si>
    <t>отклонения к 12 м.2016г.</t>
  </si>
  <si>
    <t>Январь-февраль</t>
  </si>
  <si>
    <t>отклонения к 01-02.17</t>
  </si>
  <si>
    <t>отклонения к 03.17</t>
  </si>
  <si>
    <t>отклонения к1кв.17</t>
  </si>
  <si>
    <t>Апрель Май Июнь</t>
  </si>
  <si>
    <t>отклонения к 2 кв.2017</t>
  </si>
  <si>
    <t>отклонения к 6 м.2017г.</t>
  </si>
  <si>
    <t>отклонения к июлю 2017</t>
  </si>
  <si>
    <t>отклонения к августу 2017</t>
  </si>
  <si>
    <t>отклонения к сентябрю 2017</t>
  </si>
  <si>
    <t>отклонения к 9 м.2017г.</t>
  </si>
  <si>
    <t>Октябрь-ноябрь</t>
  </si>
  <si>
    <t>отклонения к 10-11 2017</t>
  </si>
  <si>
    <t>отклонения к 12 2017</t>
  </si>
  <si>
    <t>отклонения к 12 м.2017г.</t>
  </si>
  <si>
    <t>отклонения к 1кв.18</t>
  </si>
  <si>
    <t>2 квартал</t>
  </si>
  <si>
    <t>отклонения к 2 кв.18</t>
  </si>
  <si>
    <t>отклонения к 6 мес.18</t>
  </si>
  <si>
    <t>3 квартал</t>
  </si>
  <si>
    <t>отклонения к 3 кв.18</t>
  </si>
  <si>
    <t>отклонения к 9 мес.18</t>
  </si>
  <si>
    <t>4 квартал</t>
  </si>
  <si>
    <t>отклонения к 4 кв.18</t>
  </si>
  <si>
    <t>отклонения к 12 мес.18</t>
  </si>
  <si>
    <t>отклонения к 1кв.19</t>
  </si>
  <si>
    <t>отклонения к 2кв.19</t>
  </si>
  <si>
    <t>отклонения к 1 полугодию 19</t>
  </si>
  <si>
    <t>отклонения к 3кв.19</t>
  </si>
  <si>
    <t>отклонения к 9 мес. 19</t>
  </si>
  <si>
    <t>отклонения к 4кв.19</t>
  </si>
  <si>
    <t>отклонения к 12 мес. 19</t>
  </si>
  <si>
    <t>отклонения к 1 кв.20</t>
  </si>
  <si>
    <t>отклонения к 2 кв.20</t>
  </si>
  <si>
    <t>отклонения к 1 полугодию 20</t>
  </si>
  <si>
    <t>отклонения к 3 кв.20</t>
  </si>
  <si>
    <t>отклонения к 9 месяцам 20</t>
  </si>
  <si>
    <t>отклонения к 4 кв.20</t>
  </si>
  <si>
    <t>всего</t>
  </si>
  <si>
    <t>отклонение к 2020 году</t>
  </si>
  <si>
    <t>в т.ч. бюджет района</t>
  </si>
  <si>
    <t>рубли</t>
  </si>
  <si>
    <t>%</t>
  </si>
  <si>
    <t>расщеплено (33% с г/п, 41% с с/п)</t>
  </si>
  <si>
    <t>Филиал №1 ЗАО "Норд Интер Хауз"</t>
  </si>
  <si>
    <t>АО Кала-Ранта</t>
  </si>
  <si>
    <r>
      <t>ООО "УК  "НОРД ЭСТЕЙТ"</t>
    </r>
    <r>
      <rPr>
        <sz val="6"/>
        <color rgb="FF000000"/>
        <rFont val="Arial"/>
        <family val="2"/>
        <charset val="204"/>
      </rPr>
      <t xml:space="preserve"> (с 05.04.21)</t>
    </r>
  </si>
  <si>
    <t>ООО "Карельская форель"</t>
  </si>
  <si>
    <t>ООО "Яккима-гранит" (с 22.10.19г.)</t>
  </si>
  <si>
    <t>ООО БРИГ</t>
  </si>
  <si>
    <t>ООО "НОРД КАМЕНЬ" (с 13.11.19)</t>
  </si>
  <si>
    <r>
      <t xml:space="preserve">ООО "РИФ" </t>
    </r>
    <r>
      <rPr>
        <sz val="5"/>
        <color rgb="FF000000"/>
        <rFont val="Arial"/>
        <family val="2"/>
        <charset val="204"/>
      </rPr>
      <t>(торговля розн. ГД Баев М.А.)</t>
    </r>
  </si>
  <si>
    <r>
      <t xml:space="preserve">ООО "Каменная сельга" </t>
    </r>
    <r>
      <rPr>
        <sz val="6"/>
        <color rgb="FF000000"/>
        <rFont val="Arial"/>
        <family val="2"/>
        <charset val="204"/>
      </rPr>
      <t>(с16.07.21г.)</t>
    </r>
  </si>
  <si>
    <r>
      <t xml:space="preserve">ООО "РОСМЕТ" </t>
    </r>
    <r>
      <rPr>
        <sz val="6"/>
        <color rgb="FF000000"/>
        <rFont val="Arial"/>
        <family val="2"/>
        <charset val="204"/>
      </rPr>
      <t>(с 31.08.21г.строит.дорог)</t>
    </r>
  </si>
  <si>
    <t>ООО "Карельская фанера"</t>
  </si>
  <si>
    <t>ООО "ТЕРВЕ РАНТА"</t>
  </si>
  <si>
    <t>АО  "КОНЦЕРН"ОКЕАНПРИБОР КФ</t>
  </si>
  <si>
    <t>ГКУ РК "Отряд противопожарной службы по Лахд.району"</t>
  </si>
  <si>
    <t>ООО Салмо</t>
  </si>
  <si>
    <r>
      <t>ФКУ ЕРЦ МО РФ</t>
    </r>
    <r>
      <rPr>
        <sz val="6"/>
        <color rgb="FF000000"/>
        <rFont val="Arial"/>
        <family val="2"/>
        <charset val="204"/>
      </rPr>
      <t xml:space="preserve"> ( миноборона денежное довольствие)</t>
    </r>
  </si>
  <si>
    <t>Октябрьская дирекция управления движением ОАО "РЖД"</t>
  </si>
  <si>
    <t>101245008(10,11,17,21,22,23,26,27)</t>
  </si>
  <si>
    <t>ПАО "МРСК Северо-Запада"</t>
  </si>
  <si>
    <t>ООО "Карелия-Форест"</t>
  </si>
  <si>
    <t>101201001</t>
  </si>
  <si>
    <t>ООО ТК АЛХО-НЕРУД</t>
  </si>
  <si>
    <r>
      <t>ООО «Балтпром»</t>
    </r>
    <r>
      <rPr>
        <sz val="5"/>
        <color rgb="FF000000"/>
        <rFont val="Arial"/>
        <family val="2"/>
        <charset val="204"/>
      </rPr>
      <t>(Трансп.обрраб.пр.грузов)</t>
    </r>
  </si>
  <si>
    <t>ООО "ГЕНЕЛ СМОКЕ"</t>
  </si>
  <si>
    <t>МКОУ "Ихальская СОШ"</t>
  </si>
  <si>
    <t>УФССП России по РК</t>
  </si>
  <si>
    <t>ГКУСО РК "КЦСОН РК"</t>
  </si>
  <si>
    <t>МКУ "КИО и ЖКХ"</t>
  </si>
  <si>
    <r>
      <t xml:space="preserve">МФЦ РК </t>
    </r>
    <r>
      <rPr>
        <sz val="6"/>
        <color rgb="FF000000"/>
        <rFont val="Arial"/>
        <family val="2"/>
        <charset val="204"/>
      </rPr>
      <t>(2020г. толькос 09.07.20г.)</t>
    </r>
  </si>
  <si>
    <t>ООО "Петербургтеплоэнерго"</t>
  </si>
  <si>
    <t>ГАПОУ РК "Сортавальский колледж"</t>
  </si>
  <si>
    <t>Администрация МСП</t>
  </si>
  <si>
    <t>ООО "МКС"</t>
  </si>
  <si>
    <t>ГУ Лахденпохский районный суд (УСД вРК)</t>
  </si>
  <si>
    <t>ЗАО "ВИРТА"</t>
  </si>
  <si>
    <t>ООО "Геликон-Онего"</t>
  </si>
  <si>
    <t>МКУ "Хозяйственное управление"</t>
  </si>
  <si>
    <t>МКОУ "Лахденпохская средняя школа"</t>
  </si>
  <si>
    <r>
      <t xml:space="preserve">ООО "Мусталахти" </t>
    </r>
    <r>
      <rPr>
        <sz val="6"/>
        <color rgb="FF000000"/>
        <rFont val="Arial"/>
        <family val="2"/>
        <charset val="204"/>
      </rPr>
      <t>рыбоводство с 16.07.19</t>
    </r>
  </si>
  <si>
    <r>
      <t>ФИЛИАЛ ФКУ "УФО ПО ЗВО"</t>
    </r>
    <r>
      <rPr>
        <sz val="6"/>
        <color rgb="FF000000"/>
        <rFont val="Arial"/>
        <family val="2"/>
        <charset val="204"/>
      </rPr>
      <t xml:space="preserve"> в/ч 96848</t>
    </r>
  </si>
  <si>
    <t>МКОУ "Элисенваарская СОШ"</t>
  </si>
  <si>
    <t>ГКУ РК "Лахденпохское центральное лесничество"</t>
  </si>
  <si>
    <t>МКУ "ЛЦБОКИД"</t>
  </si>
  <si>
    <t>МОУ "Райваттальская СОШ"</t>
  </si>
  <si>
    <t>МБОУ Куркиекская СОШ</t>
  </si>
  <si>
    <t>Администрация ХСП</t>
  </si>
  <si>
    <t>ООО "АБЦ-компит"</t>
  </si>
  <si>
    <t>ПРОКУРАТУРА РК</t>
  </si>
  <si>
    <t>ООО "Вайлдберриз"</t>
  </si>
  <si>
    <t>ООО "Автодороги-Питкяранта"</t>
  </si>
  <si>
    <t>ООО "Энергетик"</t>
  </si>
  <si>
    <t>ГКУСЗ РК"Центр социальной работы РК"</t>
  </si>
  <si>
    <t>ООО "ВТОРОЙ ГОРОДОК"</t>
  </si>
  <si>
    <t>МБУК ККЦ</t>
  </si>
  <si>
    <t>МКУ "ЦБ"</t>
  </si>
  <si>
    <t>Администрация КСП</t>
  </si>
  <si>
    <t>УПРАВЛЕНИЕ РОСПОТРЕБНАДЗОРА ПО РК</t>
  </si>
  <si>
    <t>Администрация ЭСП</t>
  </si>
  <si>
    <t>ООО "Лахденпохский водоканал"</t>
  </si>
  <si>
    <t>Хвойное лесничество Минобороны России - филиал ФГКУ "ТУЛХ" Минобороны России</t>
  </si>
  <si>
    <t>100143001</t>
  </si>
  <si>
    <t>УФК по Республике Карелия</t>
  </si>
  <si>
    <t>100101001</t>
  </si>
  <si>
    <t>Негосударственное учреждение здравоохранения "Дорожная клиническая больница открытого акционерного общества "Российские железные дороги"</t>
  </si>
  <si>
    <t>780401001</t>
  </si>
  <si>
    <t>ОМВД России по Сортавальскому району</t>
  </si>
  <si>
    <t>101245001</t>
  </si>
  <si>
    <t>ООО "ЯККИМВААРА"</t>
  </si>
  <si>
    <t>ООО "ЛЕС-ТОРГ"</t>
  </si>
  <si>
    <t>ООО ЛФК Бумэкс</t>
  </si>
  <si>
    <t>ООО "ТД "Гранит Логистик"</t>
  </si>
  <si>
    <t>ООО "СИЕНИТ"</t>
  </si>
  <si>
    <t>ГУП РК "Сортавальское дорожное ремонтно-строительное управление"</t>
  </si>
  <si>
    <t>100701001</t>
  </si>
  <si>
    <t>ООО ПСК Строитель</t>
  </si>
  <si>
    <t>АО "Карелстроймеханизация"</t>
  </si>
  <si>
    <t>ДЕТСКИЙ САД №21 ОАО "РЖД"</t>
  </si>
  <si>
    <t>МКУ "КЗИО"</t>
  </si>
  <si>
    <t>ООО "Домоуправление"</t>
  </si>
  <si>
    <t>ООО "Петрозаводское ДРСУ"</t>
  </si>
  <si>
    <t>ООО "Мастер"</t>
  </si>
  <si>
    <t>784101001</t>
  </si>
  <si>
    <t xml:space="preserve"> ООО "УПРАВЛЕНИЕ МЕХАНИЗАЦИИ КСМ"</t>
  </si>
  <si>
    <t>АО "Карелгаз"</t>
  </si>
  <si>
    <t>МУП "Зеленый город"</t>
  </si>
  <si>
    <t>Администрация ЛГП</t>
  </si>
  <si>
    <t>Сбербанк</t>
  </si>
  <si>
    <t>АО "ТНС энерго Карелии"</t>
  </si>
  <si>
    <t>ОМВД России по Лахд.району</t>
  </si>
  <si>
    <t>ООО "Магазин-10"</t>
  </si>
  <si>
    <t>МКОУ "Мийнальская ООШ"</t>
  </si>
  <si>
    <t>АО "ТАНДЕР"</t>
  </si>
  <si>
    <t>101245001(02,03)</t>
  </si>
  <si>
    <t>ДО "ДШИ"</t>
  </si>
  <si>
    <t xml:space="preserve">ОВО </t>
  </si>
  <si>
    <t>ООО "ЯККИМА"</t>
  </si>
  <si>
    <t>АО "Прионежская сетевая компания</t>
  </si>
  <si>
    <t>ООО "Лахд. центральный магазин"</t>
  </si>
  <si>
    <t>Детский сад п. Эстерло</t>
  </si>
  <si>
    <t>Контрольно-счетный комитет ЛМР</t>
  </si>
  <si>
    <t>МУП "АПТЕКА №17"</t>
  </si>
  <si>
    <t>Администрация ЛМР</t>
  </si>
  <si>
    <t>МКОУ "Таунанская ООШ"</t>
  </si>
  <si>
    <t>ГУ МЧС</t>
  </si>
  <si>
    <t>ООО "ГРАНИТ"</t>
  </si>
  <si>
    <t>ООО "Аалто"</t>
  </si>
  <si>
    <t>КАРЕЛЬСКАЯ ТАМОЖНЯ</t>
  </si>
  <si>
    <t>Октябрьская дирекция тяги</t>
  </si>
  <si>
    <t>101245009(20,25)</t>
  </si>
  <si>
    <t>ООО "Прайм"</t>
  </si>
  <si>
    <t>ПАО "Ростелеком</t>
  </si>
  <si>
    <t>МУ "РУО и ДМ"</t>
  </si>
  <si>
    <t>Детский сад п.Куркиеки</t>
  </si>
  <si>
    <t>МБОУ ДОД ЦДТ</t>
  </si>
  <si>
    <t>ООО "ВЕКТОР"</t>
  </si>
  <si>
    <t>ГУП РК "Кареллесхоз"</t>
  </si>
  <si>
    <t>101245021(22)</t>
  </si>
  <si>
    <t>Октябрьская дирекция инфраструктуры</t>
  </si>
  <si>
    <r>
      <t>ООО "Тронко" (</t>
    </r>
    <r>
      <rPr>
        <sz val="6"/>
        <color rgb="FF000000"/>
        <rFont val="Arial"/>
        <family val="2"/>
        <charset val="204"/>
      </rPr>
      <t>торговля рыбой)с 24.12.19</t>
    </r>
  </si>
  <si>
    <t>МКДОУ Детский сад "Радуга"</t>
  </si>
  <si>
    <t>ГБУ СО РК "Центр помощи детям №7"/ до 05.16 МОУ ЛДД (ИНН 1012003061)</t>
  </si>
  <si>
    <t>ООО "Агроторг" (Пятёрочка)</t>
  </si>
  <si>
    <t>УФСБ России по Республике Карелия</t>
  </si>
  <si>
    <t>ОАО "Лахденпохский леспромхоз"</t>
  </si>
  <si>
    <t>ООО Фишфорель</t>
  </si>
  <si>
    <t>ООО "МИКЛИ"</t>
  </si>
  <si>
    <t>ГБУЗ "Сортавальская ЦРБ"</t>
  </si>
  <si>
    <t>ГУП РК "Сортавальское ДРСУ"</t>
  </si>
  <si>
    <t>ООО "Аврора"</t>
  </si>
  <si>
    <t>Сортавальское ДРСУ ГУП РК</t>
  </si>
  <si>
    <t>ООО Новое</t>
  </si>
  <si>
    <t>ООО Рубикон</t>
  </si>
  <si>
    <t>ООО "Норд Лизинг"</t>
  </si>
  <si>
    <t>Приложение 12</t>
  </si>
  <si>
    <t>к пояснительной записке  к отчету об исполнении</t>
  </si>
  <si>
    <t>бюджета Лахденпохского муниципального района за 2021 год</t>
  </si>
  <si>
    <t>Динамика поступления НДФЛ по крупнейшим плательщикам (юридическим лицам) на территории Лахденпохского муниципального района</t>
  </si>
  <si>
    <t>(ранжированный список по отклонению)</t>
  </si>
  <si>
    <t>№ п/п до сорт.</t>
  </si>
  <si>
    <t>отклонения к 12 месяцам 20</t>
  </si>
  <si>
    <t>отклонения к 1 кв.21</t>
  </si>
  <si>
    <t>отклонения к 2 кв.21</t>
  </si>
  <si>
    <t>отклонения к 1 полугодию 21</t>
  </si>
  <si>
    <t>отклонения к 3 кв.21</t>
  </si>
  <si>
    <t>отклонения к 9 месяцам 21</t>
  </si>
  <si>
    <t>отклонения к 4 кв.21</t>
  </si>
  <si>
    <t>отклонение к 2021 году</t>
  </si>
  <si>
    <r>
      <t>ООО Строит.компания "Форвард"</t>
    </r>
    <r>
      <rPr>
        <sz val="6"/>
        <color rgb="FF000000"/>
        <rFont val="Arial"/>
        <family val="2"/>
        <charset val="204"/>
      </rPr>
      <t>с 08.2021</t>
    </r>
  </si>
  <si>
    <r>
      <t xml:space="preserve">ООО "Экопром-транзит" </t>
    </r>
    <r>
      <rPr>
        <sz val="6"/>
        <color rgb="FF000000"/>
        <rFont val="Arial"/>
        <family val="2"/>
        <charset val="204"/>
      </rPr>
      <t>добыча дек.и стр.камня</t>
    </r>
  </si>
  <si>
    <r>
      <t>ООО "Карелприродресурс"</t>
    </r>
    <r>
      <rPr>
        <sz val="6"/>
        <color rgb="FF000000"/>
        <rFont val="Arial"/>
        <family val="2"/>
        <charset val="204"/>
      </rPr>
      <t>добыча дек.и стр.камня</t>
    </r>
  </si>
  <si>
    <r>
      <t>ООО "Экопром-гранит"</t>
    </r>
    <r>
      <rPr>
        <sz val="6"/>
        <color rgb="FF000000"/>
        <rFont val="Arial"/>
        <family val="2"/>
        <charset val="204"/>
      </rPr>
      <t xml:space="preserve"> резка, обработка камня</t>
    </r>
  </si>
  <si>
    <r>
      <t>ООО "Аполло констракшн"</t>
    </r>
    <r>
      <rPr>
        <sz val="5"/>
        <color rgb="FF000000"/>
        <rFont val="Arial"/>
        <family val="2"/>
        <charset val="204"/>
      </rPr>
      <t>упр.недвиж.имущес. С 11.2021</t>
    </r>
  </si>
  <si>
    <r>
      <t>ООО "ИнтерСервис"</t>
    </r>
    <r>
      <rPr>
        <sz val="5"/>
        <color rgb="FF000000"/>
        <rFont val="Arial"/>
        <family val="2"/>
        <charset val="204"/>
      </rPr>
      <t>чистка и уборка жилых зд. и нежилых помещ.с 10.2021</t>
    </r>
  </si>
  <si>
    <t>ООО "ФРП-Карелия"</t>
  </si>
  <si>
    <r>
      <t>ООО "ТДК"</t>
    </r>
    <r>
      <rPr>
        <sz val="6"/>
        <color rgb="FF000000"/>
        <rFont val="Arial"/>
        <family val="2"/>
        <charset val="204"/>
      </rPr>
      <t xml:space="preserve"> с 04.2021г.</t>
    </r>
  </si>
  <si>
    <t>ООО "Лафор"</t>
  </si>
  <si>
    <r>
      <t>ООО "Энергетик"</t>
    </r>
    <r>
      <rPr>
        <sz val="6"/>
        <color rgb="FF000000"/>
        <rFont val="Arial"/>
        <family val="2"/>
        <charset val="204"/>
      </rPr>
      <t xml:space="preserve"> (86618101,86618411)</t>
    </r>
  </si>
  <si>
    <t>ОВО ВНГ России</t>
  </si>
  <si>
    <t>ИТОГО</t>
  </si>
  <si>
    <t>бюджета Лахденпохского муниципального района за 2022 год</t>
  </si>
  <si>
    <t>(ранжированный список по отклонению до расщепления)</t>
  </si>
  <si>
    <t>отклонения к 12 месяцам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</si>
</sst>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sz val="5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DBEEF4"/>
        <bgColor rgb="FFCCFFFF"/>
      </patternFill>
    </fill>
    <fill>
      <patternFill patternType="solid">
        <fgColor rgb="FFFDEADA"/>
        <bgColor rgb="FFFDE9D9"/>
      </patternFill>
    </fill>
    <fill>
      <patternFill patternType="solid">
        <fgColor rgb="FFCCFFFF"/>
        <bgColor rgb="FFDBEEF4"/>
      </patternFill>
    </fill>
    <fill>
      <patternFill patternType="solid">
        <fgColor rgb="FFFFF9AE"/>
        <bgColor rgb="FFFDEADA"/>
      </patternFill>
    </fill>
    <fill>
      <patternFill patternType="solid">
        <fgColor rgb="FFFFD7D7"/>
        <bgColor rgb="FFFDE9D9"/>
      </patternFill>
    </fill>
    <fill>
      <patternFill patternType="solid">
        <fgColor rgb="FFFDE9D9"/>
        <bgColor rgb="FFFDEADA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AFCF3"/>
        <bgColor rgb="FFFDE9D9"/>
      </patternFill>
    </fill>
    <fill>
      <patternFill patternType="solid">
        <fgColor rgb="FFDAFCF3"/>
        <bgColor indexed="64"/>
      </patternFill>
    </fill>
    <fill>
      <patternFill patternType="solid">
        <fgColor rgb="FFF7B7C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AEEF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/>
    <xf numFmtId="0" fontId="3" fillId="2" borderId="2" xfId="0" applyFont="1" applyFill="1" applyBorder="1" applyAlignment="1"/>
    <xf numFmtId="0" fontId="1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/>
    </xf>
    <xf numFmtId="0" fontId="3" fillId="5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4" fillId="8" borderId="2" xfId="0" applyFont="1" applyFill="1" applyBorder="1" applyAlignment="1">
      <alignment horizontal="center" wrapText="1"/>
    </xf>
    <xf numFmtId="0" fontId="1" fillId="0" borderId="2" xfId="0" applyFont="1" applyBorder="1"/>
    <xf numFmtId="4" fontId="1" fillId="0" borderId="2" xfId="0" applyNumberFormat="1" applyFont="1" applyBorder="1"/>
    <xf numFmtId="4" fontId="1" fillId="2" borderId="2" xfId="0" applyNumberFormat="1" applyFont="1" applyFill="1" applyBorder="1"/>
    <xf numFmtId="10" fontId="1" fillId="0" borderId="2" xfId="0" applyNumberFormat="1" applyFont="1" applyBorder="1"/>
    <xf numFmtId="4" fontId="1" fillId="7" borderId="2" xfId="0" applyNumberFormat="1" applyFont="1" applyFill="1" applyBorder="1"/>
    <xf numFmtId="10" fontId="1" fillId="7" borderId="2" xfId="0" applyNumberFormat="1" applyFont="1" applyFill="1" applyBorder="1"/>
    <xf numFmtId="4" fontId="1" fillId="3" borderId="2" xfId="0" applyNumberFormat="1" applyFont="1" applyFill="1" applyBorder="1"/>
    <xf numFmtId="10" fontId="1" fillId="3" borderId="2" xfId="0" applyNumberFormat="1" applyFont="1" applyFill="1" applyBorder="1"/>
    <xf numFmtId="4" fontId="1" fillId="4" borderId="2" xfId="0" applyNumberFormat="1" applyFont="1" applyFill="1" applyBorder="1"/>
    <xf numFmtId="10" fontId="1" fillId="4" borderId="2" xfId="0" applyNumberFormat="1" applyFont="1" applyFill="1" applyBorder="1"/>
    <xf numFmtId="4" fontId="1" fillId="5" borderId="2" xfId="0" applyNumberFormat="1" applyFont="1" applyFill="1" applyBorder="1"/>
    <xf numFmtId="10" fontId="1" fillId="5" borderId="2" xfId="0" applyNumberFormat="1" applyFont="1" applyFill="1" applyBorder="1"/>
    <xf numFmtId="4" fontId="1" fillId="6" borderId="2" xfId="0" applyNumberFormat="1" applyFont="1" applyFill="1" applyBorder="1"/>
    <xf numFmtId="10" fontId="1" fillId="6" borderId="2" xfId="0" applyNumberFormat="1" applyFont="1" applyFill="1" applyBorder="1"/>
    <xf numFmtId="4" fontId="1" fillId="0" borderId="2" xfId="0" applyNumberFormat="1" applyFont="1" applyFill="1" applyBorder="1"/>
    <xf numFmtId="10" fontId="1" fillId="0" borderId="2" xfId="0" applyNumberFormat="1" applyFont="1" applyFill="1" applyBorder="1"/>
    <xf numFmtId="4" fontId="1" fillId="8" borderId="2" xfId="0" applyNumberFormat="1" applyFont="1" applyFill="1" applyBorder="1"/>
    <xf numFmtId="0" fontId="2" fillId="0" borderId="0" xfId="0" applyFont="1"/>
    <xf numFmtId="4" fontId="1" fillId="6" borderId="2" xfId="0" applyNumberFormat="1" applyFont="1" applyFill="1" applyBorder="1" applyAlignment="1"/>
    <xf numFmtId="0" fontId="1" fillId="0" borderId="2" xfId="0" applyFont="1" applyFill="1" applyBorder="1"/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7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Border="1"/>
    <xf numFmtId="0" fontId="1" fillId="0" borderId="0" xfId="0" applyFont="1" applyAlignment="1">
      <alignment horizontal="right"/>
    </xf>
    <xf numFmtId="0" fontId="3" fillId="0" borderId="0" xfId="0" applyFont="1" applyFill="1"/>
    <xf numFmtId="0" fontId="3" fillId="9" borderId="6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10" borderId="2" xfId="0" applyNumberFormat="1" applyFont="1" applyFill="1" applyBorder="1"/>
    <xf numFmtId="4" fontId="1" fillId="11" borderId="2" xfId="0" applyNumberFormat="1" applyFont="1" applyFill="1" applyBorder="1"/>
    <xf numFmtId="10" fontId="1" fillId="11" borderId="2" xfId="0" applyNumberFormat="1" applyFont="1" applyFill="1" applyBorder="1"/>
    <xf numFmtId="0" fontId="2" fillId="10" borderId="2" xfId="0" applyFont="1" applyFill="1" applyBorder="1" applyAlignment="1">
      <alignment horizontal="center"/>
    </xf>
    <xf numFmtId="0" fontId="2" fillId="11" borderId="2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4" fontId="1" fillId="0" borderId="11" xfId="0" applyNumberFormat="1" applyFont="1" applyBorder="1"/>
    <xf numFmtId="4" fontId="1" fillId="10" borderId="11" xfId="0" applyNumberFormat="1" applyFont="1" applyFill="1" applyBorder="1"/>
    <xf numFmtId="10" fontId="1" fillId="0" borderId="11" xfId="0" applyNumberFormat="1" applyFont="1" applyBorder="1"/>
    <xf numFmtId="4" fontId="1" fillId="11" borderId="11" xfId="0" applyNumberFormat="1" applyFont="1" applyFill="1" applyBorder="1"/>
    <xf numFmtId="10" fontId="1" fillId="11" borderId="11" xfId="0" applyNumberFormat="1" applyFont="1" applyFill="1" applyBorder="1"/>
    <xf numFmtId="0" fontId="1" fillId="12" borderId="13" xfId="0" applyFont="1" applyFill="1" applyBorder="1" applyAlignment="1">
      <alignment horizontal="center"/>
    </xf>
    <xf numFmtId="0" fontId="1" fillId="12" borderId="14" xfId="0" applyFont="1" applyFill="1" applyBorder="1"/>
    <xf numFmtId="0" fontId="1" fillId="12" borderId="14" xfId="0" applyFont="1" applyFill="1" applyBorder="1" applyAlignment="1">
      <alignment horizontal="center"/>
    </xf>
    <xf numFmtId="4" fontId="1" fillId="12" borderId="14" xfId="0" applyNumberFormat="1" applyFont="1" applyFill="1" applyBorder="1"/>
    <xf numFmtId="4" fontId="3" fillId="12" borderId="14" xfId="0" applyNumberFormat="1" applyFont="1" applyFill="1" applyBorder="1"/>
    <xf numFmtId="10" fontId="3" fillId="12" borderId="14" xfId="0" applyNumberFormat="1" applyFont="1" applyFill="1" applyBorder="1"/>
    <xf numFmtId="4" fontId="3" fillId="12" borderId="10" xfId="0" applyNumberFormat="1" applyFont="1" applyFill="1" applyBorder="1"/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4" fontId="1" fillId="0" borderId="4" xfId="0" applyNumberFormat="1" applyFont="1" applyBorder="1"/>
    <xf numFmtId="4" fontId="1" fillId="10" borderId="4" xfId="0" applyNumberFormat="1" applyFont="1" applyFill="1" applyBorder="1"/>
    <xf numFmtId="10" fontId="1" fillId="0" borderId="4" xfId="0" applyNumberFormat="1" applyFont="1" applyBorder="1"/>
    <xf numFmtId="4" fontId="1" fillId="11" borderId="4" xfId="0" applyNumberFormat="1" applyFont="1" applyFill="1" applyBorder="1"/>
    <xf numFmtId="10" fontId="1" fillId="11" borderId="4" xfId="0" applyNumberFormat="1" applyFont="1" applyFill="1" applyBorder="1"/>
    <xf numFmtId="4" fontId="1" fillId="0" borderId="15" xfId="0" applyNumberFormat="1" applyFont="1" applyBorder="1"/>
    <xf numFmtId="0" fontId="1" fillId="13" borderId="2" xfId="0" applyFont="1" applyFill="1" applyBorder="1"/>
    <xf numFmtId="0" fontId="1" fillId="13" borderId="2" xfId="0" applyFont="1" applyFill="1" applyBorder="1" applyAlignment="1">
      <alignment horizontal="center"/>
    </xf>
    <xf numFmtId="0" fontId="1" fillId="14" borderId="2" xfId="0" applyFont="1" applyFill="1" applyBorder="1" applyAlignment="1">
      <alignment horizontal="center"/>
    </xf>
    <xf numFmtId="0" fontId="1" fillId="13" borderId="11" xfId="0" applyFont="1" applyFill="1" applyBorder="1"/>
    <xf numFmtId="0" fontId="1" fillId="13" borderId="11" xfId="0" applyFont="1" applyFill="1" applyBorder="1" applyAlignment="1">
      <alignment horizontal="center"/>
    </xf>
    <xf numFmtId="0" fontId="2" fillId="12" borderId="17" xfId="0" applyFont="1" applyFill="1" applyBorder="1" applyAlignment="1">
      <alignment horizontal="center" vertical="center"/>
    </xf>
    <xf numFmtId="0" fontId="2" fillId="12" borderId="17" xfId="0" applyFont="1" applyFill="1" applyBorder="1" applyAlignment="1">
      <alignment horizontal="center"/>
    </xf>
    <xf numFmtId="4" fontId="3" fillId="12" borderId="17" xfId="0" applyNumberFormat="1" applyFont="1" applyFill="1" applyBorder="1" applyAlignment="1">
      <alignment horizontal="right"/>
    </xf>
    <xf numFmtId="4" fontId="3" fillId="12" borderId="17" xfId="0" applyNumberFormat="1" applyFont="1" applyFill="1" applyBorder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10" fontId="1" fillId="0" borderId="9" xfId="0" applyNumberFormat="1" applyFont="1" applyFill="1" applyBorder="1"/>
    <xf numFmtId="0" fontId="2" fillId="0" borderId="9" xfId="0" applyFont="1" applyFill="1" applyBorder="1" applyAlignment="1">
      <alignment horizontal="center"/>
    </xf>
    <xf numFmtId="4" fontId="1" fillId="0" borderId="11" xfId="0" applyNumberFormat="1" applyFont="1" applyFill="1" applyBorder="1"/>
    <xf numFmtId="10" fontId="1" fillId="0" borderId="11" xfId="0" applyNumberFormat="1" applyFont="1" applyFill="1" applyBorder="1"/>
    <xf numFmtId="10" fontId="1" fillId="0" borderId="12" xfId="0" applyNumberFormat="1" applyFont="1" applyFill="1" applyBorder="1"/>
    <xf numFmtId="4" fontId="3" fillId="0" borderId="14" xfId="0" applyNumberFormat="1" applyFont="1" applyFill="1" applyBorder="1"/>
    <xf numFmtId="10" fontId="3" fillId="0" borderId="14" xfId="0" applyNumberFormat="1" applyFont="1" applyFill="1" applyBorder="1"/>
    <xf numFmtId="10" fontId="3" fillId="0" borderId="12" xfId="0" applyNumberFormat="1" applyFont="1" applyFill="1" applyBorder="1"/>
    <xf numFmtId="4" fontId="1" fillId="0" borderId="4" xfId="0" applyNumberFormat="1" applyFont="1" applyFill="1" applyBorder="1"/>
    <xf numFmtId="10" fontId="1" fillId="0" borderId="4" xfId="0" applyNumberFormat="1" applyFont="1" applyFill="1" applyBorder="1"/>
    <xf numFmtId="4" fontId="3" fillId="0" borderId="17" xfId="0" applyNumberFormat="1" applyFont="1" applyFill="1" applyBorder="1" applyAlignment="1">
      <alignment horizontal="right"/>
    </xf>
    <xf numFmtId="10" fontId="3" fillId="0" borderId="17" xfId="0" applyNumberFormat="1" applyFont="1" applyFill="1" applyBorder="1"/>
    <xf numFmtId="4" fontId="3" fillId="0" borderId="0" xfId="0" applyNumberFormat="1" applyFont="1" applyFill="1"/>
    <xf numFmtId="10" fontId="3" fillId="0" borderId="0" xfId="0" applyNumberFormat="1" applyFont="1" applyFill="1"/>
    <xf numFmtId="0" fontId="6" fillId="0" borderId="0" xfId="0" applyFont="1" applyAlignment="1"/>
    <xf numFmtId="0" fontId="7" fillId="0" borderId="0" xfId="0" applyFont="1" applyAlignment="1"/>
    <xf numFmtId="0" fontId="4" fillId="15" borderId="2" xfId="0" applyFont="1" applyFill="1" applyBorder="1" applyAlignment="1">
      <alignment horizontal="center" wrapText="1"/>
    </xf>
    <xf numFmtId="4" fontId="1" fillId="15" borderId="2" xfId="0" applyNumberFormat="1" applyFont="1" applyFill="1" applyBorder="1"/>
    <xf numFmtId="4" fontId="1" fillId="15" borderId="11" xfId="0" applyNumberFormat="1" applyFont="1" applyFill="1" applyBorder="1"/>
    <xf numFmtId="4" fontId="3" fillId="15" borderId="10" xfId="0" applyNumberFormat="1" applyFont="1" applyFill="1" applyBorder="1"/>
    <xf numFmtId="4" fontId="1" fillId="15" borderId="16" xfId="0" applyNumberFormat="1" applyFont="1" applyFill="1" applyBorder="1"/>
    <xf numFmtId="4" fontId="1" fillId="15" borderId="9" xfId="0" applyNumberFormat="1" applyFont="1" applyFill="1" applyBorder="1"/>
    <xf numFmtId="4" fontId="1" fillId="15" borderId="12" xfId="0" applyNumberFormat="1" applyFont="1" applyFill="1" applyBorder="1"/>
    <xf numFmtId="4" fontId="3" fillId="15" borderId="18" xfId="0" applyNumberFormat="1" applyFont="1" applyFill="1" applyBorder="1"/>
    <xf numFmtId="4" fontId="3" fillId="15" borderId="0" xfId="0" applyNumberFormat="1" applyFont="1" applyFill="1"/>
    <xf numFmtId="4" fontId="1" fillId="0" borderId="0" xfId="0" applyNumberFormat="1" applyFont="1" applyFill="1" applyBorder="1"/>
    <xf numFmtId="0" fontId="2" fillId="0" borderId="2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1" fillId="15" borderId="0" xfId="0" applyNumberFormat="1" applyFont="1" applyFill="1" applyBorder="1"/>
    <xf numFmtId="0" fontId="4" fillId="0" borderId="2" xfId="0" applyFont="1" applyFill="1" applyBorder="1" applyAlignment="1">
      <alignment horizontal="center"/>
    </xf>
    <xf numFmtId="0" fontId="4" fillId="15" borderId="2" xfId="0" applyFont="1" applyFill="1" applyBorder="1" applyAlignment="1">
      <alignment horizontal="center"/>
    </xf>
    <xf numFmtId="0" fontId="3" fillId="15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/>
    </xf>
    <xf numFmtId="0" fontId="3" fillId="15" borderId="7" xfId="0" applyFont="1" applyFill="1" applyBorder="1" applyAlignment="1">
      <alignment horizontal="center" vertical="center"/>
    </xf>
    <xf numFmtId="0" fontId="3" fillId="15" borderId="8" xfId="0" applyFont="1" applyFill="1" applyBorder="1" applyAlignment="1">
      <alignment horizontal="center" vertical="center"/>
    </xf>
    <xf numFmtId="0" fontId="3" fillId="11" borderId="2" xfId="0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K123"/>
  <sheetViews>
    <sheetView tabSelected="1" zoomScale="110" zoomScaleNormal="110" zoomScaleSheetLayoutView="120" workbookViewId="0">
      <pane xSplit="6" ySplit="11" topLeftCell="G12" activePane="bottomRight" state="frozen"/>
      <selection pane="topRight" activeCell="F1" sqref="F1"/>
      <selection pane="bottomLeft" activeCell="A6" sqref="A6"/>
      <selection pane="bottomRight" activeCell="BE11" sqref="BE11"/>
    </sheetView>
  </sheetViews>
  <sheetFormatPr defaultRowHeight="14.25" x14ac:dyDescent="0.2"/>
  <cols>
    <col min="1" max="1" width="3.125" customWidth="1"/>
    <col min="2" max="2" width="4.125" style="1" customWidth="1"/>
    <col min="3" max="3" width="26.875" style="1" customWidth="1"/>
    <col min="4" max="4" width="11.625" style="2" customWidth="1"/>
    <col min="5" max="5" width="11.125" style="2" hidden="1" customWidth="1"/>
    <col min="6" max="6" width="8.25" style="2" customWidth="1"/>
    <col min="7" max="12" width="13.125" style="1" hidden="1" customWidth="1"/>
    <col min="13" max="13" width="9.75" style="3" bestFit="1" customWidth="1"/>
    <col min="14" max="14" width="13.125" style="3" hidden="1" customWidth="1"/>
    <col min="15" max="15" width="12.5" style="3" hidden="1" customWidth="1"/>
    <col min="16" max="16" width="7.75" style="3" hidden="1" customWidth="1"/>
    <col min="17" max="17" width="13.125" style="3" hidden="1" customWidth="1"/>
    <col min="18" max="18" width="12.5" style="3" hidden="1" customWidth="1"/>
    <col min="19" max="19" width="7.75" style="3" hidden="1" customWidth="1"/>
    <col min="20" max="20" width="13.125" style="3" hidden="1" customWidth="1"/>
    <col min="21" max="21" width="12.5" style="3" hidden="1" customWidth="1"/>
    <col min="22" max="22" width="7.75" style="3" hidden="1" customWidth="1"/>
    <col min="23" max="23" width="13.125" style="3" hidden="1" customWidth="1"/>
    <col min="24" max="24" width="12.5" style="3" hidden="1" customWidth="1"/>
    <col min="25" max="25" width="7.75" style="3" hidden="1" customWidth="1"/>
    <col min="26" max="26" width="13.125" style="3" hidden="1" customWidth="1"/>
    <col min="27" max="27" width="12.5" style="3" hidden="1" customWidth="1"/>
    <col min="28" max="28" width="7.75" style="3" hidden="1" customWidth="1"/>
    <col min="29" max="29" width="13.125" style="3" hidden="1" customWidth="1"/>
    <col min="30" max="30" width="12.5" style="3" hidden="1" customWidth="1"/>
    <col min="31" max="31" width="7.75" style="3" hidden="1" customWidth="1"/>
    <col min="32" max="32" width="9.75" style="3" bestFit="1" customWidth="1"/>
    <col min="33" max="33" width="12.5" style="3" hidden="1" customWidth="1"/>
    <col min="34" max="34" width="7.75" style="3" hidden="1" customWidth="1"/>
    <col min="35" max="35" width="13.125" style="3" hidden="1" customWidth="1"/>
    <col min="36" max="36" width="12.5" style="3" hidden="1" customWidth="1"/>
    <col min="37" max="37" width="7.75" style="3" hidden="1" customWidth="1"/>
    <col min="38" max="39" width="11.625" style="3" hidden="1" customWidth="1"/>
    <col min="40" max="40" width="8.25" style="3" hidden="1" customWidth="1"/>
    <col min="41" max="41" width="10.375" style="3" hidden="1" customWidth="1"/>
    <col min="42" max="42" width="11.875" style="3" hidden="1" customWidth="1"/>
    <col min="43" max="43" width="9" style="3" hidden="1" customWidth="1"/>
    <col min="44" max="45" width="11.625" style="3" hidden="1" customWidth="1"/>
    <col min="46" max="46" width="8.25" style="3" hidden="1" customWidth="1"/>
    <col min="47" max="47" width="10.375" style="3" hidden="1" customWidth="1"/>
    <col min="48" max="48" width="11.875" style="3" hidden="1" customWidth="1"/>
    <col min="49" max="49" width="9" style="3" hidden="1" customWidth="1"/>
    <col min="50" max="51" width="11.625" style="3" hidden="1" customWidth="1"/>
    <col min="52" max="52" width="8.25" style="3" hidden="1" customWidth="1"/>
    <col min="53" max="53" width="9.75" style="3" bestFit="1" customWidth="1"/>
    <col min="54" max="54" width="9.5" style="3" customWidth="1"/>
    <col min="55" max="55" width="8.375" style="3" customWidth="1"/>
    <col min="56" max="56" width="9.5" style="3" bestFit="1" customWidth="1"/>
    <col min="57" max="57" width="9.5" style="1" bestFit="1" customWidth="1"/>
    <col min="58" max="843" width="9" style="1" customWidth="1"/>
  </cols>
  <sheetData>
    <row r="1" spans="1:57" x14ac:dyDescent="0.2">
      <c r="BE1" s="52" t="s">
        <v>240</v>
      </c>
    </row>
    <row r="2" spans="1:57" x14ac:dyDescent="0.2">
      <c r="BE2" s="52" t="s">
        <v>241</v>
      </c>
    </row>
    <row r="3" spans="1:57" x14ac:dyDescent="0.2">
      <c r="BE3" s="52" t="s">
        <v>266</v>
      </c>
    </row>
    <row r="4" spans="1:57" x14ac:dyDescent="0.2">
      <c r="BE4" s="52"/>
    </row>
    <row r="5" spans="1:57" x14ac:dyDescent="0.2">
      <c r="A5" s="136" t="s">
        <v>243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</row>
    <row r="6" spans="1:57" x14ac:dyDescent="0.2">
      <c r="A6" s="137" t="s">
        <v>244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7"/>
      <c r="BB6" s="137"/>
      <c r="BC6" s="137"/>
      <c r="BD6" s="137"/>
      <c r="BE6" s="137"/>
    </row>
    <row r="7" spans="1:57" s="1" customFormat="1" ht="12" customHeight="1" x14ac:dyDescent="0.2">
      <c r="D7" s="2"/>
      <c r="E7" s="2"/>
      <c r="F7" s="2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</row>
    <row r="8" spans="1:57" s="1" customFormat="1" ht="11.25" x14ac:dyDescent="0.2">
      <c r="A8" s="135" t="s">
        <v>0</v>
      </c>
      <c r="B8" s="135" t="s">
        <v>245</v>
      </c>
      <c r="C8" s="142" t="s">
        <v>2</v>
      </c>
      <c r="D8" s="143" t="s">
        <v>3</v>
      </c>
      <c r="E8" s="143" t="s">
        <v>4</v>
      </c>
      <c r="F8" s="143" t="s">
        <v>5</v>
      </c>
      <c r="G8" s="54">
        <v>2020</v>
      </c>
      <c r="H8" s="54"/>
      <c r="I8" s="54"/>
      <c r="J8" s="54"/>
      <c r="K8" s="54"/>
      <c r="L8" s="54"/>
      <c r="M8" s="12">
        <v>2020</v>
      </c>
      <c r="N8" s="144">
        <v>2021</v>
      </c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2">
        <v>2022</v>
      </c>
      <c r="AJ8" s="12"/>
      <c r="AK8" s="12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134">
        <v>2022</v>
      </c>
      <c r="BB8" s="134"/>
      <c r="BC8" s="134"/>
      <c r="BD8" s="134"/>
      <c r="BE8" s="134"/>
    </row>
    <row r="9" spans="1:57" s="1" customFormat="1" ht="12.75" customHeight="1" x14ac:dyDescent="0.2">
      <c r="A9" s="135"/>
      <c r="B9" s="135"/>
      <c r="C9" s="142"/>
      <c r="D9" s="143"/>
      <c r="E9" s="143"/>
      <c r="F9" s="143"/>
      <c r="G9" s="141" t="s">
        <v>16</v>
      </c>
      <c r="H9" s="141" t="s">
        <v>79</v>
      </c>
      <c r="I9" s="140" t="s">
        <v>53</v>
      </c>
      <c r="J9" s="141" t="s">
        <v>82</v>
      </c>
      <c r="K9" s="140" t="s">
        <v>24</v>
      </c>
      <c r="L9" s="141" t="s">
        <v>85</v>
      </c>
      <c r="M9" s="139" t="s">
        <v>61</v>
      </c>
      <c r="N9" s="139" t="s">
        <v>16</v>
      </c>
      <c r="O9" s="138" t="s">
        <v>95</v>
      </c>
      <c r="P9" s="138"/>
      <c r="Q9" s="139" t="s">
        <v>79</v>
      </c>
      <c r="R9" s="138" t="s">
        <v>96</v>
      </c>
      <c r="S9" s="138"/>
      <c r="T9" s="139" t="s">
        <v>53</v>
      </c>
      <c r="U9" s="138" t="s">
        <v>97</v>
      </c>
      <c r="V9" s="138"/>
      <c r="W9" s="139" t="s">
        <v>82</v>
      </c>
      <c r="X9" s="138" t="s">
        <v>98</v>
      </c>
      <c r="Y9" s="138"/>
      <c r="Z9" s="139" t="s">
        <v>24</v>
      </c>
      <c r="AA9" s="138" t="s">
        <v>99</v>
      </c>
      <c r="AB9" s="138"/>
      <c r="AC9" s="139" t="s">
        <v>85</v>
      </c>
      <c r="AD9" s="138" t="s">
        <v>100</v>
      </c>
      <c r="AE9" s="138"/>
      <c r="AF9" s="139" t="s">
        <v>61</v>
      </c>
      <c r="AG9" s="138" t="s">
        <v>246</v>
      </c>
      <c r="AH9" s="138"/>
      <c r="AI9" s="139" t="s">
        <v>16</v>
      </c>
      <c r="AJ9" s="138" t="s">
        <v>247</v>
      </c>
      <c r="AK9" s="138"/>
      <c r="AL9" s="139" t="s">
        <v>79</v>
      </c>
      <c r="AM9" s="138" t="s">
        <v>248</v>
      </c>
      <c r="AN9" s="138"/>
      <c r="AO9" s="139" t="s">
        <v>53</v>
      </c>
      <c r="AP9" s="138" t="s">
        <v>249</v>
      </c>
      <c r="AQ9" s="138"/>
      <c r="AR9" s="139" t="s">
        <v>82</v>
      </c>
      <c r="AS9" s="138" t="s">
        <v>250</v>
      </c>
      <c r="AT9" s="138"/>
      <c r="AU9" s="139" t="s">
        <v>24</v>
      </c>
      <c r="AV9" s="138" t="s">
        <v>251</v>
      </c>
      <c r="AW9" s="138"/>
      <c r="AX9" s="139" t="s">
        <v>85</v>
      </c>
      <c r="AY9" s="138" t="s">
        <v>252</v>
      </c>
      <c r="AZ9" s="138"/>
      <c r="BA9" s="139" t="s">
        <v>61</v>
      </c>
      <c r="BB9" s="132" t="s">
        <v>268</v>
      </c>
      <c r="BC9" s="132"/>
      <c r="BD9" s="133" t="s">
        <v>103</v>
      </c>
      <c r="BE9" s="133"/>
    </row>
    <row r="10" spans="1:57" s="1" customFormat="1" ht="19.5" x14ac:dyDescent="0.2">
      <c r="A10" s="135"/>
      <c r="B10" s="135"/>
      <c r="C10" s="142"/>
      <c r="D10" s="143"/>
      <c r="E10" s="143"/>
      <c r="F10" s="143"/>
      <c r="G10" s="141"/>
      <c r="H10" s="141"/>
      <c r="I10" s="140"/>
      <c r="J10" s="141"/>
      <c r="K10" s="140"/>
      <c r="L10" s="141"/>
      <c r="M10" s="139"/>
      <c r="N10" s="139"/>
      <c r="O10" s="18" t="s">
        <v>104</v>
      </c>
      <c r="P10" s="18" t="s">
        <v>105</v>
      </c>
      <c r="Q10" s="139"/>
      <c r="R10" s="18" t="s">
        <v>104</v>
      </c>
      <c r="S10" s="18" t="s">
        <v>105</v>
      </c>
      <c r="T10" s="139"/>
      <c r="U10" s="18" t="s">
        <v>104</v>
      </c>
      <c r="V10" s="18" t="s">
        <v>105</v>
      </c>
      <c r="W10" s="139"/>
      <c r="X10" s="18" t="s">
        <v>104</v>
      </c>
      <c r="Y10" s="18" t="s">
        <v>105</v>
      </c>
      <c r="Z10" s="139"/>
      <c r="AA10" s="18" t="s">
        <v>104</v>
      </c>
      <c r="AB10" s="18" t="s">
        <v>105</v>
      </c>
      <c r="AC10" s="139"/>
      <c r="AD10" s="18" t="s">
        <v>104</v>
      </c>
      <c r="AE10" s="18" t="s">
        <v>105</v>
      </c>
      <c r="AF10" s="139"/>
      <c r="AG10" s="18" t="s">
        <v>104</v>
      </c>
      <c r="AH10" s="18" t="s">
        <v>105</v>
      </c>
      <c r="AI10" s="139"/>
      <c r="AJ10" s="18" t="s">
        <v>104</v>
      </c>
      <c r="AK10" s="18" t="s">
        <v>105</v>
      </c>
      <c r="AL10" s="139"/>
      <c r="AM10" s="18" t="s">
        <v>104</v>
      </c>
      <c r="AN10" s="18" t="s">
        <v>105</v>
      </c>
      <c r="AO10" s="139"/>
      <c r="AP10" s="18" t="s">
        <v>104</v>
      </c>
      <c r="AQ10" s="18" t="s">
        <v>105</v>
      </c>
      <c r="AR10" s="139"/>
      <c r="AS10" s="18" t="s">
        <v>104</v>
      </c>
      <c r="AT10" s="18" t="s">
        <v>105</v>
      </c>
      <c r="AU10" s="139"/>
      <c r="AV10" s="18" t="s">
        <v>104</v>
      </c>
      <c r="AW10" s="18" t="s">
        <v>105</v>
      </c>
      <c r="AX10" s="139"/>
      <c r="AY10" s="18" t="s">
        <v>104</v>
      </c>
      <c r="AZ10" s="18" t="s">
        <v>105</v>
      </c>
      <c r="BA10" s="139"/>
      <c r="BB10" s="129" t="s">
        <v>104</v>
      </c>
      <c r="BC10" s="129" t="s">
        <v>105</v>
      </c>
      <c r="BD10" s="19" t="s">
        <v>106</v>
      </c>
      <c r="BE10" s="118" t="s">
        <v>253</v>
      </c>
    </row>
    <row r="11" spans="1:57" s="38" customFormat="1" ht="11.25" x14ac:dyDescent="0.2">
      <c r="A11" s="21">
        <v>1</v>
      </c>
      <c r="B11" s="21">
        <v>74</v>
      </c>
      <c r="C11" s="21" t="s">
        <v>108</v>
      </c>
      <c r="D11" s="57">
        <v>1012004499</v>
      </c>
      <c r="E11" s="57">
        <v>101201001</v>
      </c>
      <c r="F11" s="58">
        <v>86618411</v>
      </c>
      <c r="G11" s="22">
        <v>1433212</v>
      </c>
      <c r="H11" s="22">
        <v>1856866</v>
      </c>
      <c r="I11" s="59">
        <f>G11+H11</f>
        <v>3290078</v>
      </c>
      <c r="J11" s="22">
        <v>2542751</v>
      </c>
      <c r="K11" s="59">
        <f>J11+I11</f>
        <v>5832829</v>
      </c>
      <c r="L11" s="22">
        <v>3530678</v>
      </c>
      <c r="M11" s="35">
        <f>K11+L11</f>
        <v>9363507</v>
      </c>
      <c r="N11" s="35">
        <v>2059545</v>
      </c>
      <c r="O11" s="35">
        <f>N11-G11</f>
        <v>626333</v>
      </c>
      <c r="P11" s="36">
        <f>N11/G11</f>
        <v>1.4370135053292883</v>
      </c>
      <c r="Q11" s="35">
        <v>2606634</v>
      </c>
      <c r="R11" s="35">
        <f>Q11-H11</f>
        <v>749768</v>
      </c>
      <c r="S11" s="36">
        <f>Q11/H11</f>
        <v>1.4037814252617045</v>
      </c>
      <c r="T11" s="35">
        <f t="shared" ref="T11:T17" si="0">N11+Q11</f>
        <v>4666179</v>
      </c>
      <c r="U11" s="35">
        <f>T11-I11</f>
        <v>1376101</v>
      </c>
      <c r="V11" s="36">
        <f>T11/I11</f>
        <v>1.4182578650111031</v>
      </c>
      <c r="W11" s="35">
        <v>3322166</v>
      </c>
      <c r="X11" s="35">
        <f>W11-J11</f>
        <v>779415</v>
      </c>
      <c r="Y11" s="36">
        <f>W11/J11</f>
        <v>1.3065243116608745</v>
      </c>
      <c r="Z11" s="35">
        <f t="shared" ref="Z11:Z17" si="1">T11+W11</f>
        <v>7988345</v>
      </c>
      <c r="AA11" s="35">
        <f>Z11-K11</f>
        <v>2155516</v>
      </c>
      <c r="AB11" s="36">
        <f>Z11/K11</f>
        <v>1.3695489787202746</v>
      </c>
      <c r="AC11" s="35">
        <v>4763049</v>
      </c>
      <c r="AD11" s="35">
        <f>AC11-L11</f>
        <v>1232371</v>
      </c>
      <c r="AE11" s="36">
        <f>AC11/L11</f>
        <v>1.3490465570635441</v>
      </c>
      <c r="AF11" s="35">
        <f t="shared" ref="AF11:AF17" si="2">Z11+AC11</f>
        <v>12751394</v>
      </c>
      <c r="AG11" s="35">
        <f>AF11-M11</f>
        <v>3387887</v>
      </c>
      <c r="AH11" s="36">
        <f>AF11/M11</f>
        <v>1.3618181734685519</v>
      </c>
      <c r="AI11" s="35">
        <v>2910786</v>
      </c>
      <c r="AJ11" s="35">
        <f t="shared" ref="AJ11:AJ18" si="3">AI11-N11</f>
        <v>851241</v>
      </c>
      <c r="AK11" s="36">
        <f t="shared" ref="AK11:AK18" si="4">AI11/N11</f>
        <v>1.4133150768737754</v>
      </c>
      <c r="AL11" s="35">
        <v>4099857</v>
      </c>
      <c r="AM11" s="35">
        <f t="shared" ref="AM11:AM18" si="5">AL11-Q11</f>
        <v>1493223</v>
      </c>
      <c r="AN11" s="36">
        <f t="shared" ref="AN11:AN18" si="6">AL11/Q11</f>
        <v>1.5728548772094586</v>
      </c>
      <c r="AO11" s="35">
        <f t="shared" ref="AO11:AO42" si="7">AI11+AL11</f>
        <v>7010643</v>
      </c>
      <c r="AP11" s="35">
        <f t="shared" ref="AP11:AP42" si="8">AO11-T11</f>
        <v>2344464</v>
      </c>
      <c r="AQ11" s="36">
        <f t="shared" ref="AQ11:AQ42" si="9">AO11/T11</f>
        <v>1.5024376475913161</v>
      </c>
      <c r="AR11" s="35">
        <v>4801757</v>
      </c>
      <c r="AS11" s="35">
        <f t="shared" ref="AS11:AS42" si="10">AR11-W11</f>
        <v>1479591</v>
      </c>
      <c r="AT11" s="36">
        <f t="shared" ref="AT11:AT42" si="11">AR11/W11</f>
        <v>1.4453693764851003</v>
      </c>
      <c r="AU11" s="35">
        <f t="shared" ref="AU11:AU42" si="12">AO11+AR11</f>
        <v>11812400</v>
      </c>
      <c r="AV11" s="35">
        <f t="shared" ref="AV11:AV42" si="13">AU11-Z11</f>
        <v>3824055</v>
      </c>
      <c r="AW11" s="36">
        <f t="shared" ref="AW11:AW42" si="14">AU11/Z11</f>
        <v>1.4787042873085727</v>
      </c>
      <c r="AX11" s="35">
        <v>6324579</v>
      </c>
      <c r="AY11" s="35">
        <f t="shared" ref="AY11:AY42" si="15">AX11-AC11</f>
        <v>1561530</v>
      </c>
      <c r="AZ11" s="36">
        <f t="shared" ref="AZ11:AZ42" si="16">AX11/AC11</f>
        <v>1.3278425227202155</v>
      </c>
      <c r="BA11" s="35">
        <f t="shared" ref="BA11:BA42" si="17">AU11+AX11</f>
        <v>18136979</v>
      </c>
      <c r="BB11" s="35">
        <f t="shared" ref="BB11:BB42" si="18">BA11-AF11</f>
        <v>5385585</v>
      </c>
      <c r="BC11" s="36">
        <f>BA11/AF11:AF12</f>
        <v>1.4223526463067488</v>
      </c>
      <c r="BD11" s="127">
        <f t="shared" ref="BD11:BD42" si="19">IF(F11=86618101,BA11*33/100,BA11*41/100)</f>
        <v>7436161.3899999997</v>
      </c>
      <c r="BE11" s="131">
        <f t="shared" ref="BE11:BE42" si="20">IF(F11=86618101,BB11*33/100,BB11*41/100)</f>
        <v>2208089.85</v>
      </c>
    </row>
    <row r="12" spans="1:57" s="38" customFormat="1" ht="11.25" x14ac:dyDescent="0.2">
      <c r="A12" s="21">
        <v>2</v>
      </c>
      <c r="B12" s="21">
        <v>67</v>
      </c>
      <c r="C12" s="21" t="s">
        <v>254</v>
      </c>
      <c r="D12" s="57">
        <v>7453231200</v>
      </c>
      <c r="E12" s="57"/>
      <c r="F12" s="58">
        <v>86618101</v>
      </c>
      <c r="G12" s="21"/>
      <c r="H12" s="22"/>
      <c r="I12" s="59"/>
      <c r="J12" s="22"/>
      <c r="K12" s="59"/>
      <c r="L12" s="22"/>
      <c r="M12" s="35">
        <v>0</v>
      </c>
      <c r="N12" s="35">
        <v>0</v>
      </c>
      <c r="O12" s="35"/>
      <c r="P12" s="36"/>
      <c r="Q12" s="35">
        <v>0</v>
      </c>
      <c r="R12" s="35"/>
      <c r="S12" s="36"/>
      <c r="T12" s="35">
        <f t="shared" si="0"/>
        <v>0</v>
      </c>
      <c r="U12" s="35"/>
      <c r="V12" s="36"/>
      <c r="W12" s="35">
        <v>33228</v>
      </c>
      <c r="X12" s="35"/>
      <c r="Y12" s="36"/>
      <c r="Z12" s="35">
        <f t="shared" si="1"/>
        <v>33228</v>
      </c>
      <c r="AA12" s="35"/>
      <c r="AB12" s="36"/>
      <c r="AC12" s="35">
        <v>493569</v>
      </c>
      <c r="AD12" s="35"/>
      <c r="AE12" s="36"/>
      <c r="AF12" s="35">
        <f t="shared" si="2"/>
        <v>526797</v>
      </c>
      <c r="AG12" s="35"/>
      <c r="AH12" s="36"/>
      <c r="AI12" s="35">
        <v>1142962</v>
      </c>
      <c r="AJ12" s="35">
        <f t="shared" si="3"/>
        <v>1142962</v>
      </c>
      <c r="AK12" s="36" t="e">
        <f t="shared" si="4"/>
        <v>#DIV/0!</v>
      </c>
      <c r="AL12" s="35">
        <v>2274921</v>
      </c>
      <c r="AM12" s="35">
        <f t="shared" si="5"/>
        <v>2274921</v>
      </c>
      <c r="AN12" s="36" t="e">
        <f t="shared" si="6"/>
        <v>#DIV/0!</v>
      </c>
      <c r="AO12" s="35">
        <f t="shared" si="7"/>
        <v>3417883</v>
      </c>
      <c r="AP12" s="35">
        <f t="shared" si="8"/>
        <v>3417883</v>
      </c>
      <c r="AQ12" s="36" t="e">
        <f t="shared" si="9"/>
        <v>#DIV/0!</v>
      </c>
      <c r="AR12" s="35">
        <v>935217.72</v>
      </c>
      <c r="AS12" s="35">
        <f t="shared" si="10"/>
        <v>901989.72</v>
      </c>
      <c r="AT12" s="36">
        <f t="shared" si="11"/>
        <v>28.145471289274106</v>
      </c>
      <c r="AU12" s="35">
        <f t="shared" si="12"/>
        <v>4353100.72</v>
      </c>
      <c r="AV12" s="35">
        <f t="shared" si="13"/>
        <v>4319872.72</v>
      </c>
      <c r="AW12" s="36">
        <f t="shared" si="14"/>
        <v>131.00700373179245</v>
      </c>
      <c r="AX12" s="35">
        <v>1476144</v>
      </c>
      <c r="AY12" s="35">
        <f t="shared" si="15"/>
        <v>982575</v>
      </c>
      <c r="AZ12" s="36">
        <f t="shared" si="16"/>
        <v>2.9907550919932167</v>
      </c>
      <c r="BA12" s="35">
        <f t="shared" si="17"/>
        <v>5829244.7199999997</v>
      </c>
      <c r="BB12" s="35">
        <f t="shared" si="18"/>
        <v>5302447.72</v>
      </c>
      <c r="BC12" s="36">
        <f>BA12/AF12:AF13</f>
        <v>11.0654478290499</v>
      </c>
      <c r="BD12" s="35">
        <f t="shared" si="19"/>
        <v>1923650.7575999999</v>
      </c>
      <c r="BE12" s="119">
        <f t="shared" si="20"/>
        <v>1749807.7475999999</v>
      </c>
    </row>
    <row r="13" spans="1:57" s="3" customFormat="1" ht="11.25" x14ac:dyDescent="0.2">
      <c r="A13" s="40">
        <v>3</v>
      </c>
      <c r="B13" s="40">
        <v>103</v>
      </c>
      <c r="C13" s="40" t="s">
        <v>255</v>
      </c>
      <c r="D13" s="18">
        <v>7826137386</v>
      </c>
      <c r="E13" s="18"/>
      <c r="F13" s="18">
        <v>86618433</v>
      </c>
      <c r="G13" s="35"/>
      <c r="H13" s="35"/>
      <c r="I13" s="35"/>
      <c r="J13" s="35"/>
      <c r="K13" s="35"/>
      <c r="L13" s="35"/>
      <c r="M13" s="35">
        <v>2028958.37</v>
      </c>
      <c r="N13" s="35">
        <v>510209</v>
      </c>
      <c r="O13" s="35"/>
      <c r="P13" s="36"/>
      <c r="Q13" s="35">
        <v>116328</v>
      </c>
      <c r="R13" s="35"/>
      <c r="S13" s="36"/>
      <c r="T13" s="35">
        <f t="shared" si="0"/>
        <v>626537</v>
      </c>
      <c r="U13" s="35"/>
      <c r="V13" s="36"/>
      <c r="W13" s="35">
        <v>581161.36</v>
      </c>
      <c r="X13" s="35"/>
      <c r="Y13" s="36"/>
      <c r="Z13" s="35">
        <f t="shared" si="1"/>
        <v>1207698.3599999999</v>
      </c>
      <c r="AA13" s="35">
        <f>Z13-K13</f>
        <v>1207698.3599999999</v>
      </c>
      <c r="AB13" s="36" t="e">
        <f>Z13/K13</f>
        <v>#DIV/0!</v>
      </c>
      <c r="AC13" s="35">
        <v>10905.04</v>
      </c>
      <c r="AD13" s="35"/>
      <c r="AE13" s="36"/>
      <c r="AF13" s="35">
        <f t="shared" si="2"/>
        <v>1218603.3999999999</v>
      </c>
      <c r="AG13" s="35">
        <f>AF13-M13</f>
        <v>-810354.9700000002</v>
      </c>
      <c r="AH13" s="36">
        <f>AF13/M13</f>
        <v>0.60060542296883102</v>
      </c>
      <c r="AI13" s="35">
        <v>1427904.43</v>
      </c>
      <c r="AJ13" s="35">
        <f t="shared" si="3"/>
        <v>917695.42999999993</v>
      </c>
      <c r="AK13" s="36">
        <f t="shared" si="4"/>
        <v>2.7986657036626164</v>
      </c>
      <c r="AL13" s="35">
        <v>2411833.2400000002</v>
      </c>
      <c r="AM13" s="35">
        <f t="shared" si="5"/>
        <v>2295505.2400000002</v>
      </c>
      <c r="AN13" s="36">
        <f t="shared" si="6"/>
        <v>20.733041400178806</v>
      </c>
      <c r="AO13" s="35">
        <f t="shared" si="7"/>
        <v>3839737.67</v>
      </c>
      <c r="AP13" s="35">
        <f t="shared" si="8"/>
        <v>3213200.67</v>
      </c>
      <c r="AQ13" s="36">
        <f t="shared" si="9"/>
        <v>6.1285090425625297</v>
      </c>
      <c r="AR13" s="35">
        <v>1134875.02</v>
      </c>
      <c r="AS13" s="35">
        <f t="shared" si="10"/>
        <v>553713.66</v>
      </c>
      <c r="AT13" s="36">
        <f t="shared" si="11"/>
        <v>1.9527709481580124</v>
      </c>
      <c r="AU13" s="35">
        <f t="shared" si="12"/>
        <v>4974612.6899999995</v>
      </c>
      <c r="AV13" s="35">
        <f t="shared" si="13"/>
        <v>3766914.3299999996</v>
      </c>
      <c r="AW13" s="36">
        <f t="shared" si="14"/>
        <v>4.1190854063923714</v>
      </c>
      <c r="AX13" s="35">
        <v>495500.22</v>
      </c>
      <c r="AY13" s="35">
        <f t="shared" si="15"/>
        <v>484595.18</v>
      </c>
      <c r="AZ13" s="36">
        <f t="shared" si="16"/>
        <v>45.437726042270356</v>
      </c>
      <c r="BA13" s="35">
        <f t="shared" si="17"/>
        <v>5470112.9099999992</v>
      </c>
      <c r="BB13" s="35">
        <f t="shared" si="18"/>
        <v>4251509.51</v>
      </c>
      <c r="BC13" s="36">
        <f>BA13/AF13:AF16</f>
        <v>4.4888377219364397</v>
      </c>
      <c r="BD13" s="35">
        <f t="shared" si="19"/>
        <v>2242746.2930999999</v>
      </c>
      <c r="BE13" s="119">
        <f t="shared" si="20"/>
        <v>1743118.8991</v>
      </c>
    </row>
    <row r="14" spans="1:57" s="1" customFormat="1" ht="11.25" x14ac:dyDescent="0.2">
      <c r="A14" s="21">
        <v>4</v>
      </c>
      <c r="B14" s="40">
        <v>100</v>
      </c>
      <c r="C14" s="40" t="s">
        <v>238</v>
      </c>
      <c r="D14" s="18">
        <v>7801420850</v>
      </c>
      <c r="E14" s="18">
        <v>781301001</v>
      </c>
      <c r="F14" s="18">
        <v>86618433</v>
      </c>
      <c r="G14" s="35">
        <v>1519060</v>
      </c>
      <c r="H14" s="35">
        <v>1755941</v>
      </c>
      <c r="I14" s="35">
        <f>G14+H14</f>
        <v>3275001</v>
      </c>
      <c r="J14" s="35">
        <v>1263991.19</v>
      </c>
      <c r="K14" s="35">
        <f>J14+I14</f>
        <v>4538992.1899999995</v>
      </c>
      <c r="L14" s="35">
        <v>2472371</v>
      </c>
      <c r="M14" s="35">
        <f>K14+L14</f>
        <v>7011363.1899999995</v>
      </c>
      <c r="N14" s="35">
        <v>1721533.82</v>
      </c>
      <c r="O14" s="35">
        <f>N14-G14</f>
        <v>202473.82000000007</v>
      </c>
      <c r="P14" s="36">
        <f>N14/G14</f>
        <v>1.1332888891814676</v>
      </c>
      <c r="Q14" s="35">
        <v>0</v>
      </c>
      <c r="R14" s="35">
        <f>Q14-H14</f>
        <v>-1755941</v>
      </c>
      <c r="S14" s="36">
        <f>Q14/H14</f>
        <v>0</v>
      </c>
      <c r="T14" s="35">
        <f t="shared" si="0"/>
        <v>1721533.82</v>
      </c>
      <c r="U14" s="35">
        <f>T14-I14</f>
        <v>-1553467.18</v>
      </c>
      <c r="V14" s="36">
        <f>T14/I14</f>
        <v>0.52565902117281793</v>
      </c>
      <c r="W14" s="35">
        <v>2050258</v>
      </c>
      <c r="X14" s="35">
        <f>W14-J14</f>
        <v>786266.81</v>
      </c>
      <c r="Y14" s="36">
        <f>W14/J14</f>
        <v>1.6220508625538759</v>
      </c>
      <c r="Z14" s="35">
        <f t="shared" si="1"/>
        <v>3771791.8200000003</v>
      </c>
      <c r="AA14" s="35">
        <f>Z14-K14</f>
        <v>-767200.36999999918</v>
      </c>
      <c r="AB14" s="36">
        <f>Z14/K14</f>
        <v>0.83097561355354543</v>
      </c>
      <c r="AC14" s="35">
        <v>2155176</v>
      </c>
      <c r="AD14" s="35">
        <f>AC14-L14</f>
        <v>-317195</v>
      </c>
      <c r="AE14" s="36">
        <f>AC14/L14</f>
        <v>0.87170412531129027</v>
      </c>
      <c r="AF14" s="35">
        <f t="shared" si="2"/>
        <v>5926967.8200000003</v>
      </c>
      <c r="AG14" s="35">
        <f>AF14-M14</f>
        <v>-1084395.3699999992</v>
      </c>
      <c r="AH14" s="36">
        <f>AF14/M14</f>
        <v>0.84533744143412437</v>
      </c>
      <c r="AI14" s="35">
        <v>2128060.34</v>
      </c>
      <c r="AJ14" s="35">
        <f t="shared" si="3"/>
        <v>406526.51999999979</v>
      </c>
      <c r="AK14" s="36">
        <f t="shared" si="4"/>
        <v>1.2361420468637669</v>
      </c>
      <c r="AL14" s="35">
        <v>2268627</v>
      </c>
      <c r="AM14" s="35">
        <f t="shared" si="5"/>
        <v>2268627</v>
      </c>
      <c r="AN14" s="36" t="e">
        <f t="shared" si="6"/>
        <v>#DIV/0!</v>
      </c>
      <c r="AO14" s="35">
        <f t="shared" si="7"/>
        <v>4396687.34</v>
      </c>
      <c r="AP14" s="35">
        <f t="shared" si="8"/>
        <v>2675153.5199999996</v>
      </c>
      <c r="AQ14" s="36">
        <f t="shared" si="9"/>
        <v>2.5539360824174802</v>
      </c>
      <c r="AR14" s="35">
        <v>2333785.2200000002</v>
      </c>
      <c r="AS14" s="35">
        <f t="shared" si="10"/>
        <v>283527.2200000002</v>
      </c>
      <c r="AT14" s="36">
        <f t="shared" si="11"/>
        <v>1.138288556854796</v>
      </c>
      <c r="AU14" s="35">
        <f t="shared" si="12"/>
        <v>6730472.5600000005</v>
      </c>
      <c r="AV14" s="35">
        <f t="shared" si="13"/>
        <v>2958680.74</v>
      </c>
      <c r="AW14" s="36">
        <f t="shared" si="14"/>
        <v>1.7844231286338597</v>
      </c>
      <c r="AX14" s="35">
        <v>2857371</v>
      </c>
      <c r="AY14" s="35">
        <f t="shared" si="15"/>
        <v>702195</v>
      </c>
      <c r="AZ14" s="36">
        <f t="shared" si="16"/>
        <v>1.3258179378389514</v>
      </c>
      <c r="BA14" s="35">
        <f t="shared" si="17"/>
        <v>9587843.5600000005</v>
      </c>
      <c r="BB14" s="35">
        <f t="shared" si="18"/>
        <v>3660875.74</v>
      </c>
      <c r="BC14" s="36">
        <f>BA14/AF14:AF15</f>
        <v>1.6176641836398564</v>
      </c>
      <c r="BD14" s="35">
        <f t="shared" si="19"/>
        <v>3931015.8596000005</v>
      </c>
      <c r="BE14" s="119">
        <f t="shared" si="20"/>
        <v>1500959.0534000001</v>
      </c>
    </row>
    <row r="15" spans="1:57" s="1" customFormat="1" ht="11.25" x14ac:dyDescent="0.2">
      <c r="A15" s="21">
        <v>5</v>
      </c>
      <c r="B15" s="21">
        <v>86</v>
      </c>
      <c r="C15" s="21" t="s">
        <v>110</v>
      </c>
      <c r="D15" s="13">
        <v>1012012549</v>
      </c>
      <c r="E15" s="13"/>
      <c r="F15" s="13">
        <v>86618422</v>
      </c>
      <c r="G15" s="22">
        <v>964443</v>
      </c>
      <c r="H15" s="22">
        <v>1039268</v>
      </c>
      <c r="I15" s="59">
        <f>G15+H15</f>
        <v>2003711</v>
      </c>
      <c r="J15" s="22">
        <v>1059918</v>
      </c>
      <c r="K15" s="59">
        <f>J15+I15</f>
        <v>3063629</v>
      </c>
      <c r="L15" s="22">
        <v>1510254</v>
      </c>
      <c r="M15" s="35">
        <f>K15+L15</f>
        <v>4573883</v>
      </c>
      <c r="N15" s="35">
        <v>1134445</v>
      </c>
      <c r="O15" s="35">
        <f>N15-G15</f>
        <v>170002</v>
      </c>
      <c r="P15" s="36">
        <f>N15/G15</f>
        <v>1.1762696188369868</v>
      </c>
      <c r="Q15" s="35">
        <v>1194492</v>
      </c>
      <c r="R15" s="35">
        <f>Q15-H15</f>
        <v>155224</v>
      </c>
      <c r="S15" s="36">
        <f>Q15/H15</f>
        <v>1.1493589718917545</v>
      </c>
      <c r="T15" s="35">
        <f t="shared" si="0"/>
        <v>2328937</v>
      </c>
      <c r="U15" s="35">
        <f>T15-I15</f>
        <v>325226</v>
      </c>
      <c r="V15" s="36">
        <f>T15/I15</f>
        <v>1.1623118303986952</v>
      </c>
      <c r="W15" s="35">
        <v>3327843.77</v>
      </c>
      <c r="X15" s="35">
        <f>W15-J15</f>
        <v>2267925.77</v>
      </c>
      <c r="Y15" s="36">
        <f>W15/J15</f>
        <v>3.139718138572984</v>
      </c>
      <c r="Z15" s="35">
        <f t="shared" si="1"/>
        <v>5656780.7699999996</v>
      </c>
      <c r="AA15" s="35">
        <f>Z15-K15</f>
        <v>2593151.7699999996</v>
      </c>
      <c r="AB15" s="36">
        <f>Z15/K15</f>
        <v>1.8464313955769447</v>
      </c>
      <c r="AC15" s="35">
        <v>1589892</v>
      </c>
      <c r="AD15" s="35">
        <f>AC15-L15</f>
        <v>79638</v>
      </c>
      <c r="AE15" s="36">
        <f>AC15/L15</f>
        <v>1.0527315272795172</v>
      </c>
      <c r="AF15" s="35">
        <f t="shared" si="2"/>
        <v>7246672.7699999996</v>
      </c>
      <c r="AG15" s="35">
        <f>AF15-M15</f>
        <v>2672789.7699999996</v>
      </c>
      <c r="AH15" s="36">
        <f>AF15/M15</f>
        <v>1.5843590161794694</v>
      </c>
      <c r="AI15" s="35">
        <v>3861932</v>
      </c>
      <c r="AJ15" s="35">
        <f t="shared" si="3"/>
        <v>2727487</v>
      </c>
      <c r="AK15" s="36">
        <f t="shared" si="4"/>
        <v>3.404247892141091</v>
      </c>
      <c r="AL15" s="35">
        <v>1390982</v>
      </c>
      <c r="AM15" s="35">
        <f t="shared" si="5"/>
        <v>196490</v>
      </c>
      <c r="AN15" s="36">
        <f t="shared" si="6"/>
        <v>1.16449670654973</v>
      </c>
      <c r="AO15" s="35">
        <f t="shared" si="7"/>
        <v>5252914</v>
      </c>
      <c r="AP15" s="35">
        <f t="shared" si="8"/>
        <v>2923977</v>
      </c>
      <c r="AQ15" s="36">
        <f t="shared" si="9"/>
        <v>2.2554985386036632</v>
      </c>
      <c r="AR15" s="35">
        <v>1595750</v>
      </c>
      <c r="AS15" s="35">
        <f t="shared" si="10"/>
        <v>-1732093.77</v>
      </c>
      <c r="AT15" s="36">
        <f t="shared" si="11"/>
        <v>0.47951469789100104</v>
      </c>
      <c r="AU15" s="35">
        <f t="shared" si="12"/>
        <v>6848664</v>
      </c>
      <c r="AV15" s="35">
        <f t="shared" si="13"/>
        <v>1191883.2300000004</v>
      </c>
      <c r="AW15" s="36">
        <f t="shared" si="14"/>
        <v>1.2106999154573919</v>
      </c>
      <c r="AX15" s="35">
        <v>3867660.31</v>
      </c>
      <c r="AY15" s="35">
        <f t="shared" si="15"/>
        <v>2277768.31</v>
      </c>
      <c r="AZ15" s="36">
        <f t="shared" si="16"/>
        <v>2.4326559980174753</v>
      </c>
      <c r="BA15" s="35">
        <f t="shared" si="17"/>
        <v>10716324.310000001</v>
      </c>
      <c r="BB15" s="35">
        <f t="shared" si="18"/>
        <v>3469651.540000001</v>
      </c>
      <c r="BC15" s="36">
        <f>BA15/AF15:AF16</f>
        <v>1.4787923575580468</v>
      </c>
      <c r="BD15" s="35">
        <f t="shared" si="19"/>
        <v>4393692.9671</v>
      </c>
      <c r="BE15" s="119">
        <f t="shared" si="20"/>
        <v>1422557.1314000005</v>
      </c>
    </row>
    <row r="16" spans="1:57" s="1" customFormat="1" ht="11.25" x14ac:dyDescent="0.2">
      <c r="A16" s="21">
        <v>6</v>
      </c>
      <c r="B16" s="21">
        <v>91</v>
      </c>
      <c r="C16" s="21" t="s">
        <v>109</v>
      </c>
      <c r="D16" s="13">
        <v>1035000317</v>
      </c>
      <c r="E16" s="13"/>
      <c r="F16" s="13">
        <v>86618422</v>
      </c>
      <c r="G16" s="22">
        <v>0</v>
      </c>
      <c r="H16" s="22">
        <v>0</v>
      </c>
      <c r="I16" s="59">
        <f>G16+H16</f>
        <v>0</v>
      </c>
      <c r="J16" s="22">
        <v>0</v>
      </c>
      <c r="K16" s="59">
        <f>J16+I16</f>
        <v>0</v>
      </c>
      <c r="L16" s="22">
        <v>0</v>
      </c>
      <c r="M16" s="35">
        <f>K16+L16</f>
        <v>0</v>
      </c>
      <c r="N16" s="35">
        <v>0</v>
      </c>
      <c r="O16" s="35">
        <f>N16-G16</f>
        <v>0</v>
      </c>
      <c r="P16" s="36" t="e">
        <f>N16/G16</f>
        <v>#DIV/0!</v>
      </c>
      <c r="Q16" s="35">
        <v>221985</v>
      </c>
      <c r="R16" s="35">
        <f>Q16-H16</f>
        <v>221985</v>
      </c>
      <c r="S16" s="36" t="e">
        <f>Q16/H16</f>
        <v>#DIV/0!</v>
      </c>
      <c r="T16" s="35">
        <f t="shared" si="0"/>
        <v>221985</v>
      </c>
      <c r="U16" s="35">
        <f>T16-I16</f>
        <v>221985</v>
      </c>
      <c r="V16" s="36" t="e">
        <f>T16/I16</f>
        <v>#DIV/0!</v>
      </c>
      <c r="W16" s="35">
        <v>912593.27</v>
      </c>
      <c r="X16" s="35">
        <f>W16-J16</f>
        <v>912593.27</v>
      </c>
      <c r="Y16" s="36" t="e">
        <f>W16/J16</f>
        <v>#DIV/0!</v>
      </c>
      <c r="Z16" s="35">
        <f t="shared" si="1"/>
        <v>1134578.27</v>
      </c>
      <c r="AA16" s="35">
        <f>Z16-K16</f>
        <v>1134578.27</v>
      </c>
      <c r="AB16" s="36" t="e">
        <f>Z16/K16</f>
        <v>#DIV/0!</v>
      </c>
      <c r="AC16" s="35">
        <v>1833879.43</v>
      </c>
      <c r="AD16" s="35">
        <f>AC16-L16</f>
        <v>1833879.43</v>
      </c>
      <c r="AE16" s="36" t="e">
        <f>AC16/L16</f>
        <v>#DIV/0!</v>
      </c>
      <c r="AF16" s="35">
        <f t="shared" si="2"/>
        <v>2968457.7</v>
      </c>
      <c r="AG16" s="35">
        <f>AF16-M16</f>
        <v>2968457.7</v>
      </c>
      <c r="AH16" s="36" t="e">
        <f>AF16/M16</f>
        <v>#DIV/0!</v>
      </c>
      <c r="AI16" s="35">
        <v>1085481.73</v>
      </c>
      <c r="AJ16" s="35">
        <f t="shared" si="3"/>
        <v>1085481.73</v>
      </c>
      <c r="AK16" s="36" t="e">
        <f t="shared" si="4"/>
        <v>#DIV/0!</v>
      </c>
      <c r="AL16" s="35">
        <v>1248158.56</v>
      </c>
      <c r="AM16" s="35">
        <f t="shared" si="5"/>
        <v>1026173.56</v>
      </c>
      <c r="AN16" s="36">
        <f t="shared" si="6"/>
        <v>5.6227157690834968</v>
      </c>
      <c r="AO16" s="35">
        <f t="shared" si="7"/>
        <v>2333640.29</v>
      </c>
      <c r="AP16" s="35">
        <f t="shared" si="8"/>
        <v>2111655.29</v>
      </c>
      <c r="AQ16" s="36">
        <f t="shared" si="9"/>
        <v>10.512603509246121</v>
      </c>
      <c r="AR16" s="35">
        <v>1422695</v>
      </c>
      <c r="AS16" s="35">
        <f t="shared" si="10"/>
        <v>510101.73</v>
      </c>
      <c r="AT16" s="36">
        <f t="shared" si="11"/>
        <v>1.558958461308837</v>
      </c>
      <c r="AU16" s="35">
        <f t="shared" si="12"/>
        <v>3756335.29</v>
      </c>
      <c r="AV16" s="35">
        <f t="shared" si="13"/>
        <v>2621757.02</v>
      </c>
      <c r="AW16" s="36">
        <f t="shared" si="14"/>
        <v>3.3107766906200311</v>
      </c>
      <c r="AX16" s="35">
        <v>2188241.36</v>
      </c>
      <c r="AY16" s="35">
        <f t="shared" si="15"/>
        <v>354361.92999999993</v>
      </c>
      <c r="AZ16" s="36">
        <f t="shared" si="16"/>
        <v>1.193230767630127</v>
      </c>
      <c r="BA16" s="35">
        <f t="shared" si="17"/>
        <v>5944576.6500000004</v>
      </c>
      <c r="BB16" s="35">
        <f t="shared" si="18"/>
        <v>2976118.95</v>
      </c>
      <c r="BC16" s="36">
        <f>BA16/AF16:AF17</f>
        <v>2.0025808856902358</v>
      </c>
      <c r="BD16" s="35">
        <f t="shared" si="19"/>
        <v>2437276.4265000001</v>
      </c>
      <c r="BE16" s="119">
        <f t="shared" si="20"/>
        <v>1220208.7694999999</v>
      </c>
    </row>
    <row r="17" spans="1:57" s="1" customFormat="1" ht="11.25" x14ac:dyDescent="0.2">
      <c r="A17" s="21">
        <v>7</v>
      </c>
      <c r="B17" s="21">
        <v>2</v>
      </c>
      <c r="C17" s="21" t="s">
        <v>111</v>
      </c>
      <c r="D17" s="13">
        <v>7813635257</v>
      </c>
      <c r="E17" s="13"/>
      <c r="F17" s="13">
        <v>86618101</v>
      </c>
      <c r="G17" s="22">
        <v>1800421</v>
      </c>
      <c r="H17" s="22">
        <v>1891851</v>
      </c>
      <c r="I17" s="59">
        <f>G17+H17</f>
        <v>3692272</v>
      </c>
      <c r="J17" s="22">
        <v>2105571</v>
      </c>
      <c r="K17" s="59">
        <f>J17+I17</f>
        <v>5797843</v>
      </c>
      <c r="L17" s="22">
        <v>2124313</v>
      </c>
      <c r="M17" s="35">
        <f>K17+L17</f>
        <v>7922156</v>
      </c>
      <c r="N17" s="35">
        <v>2102506</v>
      </c>
      <c r="O17" s="35">
        <f>N17-G17</f>
        <v>302085</v>
      </c>
      <c r="P17" s="36">
        <f>N17/G17</f>
        <v>1.1677857567757763</v>
      </c>
      <c r="Q17" s="35">
        <v>2164033</v>
      </c>
      <c r="R17" s="35">
        <f>Q17-H17</f>
        <v>272182</v>
      </c>
      <c r="S17" s="36">
        <f>Q17/H17</f>
        <v>1.1438707382346707</v>
      </c>
      <c r="T17" s="35">
        <f t="shared" si="0"/>
        <v>4266539</v>
      </c>
      <c r="U17" s="35">
        <f>T17-I17</f>
        <v>574267</v>
      </c>
      <c r="V17" s="36">
        <f>T17/I17</f>
        <v>1.1555321493107766</v>
      </c>
      <c r="W17" s="35">
        <v>2487128</v>
      </c>
      <c r="X17" s="35">
        <f>W17-J17</f>
        <v>381557</v>
      </c>
      <c r="Y17" s="36">
        <f>W17/J17</f>
        <v>1.1812130771177984</v>
      </c>
      <c r="Z17" s="35">
        <f t="shared" si="1"/>
        <v>6753667</v>
      </c>
      <c r="AA17" s="35">
        <f>Z17-K17</f>
        <v>955824</v>
      </c>
      <c r="AB17" s="36">
        <f>Z17/K17</f>
        <v>1.1648585517062122</v>
      </c>
      <c r="AC17" s="35">
        <v>2944341</v>
      </c>
      <c r="AD17" s="35">
        <f>AC17-L17</f>
        <v>820028</v>
      </c>
      <c r="AE17" s="36">
        <f>AC17/L17</f>
        <v>1.3860203275129419</v>
      </c>
      <c r="AF17" s="35">
        <f t="shared" si="2"/>
        <v>9698008</v>
      </c>
      <c r="AG17" s="35">
        <f>AF17-M17</f>
        <v>1775852</v>
      </c>
      <c r="AH17" s="36">
        <f>AF17/M17</f>
        <v>1.2241627153012387</v>
      </c>
      <c r="AI17" s="35">
        <v>2801137</v>
      </c>
      <c r="AJ17" s="35">
        <f t="shared" si="3"/>
        <v>698631</v>
      </c>
      <c r="AK17" s="36">
        <f t="shared" si="4"/>
        <v>1.3322849019218019</v>
      </c>
      <c r="AL17" s="35">
        <v>2872681</v>
      </c>
      <c r="AM17" s="35">
        <f t="shared" si="5"/>
        <v>708648</v>
      </c>
      <c r="AN17" s="36">
        <f t="shared" si="6"/>
        <v>1.3274663556424509</v>
      </c>
      <c r="AO17" s="35">
        <f t="shared" si="7"/>
        <v>5673818</v>
      </c>
      <c r="AP17" s="35">
        <f t="shared" si="8"/>
        <v>1407279</v>
      </c>
      <c r="AQ17" s="36">
        <f t="shared" si="9"/>
        <v>1.3298408850827332</v>
      </c>
      <c r="AR17" s="35">
        <v>2328976</v>
      </c>
      <c r="AS17" s="35">
        <f t="shared" si="10"/>
        <v>-158152</v>
      </c>
      <c r="AT17" s="36">
        <f t="shared" si="11"/>
        <v>0.93641179706070621</v>
      </c>
      <c r="AU17" s="35">
        <f t="shared" si="12"/>
        <v>8002794</v>
      </c>
      <c r="AV17" s="35">
        <f t="shared" si="13"/>
        <v>1249127</v>
      </c>
      <c r="AW17" s="36">
        <f t="shared" si="14"/>
        <v>1.1849553731328477</v>
      </c>
      <c r="AX17" s="35">
        <v>5193060</v>
      </c>
      <c r="AY17" s="35">
        <f t="shared" si="15"/>
        <v>2248719</v>
      </c>
      <c r="AZ17" s="36">
        <f t="shared" si="16"/>
        <v>1.7637427186592858</v>
      </c>
      <c r="BA17" s="35">
        <f t="shared" si="17"/>
        <v>13195854</v>
      </c>
      <c r="BB17" s="35">
        <f t="shared" si="18"/>
        <v>3497846</v>
      </c>
      <c r="BC17" s="36">
        <f>BA17/AF17:AF18</f>
        <v>1.3606767492870702</v>
      </c>
      <c r="BD17" s="35">
        <f t="shared" si="19"/>
        <v>4354631.82</v>
      </c>
      <c r="BE17" s="119">
        <f t="shared" si="20"/>
        <v>1154289.18</v>
      </c>
    </row>
    <row r="18" spans="1:57" s="1" customFormat="1" ht="11.25" x14ac:dyDescent="0.2">
      <c r="A18" s="21">
        <v>8</v>
      </c>
      <c r="B18" s="21">
        <v>110</v>
      </c>
      <c r="C18" s="21" t="s">
        <v>256</v>
      </c>
      <c r="D18" s="13">
        <v>1001138331</v>
      </c>
      <c r="E18" s="13"/>
      <c r="F18" s="13">
        <v>86618450</v>
      </c>
      <c r="G18" s="22"/>
      <c r="H18" s="22"/>
      <c r="I18" s="59"/>
      <c r="J18" s="22"/>
      <c r="K18" s="59"/>
      <c r="L18" s="22"/>
      <c r="M18" s="35">
        <v>0</v>
      </c>
      <c r="N18" s="35"/>
      <c r="O18" s="35"/>
      <c r="P18" s="36"/>
      <c r="Q18" s="35"/>
      <c r="R18" s="35"/>
      <c r="S18" s="36"/>
      <c r="T18" s="35"/>
      <c r="U18" s="35"/>
      <c r="V18" s="36"/>
      <c r="W18" s="35"/>
      <c r="X18" s="35"/>
      <c r="Y18" s="36"/>
      <c r="Z18" s="35"/>
      <c r="AA18" s="35"/>
      <c r="AB18" s="36"/>
      <c r="AC18" s="35"/>
      <c r="AD18" s="35"/>
      <c r="AE18" s="36"/>
      <c r="AF18" s="35">
        <v>0</v>
      </c>
      <c r="AG18" s="35"/>
      <c r="AH18" s="36"/>
      <c r="AI18" s="35">
        <v>0</v>
      </c>
      <c r="AJ18" s="35">
        <f t="shared" si="3"/>
        <v>0</v>
      </c>
      <c r="AK18" s="36" t="e">
        <f t="shared" si="4"/>
        <v>#DIV/0!</v>
      </c>
      <c r="AL18" s="35">
        <v>130861</v>
      </c>
      <c r="AM18" s="35">
        <f t="shared" si="5"/>
        <v>130861</v>
      </c>
      <c r="AN18" s="36" t="e">
        <f t="shared" si="6"/>
        <v>#DIV/0!</v>
      </c>
      <c r="AO18" s="35">
        <f t="shared" si="7"/>
        <v>130861</v>
      </c>
      <c r="AP18" s="35">
        <f t="shared" si="8"/>
        <v>130861</v>
      </c>
      <c r="AQ18" s="36" t="e">
        <f t="shared" si="9"/>
        <v>#DIV/0!</v>
      </c>
      <c r="AR18" s="35">
        <v>836658</v>
      </c>
      <c r="AS18" s="35">
        <f t="shared" si="10"/>
        <v>836658</v>
      </c>
      <c r="AT18" s="36" t="e">
        <f t="shared" si="11"/>
        <v>#DIV/0!</v>
      </c>
      <c r="AU18" s="35">
        <f t="shared" si="12"/>
        <v>967519</v>
      </c>
      <c r="AV18" s="35">
        <f t="shared" si="13"/>
        <v>967519</v>
      </c>
      <c r="AW18" s="36" t="e">
        <f t="shared" si="14"/>
        <v>#DIV/0!</v>
      </c>
      <c r="AX18" s="35">
        <v>1332467</v>
      </c>
      <c r="AY18" s="35">
        <f t="shared" si="15"/>
        <v>1332467</v>
      </c>
      <c r="AZ18" s="36" t="e">
        <f t="shared" si="16"/>
        <v>#DIV/0!</v>
      </c>
      <c r="BA18" s="35">
        <f t="shared" si="17"/>
        <v>2299986</v>
      </c>
      <c r="BB18" s="35">
        <f t="shared" si="18"/>
        <v>2299986</v>
      </c>
      <c r="BC18" s="36" t="e">
        <f>BA18/AF18:AF20</f>
        <v>#DIV/0!</v>
      </c>
      <c r="BD18" s="35">
        <f t="shared" si="19"/>
        <v>942994.26</v>
      </c>
      <c r="BE18" s="119">
        <f t="shared" si="20"/>
        <v>942994.26</v>
      </c>
    </row>
    <row r="19" spans="1:57" s="1" customFormat="1" ht="11.25" x14ac:dyDescent="0.2">
      <c r="A19" s="21">
        <v>9</v>
      </c>
      <c r="B19" s="40">
        <v>102</v>
      </c>
      <c r="C19" s="40" t="s">
        <v>257</v>
      </c>
      <c r="D19" s="18">
        <v>7842181449</v>
      </c>
      <c r="E19" s="18"/>
      <c r="F19" s="18">
        <v>86618433</v>
      </c>
      <c r="G19" s="35"/>
      <c r="H19" s="35"/>
      <c r="I19" s="35"/>
      <c r="J19" s="35"/>
      <c r="K19" s="35"/>
      <c r="L19" s="35"/>
      <c r="M19" s="35">
        <v>0</v>
      </c>
      <c r="N19" s="35"/>
      <c r="O19" s="35"/>
      <c r="P19" s="36"/>
      <c r="Q19" s="35"/>
      <c r="R19" s="35"/>
      <c r="S19" s="36"/>
      <c r="T19" s="35">
        <f t="shared" ref="T19:T50" si="21">N19+Q19</f>
        <v>0</v>
      </c>
      <c r="U19" s="35"/>
      <c r="V19" s="36"/>
      <c r="W19" s="35"/>
      <c r="X19" s="35"/>
      <c r="Y19" s="36"/>
      <c r="Z19" s="35">
        <f t="shared" ref="Z19:Z50" si="22">T19+W19</f>
        <v>0</v>
      </c>
      <c r="AA19" s="35">
        <f>Z19-K19</f>
        <v>0</v>
      </c>
      <c r="AB19" s="36" t="e">
        <f>Z19/K19</f>
        <v>#DIV/0!</v>
      </c>
      <c r="AC19" s="35"/>
      <c r="AD19" s="35"/>
      <c r="AE19" s="36"/>
      <c r="AF19" s="35">
        <f t="shared" ref="AF19:AF50" si="23">Z19+AC19</f>
        <v>0</v>
      </c>
      <c r="AG19" s="35">
        <f t="shared" ref="AG19:AG34" si="24">AF19-M19</f>
        <v>0</v>
      </c>
      <c r="AH19" s="36" t="e">
        <f t="shared" ref="AH19:AH34" si="25">AF19/M19</f>
        <v>#DIV/0!</v>
      </c>
      <c r="AI19" s="35">
        <v>0</v>
      </c>
      <c r="AJ19" s="35"/>
      <c r="AK19" s="36"/>
      <c r="AL19" s="35">
        <v>0</v>
      </c>
      <c r="AM19" s="35"/>
      <c r="AN19" s="36"/>
      <c r="AO19" s="35">
        <f t="shared" si="7"/>
        <v>0</v>
      </c>
      <c r="AP19" s="35">
        <f t="shared" si="8"/>
        <v>0</v>
      </c>
      <c r="AQ19" s="36" t="e">
        <f t="shared" si="9"/>
        <v>#DIV/0!</v>
      </c>
      <c r="AR19" s="35">
        <v>818772.45</v>
      </c>
      <c r="AS19" s="35">
        <f t="shared" si="10"/>
        <v>818772.45</v>
      </c>
      <c r="AT19" s="36" t="e">
        <f t="shared" si="11"/>
        <v>#DIV/0!</v>
      </c>
      <c r="AU19" s="35">
        <f t="shared" si="12"/>
        <v>818772.45</v>
      </c>
      <c r="AV19" s="35">
        <f t="shared" si="13"/>
        <v>818772.45</v>
      </c>
      <c r="AW19" s="36" t="e">
        <f t="shared" si="14"/>
        <v>#DIV/0!</v>
      </c>
      <c r="AX19" s="35">
        <v>887901</v>
      </c>
      <c r="AY19" s="35">
        <f t="shared" si="15"/>
        <v>887901</v>
      </c>
      <c r="AZ19" s="36" t="e">
        <f t="shared" si="16"/>
        <v>#DIV/0!</v>
      </c>
      <c r="BA19" s="35">
        <f t="shared" si="17"/>
        <v>1706673.45</v>
      </c>
      <c r="BB19" s="35">
        <f t="shared" si="18"/>
        <v>1706673.45</v>
      </c>
      <c r="BC19" s="36" t="e">
        <f>BA19/AF19:AF22</f>
        <v>#DIV/0!</v>
      </c>
      <c r="BD19" s="35">
        <f t="shared" si="19"/>
        <v>699736.11450000003</v>
      </c>
      <c r="BE19" s="119">
        <f t="shared" si="20"/>
        <v>699736.11450000003</v>
      </c>
    </row>
    <row r="20" spans="1:57" s="1" customFormat="1" ht="11.25" x14ac:dyDescent="0.2">
      <c r="A20" s="21">
        <v>10</v>
      </c>
      <c r="B20" s="21">
        <v>3</v>
      </c>
      <c r="C20" s="21" t="s">
        <v>233</v>
      </c>
      <c r="D20" s="13">
        <v>1007003612</v>
      </c>
      <c r="E20" s="13">
        <v>100701001</v>
      </c>
      <c r="F20" s="13">
        <v>86618101</v>
      </c>
      <c r="G20" s="22">
        <v>1219980</v>
      </c>
      <c r="H20" s="22">
        <v>2307701.1800000002</v>
      </c>
      <c r="I20" s="59">
        <f>G20+H20</f>
        <v>3527681.18</v>
      </c>
      <c r="J20" s="22">
        <v>1976294</v>
      </c>
      <c r="K20" s="59">
        <f>J20+I20</f>
        <v>5503975.1799999997</v>
      </c>
      <c r="L20" s="22">
        <v>2669017</v>
      </c>
      <c r="M20" s="35">
        <f>K20+L20</f>
        <v>8172992.1799999997</v>
      </c>
      <c r="N20" s="35">
        <v>1380535.49</v>
      </c>
      <c r="O20" s="35">
        <f>N20-G20</f>
        <v>160555.49</v>
      </c>
      <c r="P20" s="36">
        <f>N20/G20</f>
        <v>1.131605018115051</v>
      </c>
      <c r="Q20" s="35">
        <v>2104545</v>
      </c>
      <c r="R20" s="35">
        <f>Q20-H20</f>
        <v>-203156.18000000017</v>
      </c>
      <c r="S20" s="36">
        <f>Q20/H20</f>
        <v>0.91196599379474241</v>
      </c>
      <c r="T20" s="35">
        <f t="shared" si="21"/>
        <v>3485080.49</v>
      </c>
      <c r="U20" s="35">
        <f>T20-I20</f>
        <v>-42600.689999999944</v>
      </c>
      <c r="V20" s="36">
        <f>T20/I20</f>
        <v>0.98792388318946667</v>
      </c>
      <c r="W20" s="35">
        <v>1652589</v>
      </c>
      <c r="X20" s="35">
        <f>W20-J20</f>
        <v>-323705</v>
      </c>
      <c r="Y20" s="36">
        <f>W20/J20</f>
        <v>0.83620605031437634</v>
      </c>
      <c r="Z20" s="35">
        <f t="shared" si="22"/>
        <v>5137669.49</v>
      </c>
      <c r="AA20" s="35">
        <f>Z20-K20</f>
        <v>-366305.68999999948</v>
      </c>
      <c r="AB20" s="36">
        <f>Z20/K20</f>
        <v>0.93344706725221838</v>
      </c>
      <c r="AC20" s="35">
        <v>2312755</v>
      </c>
      <c r="AD20" s="35">
        <f>AC20-L20</f>
        <v>-356262</v>
      </c>
      <c r="AE20" s="36">
        <f>AC20/L20</f>
        <v>0.86651939646693898</v>
      </c>
      <c r="AF20" s="35">
        <f t="shared" si="23"/>
        <v>7450424.4900000002</v>
      </c>
      <c r="AG20" s="35">
        <f t="shared" si="24"/>
        <v>-722567.68999999948</v>
      </c>
      <c r="AH20" s="36">
        <f t="shared" si="25"/>
        <v>0.91159080125291403</v>
      </c>
      <c r="AI20" s="35">
        <v>1692185</v>
      </c>
      <c r="AJ20" s="35">
        <f t="shared" ref="AJ20:AJ51" si="26">AI20-N20</f>
        <v>311649.51</v>
      </c>
      <c r="AK20" s="36">
        <f t="shared" ref="AK20:AK51" si="27">AI20/N20</f>
        <v>1.2257453808739101</v>
      </c>
      <c r="AL20" s="35">
        <v>2136116</v>
      </c>
      <c r="AM20" s="35">
        <f t="shared" ref="AM20:AM51" si="28">AL20-Q20</f>
        <v>31571</v>
      </c>
      <c r="AN20" s="36">
        <f t="shared" ref="AN20:AN51" si="29">AL20/Q20</f>
        <v>1.0150013423329034</v>
      </c>
      <c r="AO20" s="35">
        <f t="shared" si="7"/>
        <v>3828301</v>
      </c>
      <c r="AP20" s="35">
        <f t="shared" si="8"/>
        <v>343220.50999999978</v>
      </c>
      <c r="AQ20" s="36">
        <f t="shared" si="9"/>
        <v>1.0984828072077037</v>
      </c>
      <c r="AR20" s="35">
        <v>2228577</v>
      </c>
      <c r="AS20" s="35">
        <f t="shared" si="10"/>
        <v>575988</v>
      </c>
      <c r="AT20" s="36">
        <f t="shared" si="11"/>
        <v>1.3485367505169161</v>
      </c>
      <c r="AU20" s="35">
        <f t="shared" si="12"/>
        <v>6056878</v>
      </c>
      <c r="AV20" s="35">
        <f t="shared" si="13"/>
        <v>919208.50999999978</v>
      </c>
      <c r="AW20" s="36">
        <f t="shared" si="14"/>
        <v>1.1789154619208484</v>
      </c>
      <c r="AX20" s="35">
        <v>3176651</v>
      </c>
      <c r="AY20" s="35">
        <f t="shared" si="15"/>
        <v>863896</v>
      </c>
      <c r="AZ20" s="36">
        <f t="shared" si="16"/>
        <v>1.373535458792652</v>
      </c>
      <c r="BA20" s="35">
        <f t="shared" si="17"/>
        <v>9233529</v>
      </c>
      <c r="BB20" s="35">
        <f t="shared" si="18"/>
        <v>1783104.5099999998</v>
      </c>
      <c r="BC20" s="36">
        <f t="shared" ref="BC20:BC27" si="30">BA20/AF20:AF21</f>
        <v>1.2393292506209939</v>
      </c>
      <c r="BD20" s="35">
        <f t="shared" si="19"/>
        <v>3047064.57</v>
      </c>
      <c r="BE20" s="119">
        <f t="shared" si="20"/>
        <v>588424.48829999985</v>
      </c>
    </row>
    <row r="21" spans="1:57" s="1" customFormat="1" ht="11.25" x14ac:dyDescent="0.2">
      <c r="A21" s="21">
        <v>11</v>
      </c>
      <c r="B21" s="40">
        <v>94</v>
      </c>
      <c r="C21" s="40" t="s">
        <v>258</v>
      </c>
      <c r="D21" s="18">
        <v>7708234873</v>
      </c>
      <c r="E21" s="18"/>
      <c r="F21" s="18">
        <v>86618422</v>
      </c>
      <c r="G21" s="35"/>
      <c r="H21" s="35"/>
      <c r="I21" s="35"/>
      <c r="J21" s="35"/>
      <c r="K21" s="35"/>
      <c r="L21" s="35"/>
      <c r="M21" s="35">
        <v>0</v>
      </c>
      <c r="N21" s="35">
        <v>0</v>
      </c>
      <c r="O21" s="35"/>
      <c r="P21" s="36"/>
      <c r="Q21" s="35">
        <v>0</v>
      </c>
      <c r="R21" s="35"/>
      <c r="S21" s="36"/>
      <c r="T21" s="35">
        <f t="shared" si="21"/>
        <v>0</v>
      </c>
      <c r="U21" s="35"/>
      <c r="V21" s="36"/>
      <c r="W21" s="35">
        <v>0</v>
      </c>
      <c r="X21" s="35"/>
      <c r="Y21" s="36"/>
      <c r="Z21" s="35">
        <f t="shared" si="22"/>
        <v>0</v>
      </c>
      <c r="AA21" s="35"/>
      <c r="AB21" s="36"/>
      <c r="AC21" s="35">
        <v>100526</v>
      </c>
      <c r="AD21" s="35"/>
      <c r="AE21" s="36"/>
      <c r="AF21" s="35">
        <f t="shared" si="23"/>
        <v>100526</v>
      </c>
      <c r="AG21" s="35">
        <f t="shared" si="24"/>
        <v>100526</v>
      </c>
      <c r="AH21" s="36" t="e">
        <f t="shared" si="25"/>
        <v>#DIV/0!</v>
      </c>
      <c r="AI21" s="35">
        <v>238821</v>
      </c>
      <c r="AJ21" s="35">
        <f t="shared" si="26"/>
        <v>238821</v>
      </c>
      <c r="AK21" s="36" t="e">
        <f t="shared" si="27"/>
        <v>#DIV/0!</v>
      </c>
      <c r="AL21" s="35">
        <v>332634</v>
      </c>
      <c r="AM21" s="35">
        <f t="shared" si="28"/>
        <v>332634</v>
      </c>
      <c r="AN21" s="36" t="e">
        <f t="shared" si="29"/>
        <v>#DIV/0!</v>
      </c>
      <c r="AO21" s="35">
        <f t="shared" si="7"/>
        <v>571455</v>
      </c>
      <c r="AP21" s="35">
        <f t="shared" si="8"/>
        <v>571455</v>
      </c>
      <c r="AQ21" s="36" t="e">
        <f t="shared" si="9"/>
        <v>#DIV/0!</v>
      </c>
      <c r="AR21" s="35">
        <v>283687</v>
      </c>
      <c r="AS21" s="35">
        <f t="shared" si="10"/>
        <v>283687</v>
      </c>
      <c r="AT21" s="36" t="e">
        <f t="shared" si="11"/>
        <v>#DIV/0!</v>
      </c>
      <c r="AU21" s="35">
        <f t="shared" si="12"/>
        <v>855142</v>
      </c>
      <c r="AV21" s="35">
        <f t="shared" si="13"/>
        <v>855142</v>
      </c>
      <c r="AW21" s="36" t="e">
        <f t="shared" si="14"/>
        <v>#DIV/0!</v>
      </c>
      <c r="AX21" s="35">
        <v>548569</v>
      </c>
      <c r="AY21" s="35">
        <f t="shared" si="15"/>
        <v>448043</v>
      </c>
      <c r="AZ21" s="36">
        <f t="shared" si="16"/>
        <v>5.4569862523128343</v>
      </c>
      <c r="BA21" s="35">
        <f t="shared" si="17"/>
        <v>1403711</v>
      </c>
      <c r="BB21" s="35">
        <f t="shared" si="18"/>
        <v>1303185</v>
      </c>
      <c r="BC21" s="36">
        <f t="shared" si="30"/>
        <v>13.963661142391024</v>
      </c>
      <c r="BD21" s="35">
        <f t="shared" si="19"/>
        <v>575521.51</v>
      </c>
      <c r="BE21" s="119">
        <f t="shared" si="20"/>
        <v>534305.85</v>
      </c>
    </row>
    <row r="22" spans="1:57" s="1" customFormat="1" ht="11.25" x14ac:dyDescent="0.2">
      <c r="A22" s="21">
        <v>12</v>
      </c>
      <c r="B22" s="21">
        <v>80</v>
      </c>
      <c r="C22" s="21" t="s">
        <v>118</v>
      </c>
      <c r="D22" s="13">
        <v>1035000290</v>
      </c>
      <c r="E22" s="13"/>
      <c r="F22" s="13">
        <v>86618411</v>
      </c>
      <c r="G22" s="22">
        <v>0</v>
      </c>
      <c r="H22" s="22">
        <v>0</v>
      </c>
      <c r="I22" s="59">
        <f>G22+H22</f>
        <v>0</v>
      </c>
      <c r="J22" s="22">
        <v>0</v>
      </c>
      <c r="K22" s="59">
        <f>J22+I22</f>
        <v>0</v>
      </c>
      <c r="L22" s="22">
        <v>0</v>
      </c>
      <c r="M22" s="35">
        <f>K22+L22</f>
        <v>0</v>
      </c>
      <c r="N22" s="35">
        <v>45906</v>
      </c>
      <c r="O22" s="35">
        <f>N22-G22</f>
        <v>45906</v>
      </c>
      <c r="P22" s="36" t="e">
        <f>N22/G22</f>
        <v>#DIV/0!</v>
      </c>
      <c r="Q22" s="35">
        <v>115240</v>
      </c>
      <c r="R22" s="35">
        <f>Q22-H22</f>
        <v>115240</v>
      </c>
      <c r="S22" s="36" t="e">
        <f>Q22/H22</f>
        <v>#DIV/0!</v>
      </c>
      <c r="T22" s="35">
        <f t="shared" si="21"/>
        <v>161146</v>
      </c>
      <c r="U22" s="35">
        <f>T22-I22</f>
        <v>161146</v>
      </c>
      <c r="V22" s="36" t="e">
        <f>T22/I22</f>
        <v>#DIV/0!</v>
      </c>
      <c r="W22" s="35">
        <v>83588</v>
      </c>
      <c r="X22" s="35">
        <f>W22-J22</f>
        <v>83588</v>
      </c>
      <c r="Y22" s="36" t="e">
        <f>W22/J22</f>
        <v>#DIV/0!</v>
      </c>
      <c r="Z22" s="35">
        <f t="shared" si="22"/>
        <v>244734</v>
      </c>
      <c r="AA22" s="35">
        <f>Z22-K22</f>
        <v>244734</v>
      </c>
      <c r="AB22" s="36" t="e">
        <f>Z22/K22</f>
        <v>#DIV/0!</v>
      </c>
      <c r="AC22" s="35">
        <v>243668</v>
      </c>
      <c r="AD22" s="35">
        <f>AC22-L22</f>
        <v>243668</v>
      </c>
      <c r="AE22" s="36" t="e">
        <f>AC22/L22</f>
        <v>#DIV/0!</v>
      </c>
      <c r="AF22" s="35">
        <f t="shared" si="23"/>
        <v>488402</v>
      </c>
      <c r="AG22" s="35">
        <f t="shared" si="24"/>
        <v>488402</v>
      </c>
      <c r="AH22" s="36" t="e">
        <f t="shared" si="25"/>
        <v>#DIV/0!</v>
      </c>
      <c r="AI22" s="35">
        <v>181819</v>
      </c>
      <c r="AJ22" s="35">
        <f t="shared" si="26"/>
        <v>135913</v>
      </c>
      <c r="AK22" s="36">
        <f t="shared" si="27"/>
        <v>3.9606805210647846</v>
      </c>
      <c r="AL22" s="35">
        <v>233277</v>
      </c>
      <c r="AM22" s="35">
        <f t="shared" si="28"/>
        <v>118037</v>
      </c>
      <c r="AN22" s="36">
        <f t="shared" si="29"/>
        <v>2.0242710864283233</v>
      </c>
      <c r="AO22" s="35">
        <f t="shared" si="7"/>
        <v>415096</v>
      </c>
      <c r="AP22" s="35">
        <f t="shared" si="8"/>
        <v>253950</v>
      </c>
      <c r="AQ22" s="36">
        <f t="shared" si="9"/>
        <v>2.5759001154232806</v>
      </c>
      <c r="AR22" s="35">
        <v>385705.2</v>
      </c>
      <c r="AS22" s="35">
        <f t="shared" si="10"/>
        <v>302117.2</v>
      </c>
      <c r="AT22" s="36">
        <f t="shared" si="11"/>
        <v>4.6143609130497198</v>
      </c>
      <c r="AU22" s="35">
        <f t="shared" si="12"/>
        <v>800801.2</v>
      </c>
      <c r="AV22" s="35">
        <f t="shared" si="13"/>
        <v>556067.19999999995</v>
      </c>
      <c r="AW22" s="36">
        <f t="shared" si="14"/>
        <v>3.2721289236477151</v>
      </c>
      <c r="AX22" s="35">
        <v>939273</v>
      </c>
      <c r="AY22" s="35">
        <f t="shared" si="15"/>
        <v>695605</v>
      </c>
      <c r="AZ22" s="36">
        <f t="shared" si="16"/>
        <v>3.8547244611520592</v>
      </c>
      <c r="BA22" s="35">
        <f t="shared" si="17"/>
        <v>1740074.2</v>
      </c>
      <c r="BB22" s="35">
        <f t="shared" si="18"/>
        <v>1251672.2</v>
      </c>
      <c r="BC22" s="36">
        <f t="shared" si="30"/>
        <v>3.5627908976621718</v>
      </c>
      <c r="BD22" s="35">
        <f t="shared" si="19"/>
        <v>713430.42200000002</v>
      </c>
      <c r="BE22" s="119">
        <f t="shared" si="20"/>
        <v>513185.60199999996</v>
      </c>
    </row>
    <row r="23" spans="1:57" s="1" customFormat="1" ht="11.25" x14ac:dyDescent="0.2">
      <c r="A23" s="21">
        <v>13</v>
      </c>
      <c r="B23" s="21">
        <v>93</v>
      </c>
      <c r="C23" s="21" t="s">
        <v>259</v>
      </c>
      <c r="D23" s="13">
        <v>7718958882</v>
      </c>
      <c r="E23" s="13"/>
      <c r="F23" s="13">
        <v>86618422</v>
      </c>
      <c r="G23" s="22"/>
      <c r="H23" s="22"/>
      <c r="I23" s="59"/>
      <c r="J23" s="22"/>
      <c r="K23" s="59"/>
      <c r="L23" s="22"/>
      <c r="M23" s="35">
        <v>0</v>
      </c>
      <c r="N23" s="35">
        <v>0</v>
      </c>
      <c r="O23" s="35"/>
      <c r="P23" s="36"/>
      <c r="Q23" s="35">
        <v>0</v>
      </c>
      <c r="R23" s="35"/>
      <c r="S23" s="36"/>
      <c r="T23" s="35">
        <f t="shared" si="21"/>
        <v>0</v>
      </c>
      <c r="U23" s="35"/>
      <c r="V23" s="36"/>
      <c r="W23" s="35">
        <v>0</v>
      </c>
      <c r="X23" s="35"/>
      <c r="Y23" s="36"/>
      <c r="Z23" s="35">
        <f t="shared" si="22"/>
        <v>0</v>
      </c>
      <c r="AA23" s="35"/>
      <c r="AB23" s="36"/>
      <c r="AC23" s="35">
        <v>197311</v>
      </c>
      <c r="AD23" s="35"/>
      <c r="AE23" s="36"/>
      <c r="AF23" s="35">
        <f t="shared" si="23"/>
        <v>197311</v>
      </c>
      <c r="AG23" s="35">
        <f t="shared" si="24"/>
        <v>197311</v>
      </c>
      <c r="AH23" s="36" t="e">
        <f t="shared" si="25"/>
        <v>#DIV/0!</v>
      </c>
      <c r="AI23" s="35">
        <v>194123</v>
      </c>
      <c r="AJ23" s="35">
        <f t="shared" si="26"/>
        <v>194123</v>
      </c>
      <c r="AK23" s="36" t="e">
        <f t="shared" si="27"/>
        <v>#DIV/0!</v>
      </c>
      <c r="AL23" s="35">
        <v>312917</v>
      </c>
      <c r="AM23" s="35">
        <f t="shared" si="28"/>
        <v>312917</v>
      </c>
      <c r="AN23" s="36" t="e">
        <f t="shared" si="29"/>
        <v>#DIV/0!</v>
      </c>
      <c r="AO23" s="35">
        <f t="shared" si="7"/>
        <v>507040</v>
      </c>
      <c r="AP23" s="35">
        <f t="shared" si="8"/>
        <v>507040</v>
      </c>
      <c r="AQ23" s="36" t="e">
        <f t="shared" si="9"/>
        <v>#DIV/0!</v>
      </c>
      <c r="AR23" s="35">
        <v>368838.2</v>
      </c>
      <c r="AS23" s="35">
        <f t="shared" si="10"/>
        <v>368838.2</v>
      </c>
      <c r="AT23" s="36" t="e">
        <f t="shared" si="11"/>
        <v>#DIV/0!</v>
      </c>
      <c r="AU23" s="35">
        <f t="shared" si="12"/>
        <v>875878.2</v>
      </c>
      <c r="AV23" s="35">
        <f t="shared" si="13"/>
        <v>875878.2</v>
      </c>
      <c r="AW23" s="36" t="e">
        <f t="shared" si="14"/>
        <v>#DIV/0!</v>
      </c>
      <c r="AX23" s="35">
        <v>421878.4</v>
      </c>
      <c r="AY23" s="35">
        <f t="shared" si="15"/>
        <v>224567.40000000002</v>
      </c>
      <c r="AZ23" s="36">
        <f t="shared" si="16"/>
        <v>2.1381392826553007</v>
      </c>
      <c r="BA23" s="35">
        <f t="shared" si="17"/>
        <v>1297756.6000000001</v>
      </c>
      <c r="BB23" s="35">
        <f t="shared" si="18"/>
        <v>1100445.6000000001</v>
      </c>
      <c r="BC23" s="36">
        <f t="shared" si="30"/>
        <v>6.5772136373542285</v>
      </c>
      <c r="BD23" s="35">
        <f t="shared" si="19"/>
        <v>532080.20600000001</v>
      </c>
      <c r="BE23" s="119">
        <f t="shared" si="20"/>
        <v>451182.696</v>
      </c>
    </row>
    <row r="24" spans="1:57" s="1" customFormat="1" ht="11.25" x14ac:dyDescent="0.2">
      <c r="A24" s="21">
        <v>14</v>
      </c>
      <c r="B24" s="21">
        <v>76</v>
      </c>
      <c r="C24" s="21" t="s">
        <v>151</v>
      </c>
      <c r="D24" s="13">
        <v>1012002170</v>
      </c>
      <c r="E24" s="13" t="s">
        <v>127</v>
      </c>
      <c r="F24" s="13">
        <v>86618411</v>
      </c>
      <c r="G24" s="22">
        <v>246601</v>
      </c>
      <c r="H24" s="22">
        <v>598436</v>
      </c>
      <c r="I24" s="59">
        <f t="shared" ref="I24:I34" si="31">G24+H24</f>
        <v>845037</v>
      </c>
      <c r="J24" s="22">
        <v>127681</v>
      </c>
      <c r="K24" s="59">
        <f t="shared" ref="K24:K34" si="32">J24+I24</f>
        <v>972718</v>
      </c>
      <c r="L24" s="22">
        <v>453616</v>
      </c>
      <c r="M24" s="35">
        <f t="shared" ref="M24:M34" si="33">K24+L24</f>
        <v>1426334</v>
      </c>
      <c r="N24" s="35">
        <v>236594</v>
      </c>
      <c r="O24" s="35">
        <f t="shared" ref="O24:O34" si="34">N24-G24</f>
        <v>-10007</v>
      </c>
      <c r="P24" s="36">
        <f t="shared" ref="P24:P34" si="35">N24/G24</f>
        <v>0.95942027810106201</v>
      </c>
      <c r="Q24" s="35">
        <v>582377.16</v>
      </c>
      <c r="R24" s="35">
        <f t="shared" ref="R24:R34" si="36">Q24-H24</f>
        <v>-16058.839999999967</v>
      </c>
      <c r="S24" s="36">
        <f t="shared" ref="S24:S34" si="37">Q24/H24</f>
        <v>0.97316531759452984</v>
      </c>
      <c r="T24" s="35">
        <f t="shared" si="21"/>
        <v>818971.16</v>
      </c>
      <c r="U24" s="35">
        <f t="shared" ref="U24:U34" si="38">T24-I24</f>
        <v>-26065.839999999967</v>
      </c>
      <c r="V24" s="36">
        <f t="shared" ref="V24:V34" si="39">T24/I24</f>
        <v>0.96915420271538411</v>
      </c>
      <c r="W24" s="35">
        <v>150255</v>
      </c>
      <c r="X24" s="35">
        <f t="shared" ref="X24:X34" si="40">W24-J24</f>
        <v>22574</v>
      </c>
      <c r="Y24" s="36">
        <f t="shared" ref="Y24:Y34" si="41">W24/J24</f>
        <v>1.1767999937343849</v>
      </c>
      <c r="Z24" s="35">
        <f t="shared" si="22"/>
        <v>969226.16</v>
      </c>
      <c r="AA24" s="35">
        <f t="shared" ref="AA24:AA34" si="42">Z24-K24</f>
        <v>-3491.8399999999674</v>
      </c>
      <c r="AB24" s="36">
        <f t="shared" ref="AB24:AB34" si="43">Z24/K24</f>
        <v>0.99641022372362809</v>
      </c>
      <c r="AC24" s="35">
        <v>494386.95</v>
      </c>
      <c r="AD24" s="35">
        <f t="shared" ref="AD24:AD34" si="44">AC24-L24</f>
        <v>40770.950000000012</v>
      </c>
      <c r="AE24" s="36">
        <f t="shared" ref="AE24:AE34" si="45">AC24/L24</f>
        <v>1.0898798763712039</v>
      </c>
      <c r="AF24" s="35">
        <f t="shared" si="23"/>
        <v>1463613.11</v>
      </c>
      <c r="AG24" s="35">
        <f t="shared" si="24"/>
        <v>37279.110000000102</v>
      </c>
      <c r="AH24" s="36">
        <f t="shared" si="25"/>
        <v>1.0261363116913711</v>
      </c>
      <c r="AI24" s="35">
        <v>408625</v>
      </c>
      <c r="AJ24" s="35">
        <f t="shared" si="26"/>
        <v>172031</v>
      </c>
      <c r="AK24" s="36">
        <f t="shared" si="27"/>
        <v>1.7271148042638444</v>
      </c>
      <c r="AL24" s="35">
        <v>882119</v>
      </c>
      <c r="AM24" s="35">
        <f t="shared" si="28"/>
        <v>299741.83999999997</v>
      </c>
      <c r="AN24" s="36">
        <f t="shared" si="29"/>
        <v>1.5146868053685347</v>
      </c>
      <c r="AO24" s="35">
        <f t="shared" si="7"/>
        <v>1290744</v>
      </c>
      <c r="AP24" s="35">
        <f t="shared" si="8"/>
        <v>471772.83999999997</v>
      </c>
      <c r="AQ24" s="36">
        <f t="shared" si="9"/>
        <v>1.5760554987064501</v>
      </c>
      <c r="AR24" s="35">
        <v>243808</v>
      </c>
      <c r="AS24" s="35">
        <f t="shared" si="10"/>
        <v>93553</v>
      </c>
      <c r="AT24" s="36">
        <f t="shared" si="11"/>
        <v>1.6226281987288276</v>
      </c>
      <c r="AU24" s="35">
        <f t="shared" si="12"/>
        <v>1534552</v>
      </c>
      <c r="AV24" s="35">
        <f t="shared" si="13"/>
        <v>565325.84</v>
      </c>
      <c r="AW24" s="36">
        <f t="shared" si="14"/>
        <v>1.5832754658623742</v>
      </c>
      <c r="AX24" s="35">
        <v>840140</v>
      </c>
      <c r="AY24" s="35">
        <f t="shared" si="15"/>
        <v>345753.05</v>
      </c>
      <c r="AZ24" s="36">
        <f t="shared" si="16"/>
        <v>1.6993571533391001</v>
      </c>
      <c r="BA24" s="35">
        <f t="shared" si="17"/>
        <v>2374692</v>
      </c>
      <c r="BB24" s="35">
        <f t="shared" si="18"/>
        <v>911078.8899999999</v>
      </c>
      <c r="BC24" s="36">
        <f t="shared" si="30"/>
        <v>1.6224861500454857</v>
      </c>
      <c r="BD24" s="35">
        <f t="shared" si="19"/>
        <v>973623.72</v>
      </c>
      <c r="BE24" s="119">
        <f t="shared" si="20"/>
        <v>373542.34489999997</v>
      </c>
    </row>
    <row r="25" spans="1:57" s="1" customFormat="1" ht="11.25" x14ac:dyDescent="0.2">
      <c r="A25" s="21">
        <v>15</v>
      </c>
      <c r="B25" s="21">
        <v>4</v>
      </c>
      <c r="C25" s="21" t="s">
        <v>136</v>
      </c>
      <c r="D25" s="13">
        <v>7838024362</v>
      </c>
      <c r="E25" s="13">
        <v>101245001</v>
      </c>
      <c r="F25" s="13">
        <v>86618101</v>
      </c>
      <c r="G25" s="22">
        <v>1407764</v>
      </c>
      <c r="H25" s="22">
        <v>1729057</v>
      </c>
      <c r="I25" s="59">
        <f t="shared" si="31"/>
        <v>3136821</v>
      </c>
      <c r="J25" s="22">
        <v>620904</v>
      </c>
      <c r="K25" s="59">
        <f t="shared" si="32"/>
        <v>3757725</v>
      </c>
      <c r="L25" s="22">
        <v>1188606</v>
      </c>
      <c r="M25" s="35">
        <f t="shared" si="33"/>
        <v>4946331</v>
      </c>
      <c r="N25" s="35">
        <v>1465265</v>
      </c>
      <c r="O25" s="35">
        <f t="shared" si="34"/>
        <v>57501</v>
      </c>
      <c r="P25" s="36">
        <f t="shared" si="35"/>
        <v>1.0408456246927753</v>
      </c>
      <c r="Q25" s="35">
        <v>1653429</v>
      </c>
      <c r="R25" s="35">
        <f t="shared" si="36"/>
        <v>-75628</v>
      </c>
      <c r="S25" s="36">
        <f t="shared" si="37"/>
        <v>0.95626055127158904</v>
      </c>
      <c r="T25" s="35">
        <f t="shared" si="21"/>
        <v>3118694</v>
      </c>
      <c r="U25" s="35">
        <f t="shared" si="38"/>
        <v>-18127</v>
      </c>
      <c r="V25" s="36">
        <f t="shared" si="39"/>
        <v>0.9942212195085407</v>
      </c>
      <c r="W25" s="35">
        <v>687756</v>
      </c>
      <c r="X25" s="35">
        <f t="shared" si="40"/>
        <v>66852</v>
      </c>
      <c r="Y25" s="36">
        <f t="shared" si="41"/>
        <v>1.107668818368057</v>
      </c>
      <c r="Z25" s="35">
        <f t="shared" si="22"/>
        <v>3806450</v>
      </c>
      <c r="AA25" s="35">
        <f t="shared" si="42"/>
        <v>48725</v>
      </c>
      <c r="AB25" s="36">
        <f t="shared" si="43"/>
        <v>1.0129666220918241</v>
      </c>
      <c r="AC25" s="35">
        <v>1272190</v>
      </c>
      <c r="AD25" s="35">
        <f t="shared" si="44"/>
        <v>83584</v>
      </c>
      <c r="AE25" s="36">
        <f t="shared" si="45"/>
        <v>1.0703210315276888</v>
      </c>
      <c r="AF25" s="35">
        <f t="shared" si="23"/>
        <v>5078640</v>
      </c>
      <c r="AG25" s="35">
        <f t="shared" si="24"/>
        <v>132309</v>
      </c>
      <c r="AH25" s="36">
        <f t="shared" si="25"/>
        <v>1.0267489175309943</v>
      </c>
      <c r="AI25" s="35">
        <v>1664828</v>
      </c>
      <c r="AJ25" s="35">
        <f t="shared" si="26"/>
        <v>199563</v>
      </c>
      <c r="AK25" s="36">
        <f t="shared" si="27"/>
        <v>1.136195841707814</v>
      </c>
      <c r="AL25" s="35">
        <v>2002089</v>
      </c>
      <c r="AM25" s="35">
        <f t="shared" si="28"/>
        <v>348660</v>
      </c>
      <c r="AN25" s="36">
        <f t="shared" si="29"/>
        <v>1.2108708629157949</v>
      </c>
      <c r="AO25" s="35">
        <f t="shared" si="7"/>
        <v>3666917</v>
      </c>
      <c r="AP25" s="35">
        <f t="shared" si="8"/>
        <v>548223</v>
      </c>
      <c r="AQ25" s="36">
        <f t="shared" si="9"/>
        <v>1.1757860822510962</v>
      </c>
      <c r="AR25" s="35">
        <v>816234</v>
      </c>
      <c r="AS25" s="35">
        <f t="shared" si="10"/>
        <v>128478</v>
      </c>
      <c r="AT25" s="36">
        <f t="shared" si="11"/>
        <v>1.1868075305777048</v>
      </c>
      <c r="AU25" s="35">
        <f t="shared" si="12"/>
        <v>4483151</v>
      </c>
      <c r="AV25" s="35">
        <f t="shared" si="13"/>
        <v>676701</v>
      </c>
      <c r="AW25" s="36">
        <f t="shared" si="14"/>
        <v>1.1777774566853629</v>
      </c>
      <c r="AX25" s="35">
        <v>1621483</v>
      </c>
      <c r="AY25" s="35">
        <f t="shared" si="15"/>
        <v>349293</v>
      </c>
      <c r="AZ25" s="36">
        <f t="shared" si="16"/>
        <v>1.2745604037132818</v>
      </c>
      <c r="BA25" s="35">
        <f t="shared" si="17"/>
        <v>6104634</v>
      </c>
      <c r="BB25" s="35">
        <f t="shared" si="18"/>
        <v>1025994</v>
      </c>
      <c r="BC25" s="36">
        <f t="shared" si="30"/>
        <v>1.202021407305893</v>
      </c>
      <c r="BD25" s="35">
        <f t="shared" si="19"/>
        <v>2014529.22</v>
      </c>
      <c r="BE25" s="119">
        <f t="shared" si="20"/>
        <v>338578.02</v>
      </c>
    </row>
    <row r="26" spans="1:57" s="1" customFormat="1" ht="11.25" x14ac:dyDescent="0.2">
      <c r="A26" s="21">
        <v>16</v>
      </c>
      <c r="B26" s="21">
        <v>61</v>
      </c>
      <c r="C26" s="21" t="s">
        <v>116</v>
      </c>
      <c r="D26" s="13">
        <v>6670397923</v>
      </c>
      <c r="E26" s="13"/>
      <c r="F26" s="13">
        <v>86618101</v>
      </c>
      <c r="G26" s="22">
        <v>0</v>
      </c>
      <c r="H26" s="22">
        <v>0</v>
      </c>
      <c r="I26" s="59">
        <f t="shared" si="31"/>
        <v>0</v>
      </c>
      <c r="J26" s="22">
        <v>0</v>
      </c>
      <c r="K26" s="59">
        <f t="shared" si="32"/>
        <v>0</v>
      </c>
      <c r="L26" s="22">
        <v>0</v>
      </c>
      <c r="M26" s="35">
        <f t="shared" si="33"/>
        <v>0</v>
      </c>
      <c r="N26" s="35">
        <v>0</v>
      </c>
      <c r="O26" s="35">
        <f t="shared" si="34"/>
        <v>0</v>
      </c>
      <c r="P26" s="36" t="e">
        <f t="shared" si="35"/>
        <v>#DIV/0!</v>
      </c>
      <c r="Q26" s="35">
        <v>0</v>
      </c>
      <c r="R26" s="35">
        <f t="shared" si="36"/>
        <v>0</v>
      </c>
      <c r="S26" s="36" t="e">
        <f t="shared" si="37"/>
        <v>#DIV/0!</v>
      </c>
      <c r="T26" s="35">
        <f t="shared" si="21"/>
        <v>0</v>
      </c>
      <c r="U26" s="35">
        <f t="shared" si="38"/>
        <v>0</v>
      </c>
      <c r="V26" s="36" t="e">
        <f t="shared" si="39"/>
        <v>#DIV/0!</v>
      </c>
      <c r="W26" s="35">
        <v>157060</v>
      </c>
      <c r="X26" s="35">
        <f t="shared" si="40"/>
        <v>157060</v>
      </c>
      <c r="Y26" s="36" t="e">
        <f t="shared" si="41"/>
        <v>#DIV/0!</v>
      </c>
      <c r="Z26" s="35">
        <f t="shared" si="22"/>
        <v>157060</v>
      </c>
      <c r="AA26" s="35">
        <f t="shared" si="42"/>
        <v>157060</v>
      </c>
      <c r="AB26" s="36" t="e">
        <f t="shared" si="43"/>
        <v>#DIV/0!</v>
      </c>
      <c r="AC26" s="35">
        <v>569875</v>
      </c>
      <c r="AD26" s="35">
        <f t="shared" si="44"/>
        <v>569875</v>
      </c>
      <c r="AE26" s="36" t="e">
        <f t="shared" si="45"/>
        <v>#DIV/0!</v>
      </c>
      <c r="AF26" s="35">
        <f t="shared" si="23"/>
        <v>726935</v>
      </c>
      <c r="AG26" s="35">
        <f t="shared" si="24"/>
        <v>726935</v>
      </c>
      <c r="AH26" s="36" t="e">
        <f t="shared" si="25"/>
        <v>#DIV/0!</v>
      </c>
      <c r="AI26" s="35">
        <v>479415</v>
      </c>
      <c r="AJ26" s="35">
        <f t="shared" si="26"/>
        <v>479415</v>
      </c>
      <c r="AK26" s="36" t="e">
        <f t="shared" si="27"/>
        <v>#DIV/0!</v>
      </c>
      <c r="AL26" s="35">
        <v>573777</v>
      </c>
      <c r="AM26" s="35">
        <f t="shared" si="28"/>
        <v>573777</v>
      </c>
      <c r="AN26" s="36" t="e">
        <f t="shared" si="29"/>
        <v>#DIV/0!</v>
      </c>
      <c r="AO26" s="35">
        <f t="shared" si="7"/>
        <v>1053192</v>
      </c>
      <c r="AP26" s="35">
        <f t="shared" si="8"/>
        <v>1053192</v>
      </c>
      <c r="AQ26" s="36" t="e">
        <f t="shared" si="9"/>
        <v>#DIV/0!</v>
      </c>
      <c r="AR26" s="35">
        <v>338953</v>
      </c>
      <c r="AS26" s="35">
        <f t="shared" si="10"/>
        <v>181893</v>
      </c>
      <c r="AT26" s="36">
        <f t="shared" si="11"/>
        <v>2.1581115497262191</v>
      </c>
      <c r="AU26" s="35">
        <f t="shared" si="12"/>
        <v>1392145</v>
      </c>
      <c r="AV26" s="35">
        <f t="shared" si="13"/>
        <v>1235085</v>
      </c>
      <c r="AW26" s="36">
        <f t="shared" si="14"/>
        <v>8.8637781739462618</v>
      </c>
      <c r="AX26" s="35">
        <v>245805</v>
      </c>
      <c r="AY26" s="35">
        <f t="shared" si="15"/>
        <v>-324070</v>
      </c>
      <c r="AZ26" s="36">
        <f t="shared" si="16"/>
        <v>0.43133143233165167</v>
      </c>
      <c r="BA26" s="35">
        <f t="shared" si="17"/>
        <v>1637950</v>
      </c>
      <c r="BB26" s="35">
        <f t="shared" si="18"/>
        <v>911015</v>
      </c>
      <c r="BC26" s="36">
        <f t="shared" si="30"/>
        <v>2.2532275925632965</v>
      </c>
      <c r="BD26" s="35">
        <f t="shared" si="19"/>
        <v>540523.5</v>
      </c>
      <c r="BE26" s="119">
        <f t="shared" si="20"/>
        <v>300634.95</v>
      </c>
    </row>
    <row r="27" spans="1:57" s="1" customFormat="1" ht="11.25" x14ac:dyDescent="0.2">
      <c r="A27" s="21">
        <v>17</v>
      </c>
      <c r="B27" s="21">
        <v>71</v>
      </c>
      <c r="C27" s="21" t="s">
        <v>119</v>
      </c>
      <c r="D27" s="13">
        <v>7813341546</v>
      </c>
      <c r="E27" s="13">
        <v>101202001</v>
      </c>
      <c r="F27" s="13">
        <v>86618411</v>
      </c>
      <c r="G27" s="22">
        <v>727232</v>
      </c>
      <c r="H27" s="22">
        <v>638319</v>
      </c>
      <c r="I27" s="59">
        <f t="shared" si="31"/>
        <v>1365551</v>
      </c>
      <c r="J27" s="22">
        <v>704798</v>
      </c>
      <c r="K27" s="59">
        <f t="shared" si="32"/>
        <v>2070349</v>
      </c>
      <c r="L27" s="22">
        <v>780374</v>
      </c>
      <c r="M27" s="35">
        <f t="shared" si="33"/>
        <v>2850723</v>
      </c>
      <c r="N27" s="35">
        <v>719153</v>
      </c>
      <c r="O27" s="35">
        <f t="shared" si="34"/>
        <v>-8079</v>
      </c>
      <c r="P27" s="36">
        <f t="shared" si="35"/>
        <v>0.98889075288216144</v>
      </c>
      <c r="Q27" s="35">
        <v>857600</v>
      </c>
      <c r="R27" s="35">
        <f t="shared" si="36"/>
        <v>219281</v>
      </c>
      <c r="S27" s="36">
        <f t="shared" si="37"/>
        <v>1.3435288625279838</v>
      </c>
      <c r="T27" s="35">
        <f t="shared" si="21"/>
        <v>1576753</v>
      </c>
      <c r="U27" s="35">
        <f t="shared" si="38"/>
        <v>211202</v>
      </c>
      <c r="V27" s="36">
        <f t="shared" si="39"/>
        <v>1.1546643076677474</v>
      </c>
      <c r="W27" s="35">
        <v>725476</v>
      </c>
      <c r="X27" s="35">
        <f t="shared" si="40"/>
        <v>20678</v>
      </c>
      <c r="Y27" s="36">
        <f t="shared" si="41"/>
        <v>1.0293389027778173</v>
      </c>
      <c r="Z27" s="35">
        <f t="shared" si="22"/>
        <v>2302229</v>
      </c>
      <c r="AA27" s="35">
        <f t="shared" si="42"/>
        <v>231880</v>
      </c>
      <c r="AB27" s="36">
        <f t="shared" si="43"/>
        <v>1.1120004405054413</v>
      </c>
      <c r="AC27" s="35">
        <v>991710</v>
      </c>
      <c r="AD27" s="35">
        <f t="shared" si="44"/>
        <v>211336</v>
      </c>
      <c r="AE27" s="36">
        <f t="shared" si="45"/>
        <v>1.2708137380281763</v>
      </c>
      <c r="AF27" s="35">
        <f t="shared" si="23"/>
        <v>3293939</v>
      </c>
      <c r="AG27" s="35">
        <f t="shared" si="24"/>
        <v>443216</v>
      </c>
      <c r="AH27" s="36">
        <f t="shared" si="25"/>
        <v>1.1554749444263788</v>
      </c>
      <c r="AI27" s="35">
        <v>771238</v>
      </c>
      <c r="AJ27" s="35">
        <f t="shared" si="26"/>
        <v>52085</v>
      </c>
      <c r="AK27" s="36">
        <f t="shared" si="27"/>
        <v>1.0724254783057292</v>
      </c>
      <c r="AL27" s="35">
        <v>977236.39</v>
      </c>
      <c r="AM27" s="35">
        <f t="shared" si="28"/>
        <v>119636.39000000001</v>
      </c>
      <c r="AN27" s="36">
        <f t="shared" si="29"/>
        <v>1.1395013875932836</v>
      </c>
      <c r="AO27" s="35">
        <f t="shared" si="7"/>
        <v>1748474.3900000001</v>
      </c>
      <c r="AP27" s="35">
        <f t="shared" si="8"/>
        <v>171721.39000000013</v>
      </c>
      <c r="AQ27" s="36">
        <f t="shared" si="9"/>
        <v>1.1089082373713575</v>
      </c>
      <c r="AR27" s="35">
        <v>964678</v>
      </c>
      <c r="AS27" s="35">
        <f t="shared" si="10"/>
        <v>239202</v>
      </c>
      <c r="AT27" s="36">
        <f t="shared" si="11"/>
        <v>1.3297173166307363</v>
      </c>
      <c r="AU27" s="35">
        <f t="shared" si="12"/>
        <v>2713152.39</v>
      </c>
      <c r="AV27" s="35">
        <f t="shared" si="13"/>
        <v>410923.39000000013</v>
      </c>
      <c r="AW27" s="36">
        <f t="shared" si="14"/>
        <v>1.1784893640033203</v>
      </c>
      <c r="AX27" s="35">
        <v>1235509</v>
      </c>
      <c r="AY27" s="35">
        <f t="shared" si="15"/>
        <v>243799</v>
      </c>
      <c r="AZ27" s="36">
        <f t="shared" si="16"/>
        <v>1.2458369886357907</v>
      </c>
      <c r="BA27" s="35">
        <f t="shared" si="17"/>
        <v>3948661.39</v>
      </c>
      <c r="BB27" s="35">
        <f t="shared" si="18"/>
        <v>654722.39000000013</v>
      </c>
      <c r="BC27" s="36">
        <f t="shared" si="30"/>
        <v>1.1987657907447589</v>
      </c>
      <c r="BD27" s="35">
        <f t="shared" si="19"/>
        <v>1618951.1699000001</v>
      </c>
      <c r="BE27" s="119">
        <f t="shared" si="20"/>
        <v>268436.17990000005</v>
      </c>
    </row>
    <row r="28" spans="1:57" s="1" customFormat="1" ht="11.25" x14ac:dyDescent="0.2">
      <c r="A28" s="21">
        <v>18</v>
      </c>
      <c r="B28" s="21">
        <v>48</v>
      </c>
      <c r="C28" s="21" t="s">
        <v>156</v>
      </c>
      <c r="D28" s="13">
        <v>1005012435</v>
      </c>
      <c r="E28" s="13">
        <v>100501001</v>
      </c>
      <c r="F28" s="13">
        <v>86618101</v>
      </c>
      <c r="G28" s="22">
        <v>924170</v>
      </c>
      <c r="H28" s="22">
        <v>1066907</v>
      </c>
      <c r="I28" s="59">
        <f t="shared" si="31"/>
        <v>1991077</v>
      </c>
      <c r="J28" s="22">
        <v>1019627</v>
      </c>
      <c r="K28" s="59">
        <f t="shared" si="32"/>
        <v>3010704</v>
      </c>
      <c r="L28" s="22">
        <v>1002850</v>
      </c>
      <c r="M28" s="35">
        <f t="shared" si="33"/>
        <v>4013554</v>
      </c>
      <c r="N28" s="35">
        <v>899075</v>
      </c>
      <c r="O28" s="35">
        <f t="shared" si="34"/>
        <v>-25095</v>
      </c>
      <c r="P28" s="36">
        <f t="shared" si="35"/>
        <v>0.9728459049741931</v>
      </c>
      <c r="Q28" s="35">
        <v>910024</v>
      </c>
      <c r="R28" s="35">
        <f t="shared" si="36"/>
        <v>-156883</v>
      </c>
      <c r="S28" s="36">
        <f t="shared" si="37"/>
        <v>0.85295531850479944</v>
      </c>
      <c r="T28" s="35">
        <f t="shared" si="21"/>
        <v>1809099</v>
      </c>
      <c r="U28" s="35">
        <f t="shared" si="38"/>
        <v>-181978</v>
      </c>
      <c r="V28" s="36">
        <f t="shared" si="39"/>
        <v>0.90860323332548165</v>
      </c>
      <c r="W28" s="35">
        <v>1340169</v>
      </c>
      <c r="X28" s="35">
        <f t="shared" si="40"/>
        <v>320542</v>
      </c>
      <c r="Y28" s="36">
        <f t="shared" si="41"/>
        <v>1.3143718242063029</v>
      </c>
      <c r="Z28" s="35">
        <f t="shared" si="22"/>
        <v>3149268</v>
      </c>
      <c r="AA28" s="35">
        <f t="shared" si="42"/>
        <v>138564</v>
      </c>
      <c r="AB28" s="36">
        <f t="shared" si="43"/>
        <v>1.0460237871275291</v>
      </c>
      <c r="AC28" s="35">
        <v>900513</v>
      </c>
      <c r="AD28" s="35">
        <f t="shared" si="44"/>
        <v>-102337</v>
      </c>
      <c r="AE28" s="36">
        <f t="shared" si="45"/>
        <v>0.89795383157999697</v>
      </c>
      <c r="AF28" s="35">
        <f t="shared" si="23"/>
        <v>4049781</v>
      </c>
      <c r="AG28" s="35">
        <f t="shared" si="24"/>
        <v>36227</v>
      </c>
      <c r="AH28" s="36">
        <f t="shared" si="25"/>
        <v>1.0090261648404382</v>
      </c>
      <c r="AI28" s="35">
        <v>1266679</v>
      </c>
      <c r="AJ28" s="35">
        <f t="shared" si="26"/>
        <v>367604</v>
      </c>
      <c r="AK28" s="36">
        <f t="shared" si="27"/>
        <v>1.4088691154797988</v>
      </c>
      <c r="AL28" s="35">
        <v>1291074</v>
      </c>
      <c r="AM28" s="35">
        <f t="shared" si="28"/>
        <v>381050</v>
      </c>
      <c r="AN28" s="36">
        <f t="shared" si="29"/>
        <v>1.4187252204337468</v>
      </c>
      <c r="AO28" s="35">
        <f t="shared" si="7"/>
        <v>2557753</v>
      </c>
      <c r="AP28" s="35">
        <f t="shared" si="8"/>
        <v>748654</v>
      </c>
      <c r="AQ28" s="36">
        <f t="shared" si="9"/>
        <v>1.4138269934370646</v>
      </c>
      <c r="AR28" s="35">
        <v>1151214</v>
      </c>
      <c r="AS28" s="35">
        <f t="shared" si="10"/>
        <v>-188955</v>
      </c>
      <c r="AT28" s="36">
        <f t="shared" si="11"/>
        <v>0.85900658797509866</v>
      </c>
      <c r="AU28" s="35">
        <f t="shared" si="12"/>
        <v>3708967</v>
      </c>
      <c r="AV28" s="35">
        <f t="shared" si="13"/>
        <v>559699</v>
      </c>
      <c r="AW28" s="36">
        <f t="shared" si="14"/>
        <v>1.1777235217834747</v>
      </c>
      <c r="AX28" s="35">
        <v>1126942</v>
      </c>
      <c r="AY28" s="35">
        <f t="shared" si="15"/>
        <v>226429</v>
      </c>
      <c r="AZ28" s="36">
        <f t="shared" si="16"/>
        <v>1.2514444544387477</v>
      </c>
      <c r="BA28" s="35">
        <f t="shared" si="17"/>
        <v>4835909</v>
      </c>
      <c r="BB28" s="35">
        <f t="shared" si="18"/>
        <v>786128</v>
      </c>
      <c r="BC28" s="36">
        <f>BA28/AF28:AF28</f>
        <v>1.1941161756648075</v>
      </c>
      <c r="BD28" s="35">
        <f t="shared" si="19"/>
        <v>1595849.97</v>
      </c>
      <c r="BE28" s="119">
        <f t="shared" si="20"/>
        <v>259422.24</v>
      </c>
    </row>
    <row r="29" spans="1:57" s="1" customFormat="1" ht="11.25" x14ac:dyDescent="0.2">
      <c r="A29" s="21">
        <v>19</v>
      </c>
      <c r="B29" s="21">
        <v>49</v>
      </c>
      <c r="C29" s="21" t="s">
        <v>129</v>
      </c>
      <c r="D29" s="13">
        <v>7841316301</v>
      </c>
      <c r="E29" s="13">
        <v>101245001</v>
      </c>
      <c r="F29" s="13">
        <v>86618101</v>
      </c>
      <c r="G29" s="22">
        <v>695765</v>
      </c>
      <c r="H29" s="22">
        <v>725137</v>
      </c>
      <c r="I29" s="59">
        <f t="shared" si="31"/>
        <v>1420902</v>
      </c>
      <c r="J29" s="22">
        <v>1018267</v>
      </c>
      <c r="K29" s="59">
        <f t="shared" si="32"/>
        <v>2439169</v>
      </c>
      <c r="L29" s="22">
        <v>1005945</v>
      </c>
      <c r="M29" s="35">
        <f t="shared" si="33"/>
        <v>3445114</v>
      </c>
      <c r="N29" s="35">
        <v>858411</v>
      </c>
      <c r="O29" s="35">
        <f t="shared" si="34"/>
        <v>162646</v>
      </c>
      <c r="P29" s="36">
        <f t="shared" si="35"/>
        <v>1.233765711123727</v>
      </c>
      <c r="Q29" s="35">
        <v>909640</v>
      </c>
      <c r="R29" s="35">
        <f t="shared" si="36"/>
        <v>184503</v>
      </c>
      <c r="S29" s="36">
        <f t="shared" si="37"/>
        <v>1.2544388163891789</v>
      </c>
      <c r="T29" s="35">
        <f t="shared" si="21"/>
        <v>1768051</v>
      </c>
      <c r="U29" s="35">
        <f t="shared" si="38"/>
        <v>347149</v>
      </c>
      <c r="V29" s="36">
        <f t="shared" si="39"/>
        <v>1.2443159345260968</v>
      </c>
      <c r="W29" s="35">
        <v>910834</v>
      </c>
      <c r="X29" s="35">
        <f t="shared" si="40"/>
        <v>-107433</v>
      </c>
      <c r="Y29" s="36">
        <f t="shared" si="41"/>
        <v>0.89449427311304397</v>
      </c>
      <c r="Z29" s="35">
        <f t="shared" si="22"/>
        <v>2678885</v>
      </c>
      <c r="AA29" s="35">
        <f t="shared" si="42"/>
        <v>239716</v>
      </c>
      <c r="AB29" s="36">
        <f t="shared" si="43"/>
        <v>1.0982777331132036</v>
      </c>
      <c r="AC29" s="35">
        <v>1038762</v>
      </c>
      <c r="AD29" s="35">
        <f t="shared" si="44"/>
        <v>32817</v>
      </c>
      <c r="AE29" s="36">
        <f t="shared" si="45"/>
        <v>1.0326230559324814</v>
      </c>
      <c r="AF29" s="35">
        <f t="shared" si="23"/>
        <v>3717647</v>
      </c>
      <c r="AG29" s="35">
        <f t="shared" si="24"/>
        <v>272533</v>
      </c>
      <c r="AH29" s="36">
        <f t="shared" si="25"/>
        <v>1.0791071064702067</v>
      </c>
      <c r="AI29" s="35">
        <v>845029.66</v>
      </c>
      <c r="AJ29" s="35">
        <f t="shared" si="26"/>
        <v>-13381.339999999967</v>
      </c>
      <c r="AK29" s="36">
        <f t="shared" si="27"/>
        <v>0.98441149985263476</v>
      </c>
      <c r="AL29" s="35">
        <v>1048614</v>
      </c>
      <c r="AM29" s="35">
        <f t="shared" si="28"/>
        <v>138974</v>
      </c>
      <c r="AN29" s="36">
        <f t="shared" si="29"/>
        <v>1.152779121410668</v>
      </c>
      <c r="AO29" s="35">
        <f t="shared" si="7"/>
        <v>1893643.6600000001</v>
      </c>
      <c r="AP29" s="35">
        <f t="shared" si="8"/>
        <v>125592.66000000015</v>
      </c>
      <c r="AQ29" s="36">
        <f t="shared" si="9"/>
        <v>1.0710345233254019</v>
      </c>
      <c r="AR29" s="35">
        <v>1223285</v>
      </c>
      <c r="AS29" s="35">
        <f t="shared" si="10"/>
        <v>312451</v>
      </c>
      <c r="AT29" s="36">
        <f t="shared" si="11"/>
        <v>1.3430383582518879</v>
      </c>
      <c r="AU29" s="35">
        <f t="shared" si="12"/>
        <v>3116928.66</v>
      </c>
      <c r="AV29" s="35">
        <f t="shared" si="13"/>
        <v>438043.66000000015</v>
      </c>
      <c r="AW29" s="36">
        <f t="shared" si="14"/>
        <v>1.1635171573247827</v>
      </c>
      <c r="AX29" s="35">
        <v>1272767</v>
      </c>
      <c r="AY29" s="35">
        <f t="shared" si="15"/>
        <v>234005</v>
      </c>
      <c r="AZ29" s="36">
        <f t="shared" si="16"/>
        <v>1.2252729691690685</v>
      </c>
      <c r="BA29" s="35">
        <f t="shared" si="17"/>
        <v>4389695.66</v>
      </c>
      <c r="BB29" s="35">
        <f t="shared" si="18"/>
        <v>672048.66000000015</v>
      </c>
      <c r="BC29" s="36">
        <f>BA29/AF29:AF29</f>
        <v>1.1807725854552624</v>
      </c>
      <c r="BD29" s="35">
        <f t="shared" si="19"/>
        <v>1448599.5678000001</v>
      </c>
      <c r="BE29" s="119">
        <f t="shared" si="20"/>
        <v>221776.05780000004</v>
      </c>
    </row>
    <row r="30" spans="1:57" s="1" customFormat="1" ht="11.25" x14ac:dyDescent="0.2">
      <c r="A30" s="21">
        <v>20</v>
      </c>
      <c r="B30" s="21">
        <v>82</v>
      </c>
      <c r="C30" s="21" t="s">
        <v>128</v>
      </c>
      <c r="D30" s="13">
        <v>7842140668</v>
      </c>
      <c r="E30" s="13"/>
      <c r="F30" s="13">
        <v>86618411</v>
      </c>
      <c r="G30" s="22">
        <v>0</v>
      </c>
      <c r="H30" s="22">
        <v>0</v>
      </c>
      <c r="I30" s="59">
        <f t="shared" si="31"/>
        <v>0</v>
      </c>
      <c r="J30" s="22">
        <v>0</v>
      </c>
      <c r="K30" s="59">
        <f t="shared" si="32"/>
        <v>0</v>
      </c>
      <c r="L30" s="22">
        <v>156476</v>
      </c>
      <c r="M30" s="35">
        <f t="shared" si="33"/>
        <v>156476</v>
      </c>
      <c r="N30" s="35">
        <v>16687</v>
      </c>
      <c r="O30" s="35">
        <f t="shared" si="34"/>
        <v>16687</v>
      </c>
      <c r="P30" s="36" t="e">
        <f t="shared" si="35"/>
        <v>#DIV/0!</v>
      </c>
      <c r="Q30" s="35">
        <v>70701</v>
      </c>
      <c r="R30" s="35">
        <f t="shared" si="36"/>
        <v>70701</v>
      </c>
      <c r="S30" s="36" t="e">
        <f t="shared" si="37"/>
        <v>#DIV/0!</v>
      </c>
      <c r="T30" s="35">
        <f t="shared" si="21"/>
        <v>87388</v>
      </c>
      <c r="U30" s="35">
        <f t="shared" si="38"/>
        <v>87388</v>
      </c>
      <c r="V30" s="36" t="e">
        <f t="shared" si="39"/>
        <v>#DIV/0!</v>
      </c>
      <c r="W30" s="35">
        <v>142604</v>
      </c>
      <c r="X30" s="35">
        <f t="shared" si="40"/>
        <v>142604</v>
      </c>
      <c r="Y30" s="36" t="e">
        <f t="shared" si="41"/>
        <v>#DIV/0!</v>
      </c>
      <c r="Z30" s="35">
        <f t="shared" si="22"/>
        <v>229992</v>
      </c>
      <c r="AA30" s="35">
        <f t="shared" si="42"/>
        <v>229992</v>
      </c>
      <c r="AB30" s="36" t="e">
        <f t="shared" si="43"/>
        <v>#DIV/0!</v>
      </c>
      <c r="AC30" s="35">
        <v>151789</v>
      </c>
      <c r="AD30" s="35">
        <f t="shared" si="44"/>
        <v>-4687</v>
      </c>
      <c r="AE30" s="36">
        <f t="shared" si="45"/>
        <v>0.9700465247066643</v>
      </c>
      <c r="AF30" s="35">
        <f t="shared" si="23"/>
        <v>381781</v>
      </c>
      <c r="AG30" s="35">
        <f t="shared" si="24"/>
        <v>225305</v>
      </c>
      <c r="AH30" s="36">
        <f t="shared" si="25"/>
        <v>2.4398693729389809</v>
      </c>
      <c r="AI30" s="35">
        <v>177146</v>
      </c>
      <c r="AJ30" s="35">
        <f t="shared" si="26"/>
        <v>160459</v>
      </c>
      <c r="AK30" s="36">
        <f t="shared" si="27"/>
        <v>10.615808713369688</v>
      </c>
      <c r="AL30" s="35">
        <v>213871</v>
      </c>
      <c r="AM30" s="35">
        <f t="shared" si="28"/>
        <v>143170</v>
      </c>
      <c r="AN30" s="36">
        <f t="shared" si="29"/>
        <v>3.0250067184339686</v>
      </c>
      <c r="AO30" s="35">
        <f t="shared" si="7"/>
        <v>391017</v>
      </c>
      <c r="AP30" s="35">
        <f t="shared" si="8"/>
        <v>303629</v>
      </c>
      <c r="AQ30" s="36">
        <f t="shared" si="9"/>
        <v>4.4744930654094386</v>
      </c>
      <c r="AR30" s="35">
        <v>247076</v>
      </c>
      <c r="AS30" s="35">
        <f t="shared" si="10"/>
        <v>104472</v>
      </c>
      <c r="AT30" s="36">
        <f t="shared" si="11"/>
        <v>1.7326021710470954</v>
      </c>
      <c r="AU30" s="35">
        <f t="shared" si="12"/>
        <v>638093</v>
      </c>
      <c r="AV30" s="35">
        <f t="shared" si="13"/>
        <v>408101</v>
      </c>
      <c r="AW30" s="36">
        <f t="shared" si="14"/>
        <v>2.7744138926571358</v>
      </c>
      <c r="AX30" s="35">
        <v>240863</v>
      </c>
      <c r="AY30" s="35">
        <f t="shared" si="15"/>
        <v>89074</v>
      </c>
      <c r="AZ30" s="36">
        <f t="shared" si="16"/>
        <v>1.5868277674930331</v>
      </c>
      <c r="BA30" s="35">
        <f t="shared" si="17"/>
        <v>878956</v>
      </c>
      <c r="BB30" s="35">
        <f t="shared" si="18"/>
        <v>497175</v>
      </c>
      <c r="BC30" s="36">
        <f>BA30/AF30:AF31</f>
        <v>2.3022518145219379</v>
      </c>
      <c r="BD30" s="35">
        <f t="shared" si="19"/>
        <v>360371.96</v>
      </c>
      <c r="BE30" s="119">
        <f t="shared" si="20"/>
        <v>203841.75</v>
      </c>
    </row>
    <row r="31" spans="1:57" s="1" customFormat="1" ht="11.25" x14ac:dyDescent="0.2">
      <c r="A31" s="21">
        <v>21</v>
      </c>
      <c r="B31" s="21">
        <v>7</v>
      </c>
      <c r="C31" s="21" t="s">
        <v>195</v>
      </c>
      <c r="D31" s="13">
        <v>1012012108</v>
      </c>
      <c r="E31" s="13">
        <v>101201001</v>
      </c>
      <c r="F31" s="13">
        <v>86618101</v>
      </c>
      <c r="G31" s="22">
        <v>1724879</v>
      </c>
      <c r="H31" s="22">
        <v>1949505</v>
      </c>
      <c r="I31" s="59">
        <f t="shared" si="31"/>
        <v>3674384</v>
      </c>
      <c r="J31" s="22">
        <v>1807475</v>
      </c>
      <c r="K31" s="59">
        <f t="shared" si="32"/>
        <v>5481859</v>
      </c>
      <c r="L31" s="22">
        <v>1781423</v>
      </c>
      <c r="M31" s="35">
        <f t="shared" si="33"/>
        <v>7263282</v>
      </c>
      <c r="N31" s="35">
        <v>1640216</v>
      </c>
      <c r="O31" s="35">
        <f t="shared" si="34"/>
        <v>-84663</v>
      </c>
      <c r="P31" s="36">
        <f t="shared" si="35"/>
        <v>0.95091655704545075</v>
      </c>
      <c r="Q31" s="35">
        <v>1723525</v>
      </c>
      <c r="R31" s="35">
        <f t="shared" si="36"/>
        <v>-225980</v>
      </c>
      <c r="S31" s="36">
        <f t="shared" si="37"/>
        <v>0.8840833955286086</v>
      </c>
      <c r="T31" s="35">
        <f t="shared" si="21"/>
        <v>3363741</v>
      </c>
      <c r="U31" s="35">
        <f t="shared" si="38"/>
        <v>-310643</v>
      </c>
      <c r="V31" s="36">
        <f t="shared" si="39"/>
        <v>0.91545712152023306</v>
      </c>
      <c r="W31" s="35">
        <v>1802128</v>
      </c>
      <c r="X31" s="35">
        <f t="shared" si="40"/>
        <v>-5347</v>
      </c>
      <c r="Y31" s="36">
        <f t="shared" si="41"/>
        <v>0.99704172948450187</v>
      </c>
      <c r="Z31" s="35">
        <f t="shared" si="22"/>
        <v>5165869</v>
      </c>
      <c r="AA31" s="35">
        <f t="shared" si="42"/>
        <v>-315990</v>
      </c>
      <c r="AB31" s="36">
        <f t="shared" si="43"/>
        <v>0.94235714563253081</v>
      </c>
      <c r="AC31" s="35">
        <v>2071310</v>
      </c>
      <c r="AD31" s="35">
        <f t="shared" si="44"/>
        <v>289887</v>
      </c>
      <c r="AE31" s="36">
        <f t="shared" si="45"/>
        <v>1.162727774369142</v>
      </c>
      <c r="AF31" s="35">
        <f t="shared" si="23"/>
        <v>7237179</v>
      </c>
      <c r="AG31" s="35">
        <f t="shared" si="24"/>
        <v>-26103</v>
      </c>
      <c r="AH31" s="36">
        <f t="shared" si="25"/>
        <v>0.99640617010326737</v>
      </c>
      <c r="AI31" s="35">
        <v>1694581</v>
      </c>
      <c r="AJ31" s="35">
        <f t="shared" si="26"/>
        <v>54365</v>
      </c>
      <c r="AK31" s="36">
        <f t="shared" si="27"/>
        <v>1.0331450248016114</v>
      </c>
      <c r="AL31" s="35">
        <v>1874381</v>
      </c>
      <c r="AM31" s="35">
        <f t="shared" si="28"/>
        <v>150856</v>
      </c>
      <c r="AN31" s="36">
        <f t="shared" si="29"/>
        <v>1.0875275960603994</v>
      </c>
      <c r="AO31" s="35">
        <f t="shared" si="7"/>
        <v>3568962</v>
      </c>
      <c r="AP31" s="35">
        <f t="shared" si="8"/>
        <v>205221</v>
      </c>
      <c r="AQ31" s="36">
        <f t="shared" si="9"/>
        <v>1.0610097507507266</v>
      </c>
      <c r="AR31" s="35">
        <v>1863931.24</v>
      </c>
      <c r="AS31" s="35">
        <f t="shared" si="10"/>
        <v>61803.239999999991</v>
      </c>
      <c r="AT31" s="36">
        <f t="shared" si="11"/>
        <v>1.0342945895075155</v>
      </c>
      <c r="AU31" s="35">
        <f t="shared" si="12"/>
        <v>5432893.2400000002</v>
      </c>
      <c r="AV31" s="35">
        <f t="shared" si="13"/>
        <v>267024.24000000022</v>
      </c>
      <c r="AW31" s="36">
        <f t="shared" si="14"/>
        <v>1.0516900912508622</v>
      </c>
      <c r="AX31" s="35">
        <v>2373841</v>
      </c>
      <c r="AY31" s="35">
        <f t="shared" si="15"/>
        <v>302531</v>
      </c>
      <c r="AZ31" s="36">
        <f t="shared" si="16"/>
        <v>1.1460578088262983</v>
      </c>
      <c r="BA31" s="35">
        <f t="shared" si="17"/>
        <v>7806734.2400000002</v>
      </c>
      <c r="BB31" s="35">
        <f t="shared" si="18"/>
        <v>569555.24000000022</v>
      </c>
      <c r="BC31" s="36">
        <f>BA31/AF31:AF31</f>
        <v>1.0786985149876769</v>
      </c>
      <c r="BD31" s="35">
        <f t="shared" si="19"/>
        <v>2576222.2992000002</v>
      </c>
      <c r="BE31" s="119">
        <f t="shared" si="20"/>
        <v>187953.22920000009</v>
      </c>
    </row>
    <row r="32" spans="1:57" s="1" customFormat="1" ht="11.25" x14ac:dyDescent="0.2">
      <c r="A32" s="21">
        <v>22</v>
      </c>
      <c r="B32" s="40">
        <v>108</v>
      </c>
      <c r="C32" s="40" t="s">
        <v>122</v>
      </c>
      <c r="D32" s="18">
        <v>7714794048</v>
      </c>
      <c r="E32" s="18">
        <v>103515001</v>
      </c>
      <c r="F32" s="18">
        <v>86618450</v>
      </c>
      <c r="G32" s="35">
        <v>287542</v>
      </c>
      <c r="H32" s="35">
        <v>486297</v>
      </c>
      <c r="I32" s="35">
        <f t="shared" si="31"/>
        <v>773839</v>
      </c>
      <c r="J32" s="35">
        <v>433727</v>
      </c>
      <c r="K32" s="35">
        <f t="shared" si="32"/>
        <v>1207566</v>
      </c>
      <c r="L32" s="35">
        <v>603131</v>
      </c>
      <c r="M32" s="35">
        <f t="shared" si="33"/>
        <v>1810697</v>
      </c>
      <c r="N32" s="35">
        <v>319511</v>
      </c>
      <c r="O32" s="35">
        <f t="shared" si="34"/>
        <v>31969</v>
      </c>
      <c r="P32" s="36">
        <f t="shared" si="35"/>
        <v>1.1111802797504364</v>
      </c>
      <c r="Q32" s="35">
        <v>439104</v>
      </c>
      <c r="R32" s="35">
        <f t="shared" si="36"/>
        <v>-47193</v>
      </c>
      <c r="S32" s="36">
        <f t="shared" si="37"/>
        <v>0.90295436739276613</v>
      </c>
      <c r="T32" s="35">
        <f t="shared" si="21"/>
        <v>758615</v>
      </c>
      <c r="U32" s="35">
        <f t="shared" si="38"/>
        <v>-15224</v>
      </c>
      <c r="V32" s="36">
        <f t="shared" si="39"/>
        <v>0.98032665709533895</v>
      </c>
      <c r="W32" s="35">
        <v>508163</v>
      </c>
      <c r="X32" s="35">
        <f t="shared" si="40"/>
        <v>74436</v>
      </c>
      <c r="Y32" s="36">
        <f t="shared" si="41"/>
        <v>1.1716194749231659</v>
      </c>
      <c r="Z32" s="35">
        <f t="shared" si="22"/>
        <v>1266778</v>
      </c>
      <c r="AA32" s="35">
        <f t="shared" si="42"/>
        <v>59212</v>
      </c>
      <c r="AB32" s="36">
        <f t="shared" si="43"/>
        <v>1.0490341728733668</v>
      </c>
      <c r="AC32" s="35">
        <v>821799</v>
      </c>
      <c r="AD32" s="35">
        <f t="shared" si="44"/>
        <v>218668</v>
      </c>
      <c r="AE32" s="36">
        <f t="shared" si="45"/>
        <v>1.3625547352067793</v>
      </c>
      <c r="AF32" s="35">
        <f t="shared" si="23"/>
        <v>2088577</v>
      </c>
      <c r="AG32" s="35">
        <f t="shared" si="24"/>
        <v>277880</v>
      </c>
      <c r="AH32" s="36">
        <f t="shared" si="25"/>
        <v>1.153465764840832</v>
      </c>
      <c r="AI32" s="35">
        <v>384487</v>
      </c>
      <c r="AJ32" s="35">
        <f t="shared" si="26"/>
        <v>64976</v>
      </c>
      <c r="AK32" s="36">
        <f t="shared" si="27"/>
        <v>1.2033607606623873</v>
      </c>
      <c r="AL32" s="35">
        <v>538836</v>
      </c>
      <c r="AM32" s="35">
        <f t="shared" si="28"/>
        <v>99732</v>
      </c>
      <c r="AN32" s="36">
        <f t="shared" si="29"/>
        <v>1.2271261477918671</v>
      </c>
      <c r="AO32" s="35">
        <f t="shared" si="7"/>
        <v>923323</v>
      </c>
      <c r="AP32" s="35">
        <f t="shared" si="8"/>
        <v>164708</v>
      </c>
      <c r="AQ32" s="36">
        <f t="shared" si="9"/>
        <v>1.2171167192844856</v>
      </c>
      <c r="AR32" s="35">
        <v>616646</v>
      </c>
      <c r="AS32" s="35">
        <f t="shared" si="10"/>
        <v>108483</v>
      </c>
      <c r="AT32" s="36">
        <f t="shared" si="11"/>
        <v>1.2134807138654329</v>
      </c>
      <c r="AU32" s="35">
        <f t="shared" si="12"/>
        <v>1539969</v>
      </c>
      <c r="AV32" s="35">
        <f t="shared" si="13"/>
        <v>273191</v>
      </c>
      <c r="AW32" s="36">
        <f t="shared" si="14"/>
        <v>1.2156581500468118</v>
      </c>
      <c r="AX32" s="35">
        <v>979634</v>
      </c>
      <c r="AY32" s="35">
        <f t="shared" si="15"/>
        <v>157835</v>
      </c>
      <c r="AZ32" s="36">
        <f t="shared" si="16"/>
        <v>1.1920603456562979</v>
      </c>
      <c r="BA32" s="35">
        <f t="shared" si="17"/>
        <v>2519603</v>
      </c>
      <c r="BB32" s="35">
        <f t="shared" si="18"/>
        <v>431026</v>
      </c>
      <c r="BC32" s="36">
        <f t="shared" ref="BC32:BC46" si="46">BA32/AF32:AF33</f>
        <v>1.2063730472948806</v>
      </c>
      <c r="BD32" s="35">
        <f t="shared" si="19"/>
        <v>1033037.23</v>
      </c>
      <c r="BE32" s="119">
        <f t="shared" si="20"/>
        <v>176720.66</v>
      </c>
    </row>
    <row r="33" spans="1:57" s="1" customFormat="1" ht="11.25" x14ac:dyDescent="0.2">
      <c r="A33" s="21">
        <v>23</v>
      </c>
      <c r="B33" s="21">
        <v>36</v>
      </c>
      <c r="C33" s="21" t="s">
        <v>218</v>
      </c>
      <c r="D33" s="13">
        <v>1012003833</v>
      </c>
      <c r="E33" s="13" t="s">
        <v>127</v>
      </c>
      <c r="F33" s="13">
        <v>86618101</v>
      </c>
      <c r="G33" s="22">
        <v>255527.92</v>
      </c>
      <c r="H33" s="22">
        <v>325785</v>
      </c>
      <c r="I33" s="59">
        <f t="shared" si="31"/>
        <v>581312.92000000004</v>
      </c>
      <c r="J33" s="22">
        <v>345283.49</v>
      </c>
      <c r="K33" s="59">
        <f t="shared" si="32"/>
        <v>926596.41</v>
      </c>
      <c r="L33" s="22">
        <v>415975</v>
      </c>
      <c r="M33" s="35">
        <f t="shared" si="33"/>
        <v>1342571.4100000001</v>
      </c>
      <c r="N33" s="35">
        <v>282526</v>
      </c>
      <c r="O33" s="35">
        <f t="shared" si="34"/>
        <v>26998.079999999987</v>
      </c>
      <c r="P33" s="36">
        <f t="shared" si="35"/>
        <v>1.1056560864268765</v>
      </c>
      <c r="Q33" s="35">
        <v>392.04602999999997</v>
      </c>
      <c r="R33" s="35">
        <f t="shared" si="36"/>
        <v>-325392.95396999997</v>
      </c>
      <c r="S33" s="36">
        <f t="shared" si="37"/>
        <v>1.2033888300566323E-3</v>
      </c>
      <c r="T33" s="35">
        <f t="shared" si="21"/>
        <v>282918.04603000003</v>
      </c>
      <c r="U33" s="35">
        <f t="shared" si="38"/>
        <v>-298394.87397000002</v>
      </c>
      <c r="V33" s="36">
        <f t="shared" si="39"/>
        <v>0.48668804063394977</v>
      </c>
      <c r="W33" s="35">
        <v>356632</v>
      </c>
      <c r="X33" s="35">
        <f t="shared" si="40"/>
        <v>11348.510000000009</v>
      </c>
      <c r="Y33" s="36">
        <f t="shared" si="41"/>
        <v>1.0328672245522079</v>
      </c>
      <c r="Z33" s="35">
        <f t="shared" si="22"/>
        <v>639550.04603000009</v>
      </c>
      <c r="AA33" s="35">
        <f t="shared" si="42"/>
        <v>-287046.36396999995</v>
      </c>
      <c r="AB33" s="36">
        <f t="shared" si="43"/>
        <v>0.69021424983720803</v>
      </c>
      <c r="AC33" s="35">
        <v>561998</v>
      </c>
      <c r="AD33" s="35">
        <f t="shared" si="44"/>
        <v>146023</v>
      </c>
      <c r="AE33" s="36">
        <f t="shared" si="45"/>
        <v>1.3510379229521006</v>
      </c>
      <c r="AF33" s="35">
        <f t="shared" si="23"/>
        <v>1201548.0460300001</v>
      </c>
      <c r="AG33" s="35">
        <f t="shared" si="24"/>
        <v>-141023.36397000006</v>
      </c>
      <c r="AH33" s="36">
        <f t="shared" si="25"/>
        <v>0.89496025096348508</v>
      </c>
      <c r="AI33" s="35">
        <v>292242</v>
      </c>
      <c r="AJ33" s="35">
        <f t="shared" si="26"/>
        <v>9716</v>
      </c>
      <c r="AK33" s="36">
        <f t="shared" si="27"/>
        <v>1.0343897552791601</v>
      </c>
      <c r="AL33" s="35">
        <v>415561</v>
      </c>
      <c r="AM33" s="35">
        <f t="shared" si="28"/>
        <v>415168.95396999997</v>
      </c>
      <c r="AN33" s="36">
        <f t="shared" si="29"/>
        <v>1059.9801252929408</v>
      </c>
      <c r="AO33" s="35">
        <f t="shared" si="7"/>
        <v>707803</v>
      </c>
      <c r="AP33" s="35">
        <f t="shared" si="8"/>
        <v>424884.95396999997</v>
      </c>
      <c r="AQ33" s="36">
        <f t="shared" si="9"/>
        <v>2.5017951662402833</v>
      </c>
      <c r="AR33" s="35">
        <v>388557</v>
      </c>
      <c r="AS33" s="35">
        <f t="shared" si="10"/>
        <v>31925</v>
      </c>
      <c r="AT33" s="36">
        <f t="shared" si="11"/>
        <v>1.0895180466138765</v>
      </c>
      <c r="AU33" s="35">
        <f t="shared" si="12"/>
        <v>1096360</v>
      </c>
      <c r="AV33" s="35">
        <f t="shared" si="13"/>
        <v>456809.95396999991</v>
      </c>
      <c r="AW33" s="36">
        <f t="shared" si="14"/>
        <v>1.7142677211981185</v>
      </c>
      <c r="AX33" s="35">
        <v>600360</v>
      </c>
      <c r="AY33" s="35">
        <f t="shared" si="15"/>
        <v>38362</v>
      </c>
      <c r="AZ33" s="36">
        <f t="shared" si="16"/>
        <v>1.0682600293951223</v>
      </c>
      <c r="BA33" s="35">
        <f t="shared" si="17"/>
        <v>1696720</v>
      </c>
      <c r="BB33" s="35">
        <f t="shared" si="18"/>
        <v>495171.95396999991</v>
      </c>
      <c r="BC33" s="36">
        <f t="shared" si="46"/>
        <v>1.4121116551319635</v>
      </c>
      <c r="BD33" s="35">
        <f t="shared" si="19"/>
        <v>559917.6</v>
      </c>
      <c r="BE33" s="119">
        <f t="shared" si="20"/>
        <v>163406.74481009998</v>
      </c>
    </row>
    <row r="34" spans="1:57" s="1" customFormat="1" ht="11.25" x14ac:dyDescent="0.2">
      <c r="A34" s="21">
        <v>24</v>
      </c>
      <c r="B34" s="21">
        <v>17</v>
      </c>
      <c r="C34" s="21" t="s">
        <v>198</v>
      </c>
      <c r="D34" s="13">
        <v>2310031475</v>
      </c>
      <c r="E34" s="13" t="s">
        <v>199</v>
      </c>
      <c r="F34" s="13">
        <v>86618101</v>
      </c>
      <c r="G34" s="22">
        <v>371801</v>
      </c>
      <c r="H34" s="22">
        <v>426148</v>
      </c>
      <c r="I34" s="59">
        <f t="shared" si="31"/>
        <v>797949</v>
      </c>
      <c r="J34" s="22">
        <v>457265</v>
      </c>
      <c r="K34" s="59">
        <f t="shared" si="32"/>
        <v>1255214</v>
      </c>
      <c r="L34" s="22">
        <v>380848</v>
      </c>
      <c r="M34" s="35">
        <f t="shared" si="33"/>
        <v>1636062</v>
      </c>
      <c r="N34" s="35">
        <v>386443</v>
      </c>
      <c r="O34" s="35">
        <f t="shared" si="34"/>
        <v>14642</v>
      </c>
      <c r="P34" s="36">
        <f t="shared" si="35"/>
        <v>1.0393812819223187</v>
      </c>
      <c r="Q34" s="35">
        <v>380467</v>
      </c>
      <c r="R34" s="35">
        <f t="shared" si="36"/>
        <v>-45681</v>
      </c>
      <c r="S34" s="36">
        <f t="shared" si="37"/>
        <v>0.89280484714230735</v>
      </c>
      <c r="T34" s="35">
        <f t="shared" si="21"/>
        <v>766910</v>
      </c>
      <c r="U34" s="35">
        <f t="shared" si="38"/>
        <v>-31039</v>
      </c>
      <c r="V34" s="36">
        <f t="shared" si="39"/>
        <v>0.9611015240322377</v>
      </c>
      <c r="W34" s="35">
        <v>418962</v>
      </c>
      <c r="X34" s="35">
        <f t="shared" si="40"/>
        <v>-38303</v>
      </c>
      <c r="Y34" s="36">
        <f t="shared" si="41"/>
        <v>0.91623456857620855</v>
      </c>
      <c r="Z34" s="35">
        <f t="shared" si="22"/>
        <v>1185872</v>
      </c>
      <c r="AA34" s="35">
        <f t="shared" si="42"/>
        <v>-69342</v>
      </c>
      <c r="AB34" s="36">
        <f t="shared" si="43"/>
        <v>0.94475683030941338</v>
      </c>
      <c r="AC34" s="35">
        <v>415091</v>
      </c>
      <c r="AD34" s="35">
        <f t="shared" si="44"/>
        <v>34243</v>
      </c>
      <c r="AE34" s="36">
        <f t="shared" si="45"/>
        <v>1.0899125110280217</v>
      </c>
      <c r="AF34" s="35">
        <f t="shared" si="23"/>
        <v>1600963</v>
      </c>
      <c r="AG34" s="35">
        <f t="shared" si="24"/>
        <v>-35099</v>
      </c>
      <c r="AH34" s="36">
        <f t="shared" si="25"/>
        <v>0.97854665654480089</v>
      </c>
      <c r="AI34" s="35">
        <v>481310</v>
      </c>
      <c r="AJ34" s="35">
        <f t="shared" si="26"/>
        <v>94867</v>
      </c>
      <c r="AK34" s="36">
        <f t="shared" si="27"/>
        <v>1.2454876915871163</v>
      </c>
      <c r="AL34" s="35">
        <v>517039</v>
      </c>
      <c r="AM34" s="35">
        <f t="shared" si="28"/>
        <v>136572</v>
      </c>
      <c r="AN34" s="36">
        <f t="shared" si="29"/>
        <v>1.3589588584555297</v>
      </c>
      <c r="AO34" s="35">
        <f t="shared" si="7"/>
        <v>998349</v>
      </c>
      <c r="AP34" s="35">
        <f t="shared" si="8"/>
        <v>231439</v>
      </c>
      <c r="AQ34" s="36">
        <f t="shared" si="9"/>
        <v>1.3017811738013587</v>
      </c>
      <c r="AR34" s="35">
        <v>556433</v>
      </c>
      <c r="AS34" s="35">
        <f t="shared" si="10"/>
        <v>137471</v>
      </c>
      <c r="AT34" s="36">
        <f t="shared" si="11"/>
        <v>1.3281228369159972</v>
      </c>
      <c r="AU34" s="35">
        <f t="shared" si="12"/>
        <v>1554782</v>
      </c>
      <c r="AV34" s="35">
        <f t="shared" si="13"/>
        <v>368910</v>
      </c>
      <c r="AW34" s="36">
        <f t="shared" si="14"/>
        <v>1.3110875372721509</v>
      </c>
      <c r="AX34" s="35">
        <v>533506</v>
      </c>
      <c r="AY34" s="35">
        <f t="shared" si="15"/>
        <v>118415</v>
      </c>
      <c r="AZ34" s="36">
        <f t="shared" si="16"/>
        <v>1.2852747951653976</v>
      </c>
      <c r="BA34" s="35">
        <f t="shared" si="17"/>
        <v>2088288</v>
      </c>
      <c r="BB34" s="35">
        <f t="shared" si="18"/>
        <v>487325</v>
      </c>
      <c r="BC34" s="36">
        <f t="shared" si="46"/>
        <v>1.3043949173091445</v>
      </c>
      <c r="BD34" s="35">
        <f t="shared" si="19"/>
        <v>689135.04</v>
      </c>
      <c r="BE34" s="119">
        <f t="shared" si="20"/>
        <v>160817.25</v>
      </c>
    </row>
    <row r="35" spans="1:57" s="1" customFormat="1" ht="11.25" x14ac:dyDescent="0.2">
      <c r="A35" s="21">
        <v>25</v>
      </c>
      <c r="B35" s="21">
        <v>69</v>
      </c>
      <c r="C35" s="21" t="s">
        <v>260</v>
      </c>
      <c r="D35" s="13">
        <v>7814794852</v>
      </c>
      <c r="E35" s="13"/>
      <c r="F35" s="13">
        <v>86618101</v>
      </c>
      <c r="G35" s="21"/>
      <c r="H35" s="22"/>
      <c r="I35" s="59"/>
      <c r="J35" s="22"/>
      <c r="K35" s="59"/>
      <c r="L35" s="22"/>
      <c r="M35" s="35">
        <v>0</v>
      </c>
      <c r="N35" s="35">
        <v>0</v>
      </c>
      <c r="O35" s="35"/>
      <c r="P35" s="36"/>
      <c r="Q35" s="35">
        <v>0</v>
      </c>
      <c r="R35" s="35"/>
      <c r="S35" s="36"/>
      <c r="T35" s="35">
        <f t="shared" si="21"/>
        <v>0</v>
      </c>
      <c r="U35" s="35"/>
      <c r="V35" s="36"/>
      <c r="W35" s="35">
        <v>0</v>
      </c>
      <c r="X35" s="35"/>
      <c r="Y35" s="36"/>
      <c r="Z35" s="35">
        <f t="shared" si="22"/>
        <v>0</v>
      </c>
      <c r="AA35" s="35"/>
      <c r="AB35" s="36"/>
      <c r="AC35" s="35">
        <v>0</v>
      </c>
      <c r="AD35" s="35"/>
      <c r="AE35" s="36"/>
      <c r="AF35" s="35">
        <f t="shared" si="23"/>
        <v>0</v>
      </c>
      <c r="AG35" s="35"/>
      <c r="AH35" s="36"/>
      <c r="AI35" s="35">
        <v>14516</v>
      </c>
      <c r="AJ35" s="35">
        <f t="shared" si="26"/>
        <v>14516</v>
      </c>
      <c r="AK35" s="36" t="e">
        <f t="shared" si="27"/>
        <v>#DIV/0!</v>
      </c>
      <c r="AL35" s="35">
        <v>486788.09</v>
      </c>
      <c r="AM35" s="35">
        <f t="shared" si="28"/>
        <v>486788.09</v>
      </c>
      <c r="AN35" s="36" t="e">
        <f t="shared" si="29"/>
        <v>#DIV/0!</v>
      </c>
      <c r="AO35" s="35">
        <f t="shared" si="7"/>
        <v>501304.09</v>
      </c>
      <c r="AP35" s="35">
        <f t="shared" si="8"/>
        <v>501304.09</v>
      </c>
      <c r="AQ35" s="36" t="e">
        <f t="shared" si="9"/>
        <v>#DIV/0!</v>
      </c>
      <c r="AR35" s="35">
        <v>-9048.91</v>
      </c>
      <c r="AS35" s="35">
        <f t="shared" si="10"/>
        <v>-9048.91</v>
      </c>
      <c r="AT35" s="36" t="e">
        <f t="shared" si="11"/>
        <v>#DIV/0!</v>
      </c>
      <c r="AU35" s="35">
        <f t="shared" si="12"/>
        <v>492255.18000000005</v>
      </c>
      <c r="AV35" s="35">
        <f t="shared" si="13"/>
        <v>492255.18000000005</v>
      </c>
      <c r="AW35" s="36" t="e">
        <f t="shared" si="14"/>
        <v>#DIV/0!</v>
      </c>
      <c r="AX35" s="35">
        <v>-32106</v>
      </c>
      <c r="AY35" s="35">
        <f t="shared" si="15"/>
        <v>-32106</v>
      </c>
      <c r="AZ35" s="36" t="e">
        <f t="shared" si="16"/>
        <v>#DIV/0!</v>
      </c>
      <c r="BA35" s="35">
        <f t="shared" si="17"/>
        <v>460149.18000000005</v>
      </c>
      <c r="BB35" s="35">
        <f t="shared" si="18"/>
        <v>460149.18000000005</v>
      </c>
      <c r="BC35" s="36" t="e">
        <f t="shared" si="46"/>
        <v>#DIV/0!</v>
      </c>
      <c r="BD35" s="35">
        <f t="shared" si="19"/>
        <v>151849.22940000001</v>
      </c>
      <c r="BE35" s="119">
        <f t="shared" si="20"/>
        <v>151849.22940000001</v>
      </c>
    </row>
    <row r="36" spans="1:57" s="1" customFormat="1" ht="11.25" x14ac:dyDescent="0.2">
      <c r="A36" s="21">
        <v>26</v>
      </c>
      <c r="B36" s="21">
        <v>87</v>
      </c>
      <c r="C36" s="21" t="s">
        <v>131</v>
      </c>
      <c r="D36" s="13">
        <v>1012001963</v>
      </c>
      <c r="E36" s="13">
        <v>101201001</v>
      </c>
      <c r="F36" s="13">
        <v>86618422</v>
      </c>
      <c r="G36" s="22">
        <v>287273.74</v>
      </c>
      <c r="H36" s="22">
        <v>723045</v>
      </c>
      <c r="I36" s="59">
        <f t="shared" ref="I36:I44" si="47">G36+H36</f>
        <v>1010318.74</v>
      </c>
      <c r="J36" s="22">
        <v>131840</v>
      </c>
      <c r="K36" s="59">
        <f t="shared" ref="K36:K44" si="48">J36+I36</f>
        <v>1142158.74</v>
      </c>
      <c r="L36" s="22">
        <v>565137</v>
      </c>
      <c r="M36" s="35">
        <f t="shared" ref="M36:M44" si="49">K36+L36</f>
        <v>1707295.74</v>
      </c>
      <c r="N36" s="35">
        <v>308222.65000000002</v>
      </c>
      <c r="O36" s="35">
        <f t="shared" ref="O36:O44" si="50">N36-G36</f>
        <v>20948.910000000033</v>
      </c>
      <c r="P36" s="36">
        <f t="shared" ref="P36:P44" si="51">N36/G36</f>
        <v>1.0729231638088468</v>
      </c>
      <c r="Q36" s="35">
        <v>757291</v>
      </c>
      <c r="R36" s="35">
        <f t="shared" ref="R36:R44" si="52">Q36-H36</f>
        <v>34246</v>
      </c>
      <c r="S36" s="36">
        <f t="shared" ref="S36:S44" si="53">Q36/H36</f>
        <v>1.0473635804133905</v>
      </c>
      <c r="T36" s="35">
        <f t="shared" si="21"/>
        <v>1065513.6499999999</v>
      </c>
      <c r="U36" s="35">
        <f t="shared" ref="U36:U44" si="54">T36-I36</f>
        <v>55194.909999999916</v>
      </c>
      <c r="V36" s="36">
        <f t="shared" ref="V36:V44" si="55">T36/I36</f>
        <v>1.0546311850060308</v>
      </c>
      <c r="W36" s="35">
        <v>195328.42</v>
      </c>
      <c r="X36" s="35">
        <f t="shared" ref="X36:X44" si="56">W36-J36</f>
        <v>63488.420000000013</v>
      </c>
      <c r="Y36" s="36">
        <f t="shared" ref="Y36:Y44" si="57">W36/J36</f>
        <v>1.4815565837378641</v>
      </c>
      <c r="Z36" s="35">
        <f t="shared" si="22"/>
        <v>1260842.0699999998</v>
      </c>
      <c r="AA36" s="35">
        <f t="shared" ref="AA36:AA44" si="58">Z36-K36</f>
        <v>118683.32999999984</v>
      </c>
      <c r="AB36" s="36">
        <f t="shared" ref="AB36:AB44" si="59">Z36/K36</f>
        <v>1.1039114142750419</v>
      </c>
      <c r="AC36" s="35">
        <v>618171</v>
      </c>
      <c r="AD36" s="35">
        <f t="shared" ref="AD36:AD44" si="60">AC36-L36</f>
        <v>53034</v>
      </c>
      <c r="AE36" s="36">
        <f t="shared" ref="AE36:AE44" si="61">AC36/L36</f>
        <v>1.0938427319393351</v>
      </c>
      <c r="AF36" s="35">
        <f t="shared" si="23"/>
        <v>1879013.0699999998</v>
      </c>
      <c r="AG36" s="35">
        <f t="shared" ref="AG36:AG44" si="62">AF36-M36</f>
        <v>171717.32999999984</v>
      </c>
      <c r="AH36" s="36">
        <f t="shared" ref="AH36:AH44" si="63">AF36/M36</f>
        <v>1.1005785500290652</v>
      </c>
      <c r="AI36" s="35">
        <v>356451.3</v>
      </c>
      <c r="AJ36" s="35">
        <f t="shared" si="26"/>
        <v>48228.649999999965</v>
      </c>
      <c r="AK36" s="36">
        <f t="shared" si="27"/>
        <v>1.156473412969488</v>
      </c>
      <c r="AL36" s="35">
        <v>887735.7</v>
      </c>
      <c r="AM36" s="35">
        <f t="shared" si="28"/>
        <v>130444.69999999995</v>
      </c>
      <c r="AN36" s="36">
        <f t="shared" si="29"/>
        <v>1.1722517499877854</v>
      </c>
      <c r="AO36" s="35">
        <f t="shared" si="7"/>
        <v>1244187</v>
      </c>
      <c r="AP36" s="35">
        <f t="shared" si="8"/>
        <v>178673.35000000009</v>
      </c>
      <c r="AQ36" s="36">
        <f t="shared" si="9"/>
        <v>1.1676875279823962</v>
      </c>
      <c r="AR36" s="35">
        <v>173021.3</v>
      </c>
      <c r="AS36" s="35">
        <f t="shared" si="10"/>
        <v>-22307.120000000024</v>
      </c>
      <c r="AT36" s="36">
        <f t="shared" si="11"/>
        <v>0.88579685434408351</v>
      </c>
      <c r="AU36" s="35">
        <f t="shared" si="12"/>
        <v>1417208.3</v>
      </c>
      <c r="AV36" s="35">
        <f t="shared" si="13"/>
        <v>156366.23000000021</v>
      </c>
      <c r="AW36" s="36">
        <f t="shared" si="14"/>
        <v>1.1240173005965768</v>
      </c>
      <c r="AX36" s="35">
        <v>799717</v>
      </c>
      <c r="AY36" s="35">
        <f t="shared" si="15"/>
        <v>181546</v>
      </c>
      <c r="AZ36" s="36">
        <f t="shared" si="16"/>
        <v>1.2936824923847932</v>
      </c>
      <c r="BA36" s="35">
        <f t="shared" si="17"/>
        <v>2216925.2999999998</v>
      </c>
      <c r="BB36" s="35">
        <f t="shared" si="18"/>
        <v>337912.23</v>
      </c>
      <c r="BC36" s="36">
        <f t="shared" si="46"/>
        <v>1.1798349545274851</v>
      </c>
      <c r="BD36" s="35">
        <f t="shared" si="19"/>
        <v>908939.37300000002</v>
      </c>
      <c r="BE36" s="119">
        <f t="shared" si="20"/>
        <v>138544.01430000001</v>
      </c>
    </row>
    <row r="37" spans="1:57" s="1" customFormat="1" ht="11.25" x14ac:dyDescent="0.2">
      <c r="A37" s="21">
        <v>27</v>
      </c>
      <c r="B37" s="21">
        <v>23</v>
      </c>
      <c r="C37" s="21" t="s">
        <v>144</v>
      </c>
      <c r="D37" s="13">
        <v>1012009480</v>
      </c>
      <c r="E37" s="13">
        <v>101201001</v>
      </c>
      <c r="F37" s="13">
        <v>86618101</v>
      </c>
      <c r="G37" s="22">
        <v>816606.04</v>
      </c>
      <c r="H37" s="22">
        <v>2052040</v>
      </c>
      <c r="I37" s="59">
        <f t="shared" si="47"/>
        <v>2868646.04</v>
      </c>
      <c r="J37" s="22">
        <v>349918.5</v>
      </c>
      <c r="K37" s="59">
        <f t="shared" si="48"/>
        <v>3218564.54</v>
      </c>
      <c r="L37" s="22">
        <v>1520246</v>
      </c>
      <c r="M37" s="35">
        <f t="shared" si="49"/>
        <v>4738810.54</v>
      </c>
      <c r="N37" s="35">
        <v>766864</v>
      </c>
      <c r="O37" s="35">
        <f t="shared" si="50"/>
        <v>-49742.040000000037</v>
      </c>
      <c r="P37" s="36">
        <f t="shared" si="51"/>
        <v>0.93908685759904487</v>
      </c>
      <c r="Q37" s="35">
        <v>2007262.6</v>
      </c>
      <c r="R37" s="35">
        <f t="shared" si="52"/>
        <v>-44777.399999999907</v>
      </c>
      <c r="S37" s="36">
        <f t="shared" si="53"/>
        <v>0.97817908032981815</v>
      </c>
      <c r="T37" s="35">
        <f t="shared" si="21"/>
        <v>2774126.6</v>
      </c>
      <c r="U37" s="35">
        <f t="shared" si="54"/>
        <v>-94519.439999999944</v>
      </c>
      <c r="V37" s="36">
        <f t="shared" si="55"/>
        <v>0.9670508530219365</v>
      </c>
      <c r="W37" s="35">
        <v>374269.61</v>
      </c>
      <c r="X37" s="35">
        <f t="shared" si="56"/>
        <v>24351.109999999986</v>
      </c>
      <c r="Y37" s="36">
        <f t="shared" si="57"/>
        <v>1.0695908047159552</v>
      </c>
      <c r="Z37" s="35">
        <f t="shared" si="22"/>
        <v>3148396.21</v>
      </c>
      <c r="AA37" s="35">
        <f t="shared" si="58"/>
        <v>-70168.330000000075</v>
      </c>
      <c r="AB37" s="36">
        <f t="shared" si="59"/>
        <v>0.9781988743342086</v>
      </c>
      <c r="AC37" s="35">
        <v>1676204.83</v>
      </c>
      <c r="AD37" s="35">
        <f t="shared" si="60"/>
        <v>155958.83000000007</v>
      </c>
      <c r="AE37" s="36">
        <f t="shared" si="61"/>
        <v>1.102587890380899</v>
      </c>
      <c r="AF37" s="35">
        <f t="shared" si="23"/>
        <v>4824601.04</v>
      </c>
      <c r="AG37" s="35">
        <f t="shared" si="62"/>
        <v>85790.5</v>
      </c>
      <c r="AH37" s="36">
        <f t="shared" si="63"/>
        <v>1.0181038045889044</v>
      </c>
      <c r="AI37" s="35">
        <v>860908.59</v>
      </c>
      <c r="AJ37" s="35">
        <f t="shared" si="26"/>
        <v>94044.589999999967</v>
      </c>
      <c r="AK37" s="36">
        <f t="shared" si="27"/>
        <v>1.1226352912641615</v>
      </c>
      <c r="AL37" s="35">
        <v>1914285.51</v>
      </c>
      <c r="AM37" s="35">
        <f t="shared" si="28"/>
        <v>-92977.090000000084</v>
      </c>
      <c r="AN37" s="36">
        <f t="shared" si="29"/>
        <v>0.95367965805769506</v>
      </c>
      <c r="AO37" s="35">
        <f t="shared" si="7"/>
        <v>2775194.1</v>
      </c>
      <c r="AP37" s="35">
        <f t="shared" si="8"/>
        <v>1067.5</v>
      </c>
      <c r="AQ37" s="36">
        <f t="shared" si="9"/>
        <v>1.0003848057979763</v>
      </c>
      <c r="AR37" s="35">
        <v>582056.6</v>
      </c>
      <c r="AS37" s="35">
        <f t="shared" si="10"/>
        <v>207786.99</v>
      </c>
      <c r="AT37" s="36">
        <f t="shared" si="11"/>
        <v>1.5551799677243365</v>
      </c>
      <c r="AU37" s="35">
        <f t="shared" si="12"/>
        <v>3357250.7</v>
      </c>
      <c r="AV37" s="35">
        <f t="shared" si="13"/>
        <v>208854.49000000022</v>
      </c>
      <c r="AW37" s="36">
        <f t="shared" si="14"/>
        <v>1.0663367873892848</v>
      </c>
      <c r="AX37" s="35">
        <v>1867374.16</v>
      </c>
      <c r="AY37" s="35">
        <f t="shared" si="15"/>
        <v>191169.32999999984</v>
      </c>
      <c r="AZ37" s="36">
        <f t="shared" si="16"/>
        <v>1.1140489077340268</v>
      </c>
      <c r="BA37" s="35">
        <f t="shared" si="17"/>
        <v>5224624.8600000003</v>
      </c>
      <c r="BB37" s="35">
        <f t="shared" si="18"/>
        <v>400023.8200000003</v>
      </c>
      <c r="BC37" s="36">
        <f t="shared" si="46"/>
        <v>1.0829133469655763</v>
      </c>
      <c r="BD37" s="35">
        <f t="shared" si="19"/>
        <v>1724126.2038000003</v>
      </c>
      <c r="BE37" s="119">
        <f t="shared" si="20"/>
        <v>132007.8606000001</v>
      </c>
    </row>
    <row r="38" spans="1:57" s="1" customFormat="1" ht="11.25" x14ac:dyDescent="0.2">
      <c r="A38" s="21">
        <v>28</v>
      </c>
      <c r="B38" s="21">
        <v>25</v>
      </c>
      <c r="C38" s="21" t="s">
        <v>120</v>
      </c>
      <c r="D38" s="13">
        <v>1012007676</v>
      </c>
      <c r="E38" s="13">
        <v>101201001</v>
      </c>
      <c r="F38" s="13">
        <v>86618101</v>
      </c>
      <c r="G38" s="22">
        <v>440181</v>
      </c>
      <c r="H38" s="22">
        <v>533044.30000000005</v>
      </c>
      <c r="I38" s="59">
        <f t="shared" si="47"/>
        <v>973225.3</v>
      </c>
      <c r="J38" s="22">
        <v>681079</v>
      </c>
      <c r="K38" s="59">
        <f t="shared" si="48"/>
        <v>1654304.3</v>
      </c>
      <c r="L38" s="22">
        <v>859579.61</v>
      </c>
      <c r="M38" s="35">
        <f t="shared" si="49"/>
        <v>2513883.91</v>
      </c>
      <c r="N38" s="35">
        <v>589190</v>
      </c>
      <c r="O38" s="35">
        <f t="shared" si="50"/>
        <v>149009</v>
      </c>
      <c r="P38" s="36">
        <f t="shared" si="51"/>
        <v>1.3385175643655678</v>
      </c>
      <c r="Q38" s="35">
        <v>886458.8</v>
      </c>
      <c r="R38" s="35">
        <f t="shared" si="52"/>
        <v>353414.5</v>
      </c>
      <c r="S38" s="36">
        <f t="shared" si="53"/>
        <v>1.6630114982938566</v>
      </c>
      <c r="T38" s="35">
        <f t="shared" si="21"/>
        <v>1475648.8</v>
      </c>
      <c r="U38" s="35">
        <f t="shared" si="54"/>
        <v>502423.5</v>
      </c>
      <c r="V38" s="36">
        <f t="shared" si="55"/>
        <v>1.5162458271481434</v>
      </c>
      <c r="W38" s="35">
        <v>677586.52</v>
      </c>
      <c r="X38" s="35">
        <f t="shared" si="56"/>
        <v>-3492.4799999999814</v>
      </c>
      <c r="Y38" s="36">
        <f t="shared" si="57"/>
        <v>0.9948721367124812</v>
      </c>
      <c r="Z38" s="35">
        <f t="shared" si="22"/>
        <v>2153235.3200000003</v>
      </c>
      <c r="AA38" s="35">
        <f t="shared" si="58"/>
        <v>498931.02000000025</v>
      </c>
      <c r="AB38" s="36">
        <f t="shared" si="59"/>
        <v>1.3015956737826289</v>
      </c>
      <c r="AC38" s="35">
        <v>856745</v>
      </c>
      <c r="AD38" s="35">
        <f t="shared" si="60"/>
        <v>-2834.609999999986</v>
      </c>
      <c r="AE38" s="36">
        <f t="shared" si="61"/>
        <v>0.996702329874949</v>
      </c>
      <c r="AF38" s="35">
        <f t="shared" si="23"/>
        <v>3009980.3200000003</v>
      </c>
      <c r="AG38" s="35">
        <f t="shared" si="62"/>
        <v>496096.41000000015</v>
      </c>
      <c r="AH38" s="36">
        <f t="shared" si="63"/>
        <v>1.1973426091899368</v>
      </c>
      <c r="AI38" s="35">
        <v>653476</v>
      </c>
      <c r="AJ38" s="35">
        <f t="shared" si="26"/>
        <v>64286</v>
      </c>
      <c r="AK38" s="36">
        <f t="shared" si="27"/>
        <v>1.1091091159048865</v>
      </c>
      <c r="AL38" s="35">
        <v>729239</v>
      </c>
      <c r="AM38" s="35">
        <f t="shared" si="28"/>
        <v>-157219.80000000005</v>
      </c>
      <c r="AN38" s="36">
        <f t="shared" si="29"/>
        <v>0.82264285717508812</v>
      </c>
      <c r="AO38" s="35">
        <f t="shared" si="7"/>
        <v>1382715</v>
      </c>
      <c r="AP38" s="35">
        <f t="shared" si="8"/>
        <v>-92933.800000000047</v>
      </c>
      <c r="AQ38" s="36">
        <f t="shared" si="9"/>
        <v>0.9370217357951296</v>
      </c>
      <c r="AR38" s="35">
        <v>671430</v>
      </c>
      <c r="AS38" s="35">
        <f t="shared" si="10"/>
        <v>-6156.5200000000186</v>
      </c>
      <c r="AT38" s="36">
        <f t="shared" si="11"/>
        <v>0.99091404592877674</v>
      </c>
      <c r="AU38" s="35">
        <f t="shared" si="12"/>
        <v>2054145</v>
      </c>
      <c r="AV38" s="35">
        <f t="shared" si="13"/>
        <v>-99090.320000000298</v>
      </c>
      <c r="AW38" s="36">
        <f t="shared" si="14"/>
        <v>0.95398072886896534</v>
      </c>
      <c r="AX38" s="35">
        <v>1336358</v>
      </c>
      <c r="AY38" s="35">
        <f t="shared" si="15"/>
        <v>479613</v>
      </c>
      <c r="AZ38" s="36">
        <f t="shared" si="16"/>
        <v>1.5598083443731798</v>
      </c>
      <c r="BA38" s="35">
        <f t="shared" si="17"/>
        <v>3390503</v>
      </c>
      <c r="BB38" s="35">
        <f t="shared" si="18"/>
        <v>380522.6799999997</v>
      </c>
      <c r="BC38" s="36">
        <f t="shared" si="46"/>
        <v>1.1264203215787136</v>
      </c>
      <c r="BD38" s="35">
        <f t="shared" si="19"/>
        <v>1118865.99</v>
      </c>
      <c r="BE38" s="119">
        <f t="shared" si="20"/>
        <v>125572.4843999999</v>
      </c>
    </row>
    <row r="39" spans="1:57" s="1" customFormat="1" ht="11.25" x14ac:dyDescent="0.2">
      <c r="A39" s="21">
        <v>29</v>
      </c>
      <c r="B39" s="21">
        <v>89</v>
      </c>
      <c r="C39" s="21" t="s">
        <v>187</v>
      </c>
      <c r="D39" s="13">
        <v>7841419025</v>
      </c>
      <c r="E39" s="13" t="s">
        <v>188</v>
      </c>
      <c r="F39" s="13">
        <v>86618422</v>
      </c>
      <c r="G39" s="22">
        <v>130610</v>
      </c>
      <c r="H39" s="22">
        <v>117772</v>
      </c>
      <c r="I39" s="59">
        <f t="shared" si="47"/>
        <v>248382</v>
      </c>
      <c r="J39" s="22">
        <v>124349</v>
      </c>
      <c r="K39" s="59">
        <f t="shared" si="48"/>
        <v>372731</v>
      </c>
      <c r="L39" s="22">
        <v>172470</v>
      </c>
      <c r="M39" s="35">
        <f t="shared" si="49"/>
        <v>545201</v>
      </c>
      <c r="N39" s="35">
        <v>93373</v>
      </c>
      <c r="O39" s="35">
        <f t="shared" si="50"/>
        <v>-37237</v>
      </c>
      <c r="P39" s="36">
        <f t="shared" si="51"/>
        <v>0.71489931858203815</v>
      </c>
      <c r="Q39" s="35">
        <v>87777</v>
      </c>
      <c r="R39" s="35">
        <f t="shared" si="52"/>
        <v>-29995</v>
      </c>
      <c r="S39" s="36">
        <f t="shared" si="53"/>
        <v>0.74531297761776993</v>
      </c>
      <c r="T39" s="35">
        <f t="shared" si="21"/>
        <v>181150</v>
      </c>
      <c r="U39" s="35">
        <f t="shared" si="54"/>
        <v>-67232</v>
      </c>
      <c r="V39" s="36">
        <f t="shared" si="55"/>
        <v>0.72932016007601197</v>
      </c>
      <c r="W39" s="35">
        <v>167455</v>
      </c>
      <c r="X39" s="35">
        <f t="shared" si="56"/>
        <v>43106</v>
      </c>
      <c r="Y39" s="36">
        <f t="shared" si="57"/>
        <v>1.3466533707548916</v>
      </c>
      <c r="Z39" s="35">
        <f t="shared" si="22"/>
        <v>348605</v>
      </c>
      <c r="AA39" s="35">
        <f t="shared" si="58"/>
        <v>-24126</v>
      </c>
      <c r="AB39" s="36">
        <f t="shared" si="59"/>
        <v>0.9352723545935272</v>
      </c>
      <c r="AC39" s="35">
        <v>192904</v>
      </c>
      <c r="AD39" s="35">
        <f t="shared" si="60"/>
        <v>20434</v>
      </c>
      <c r="AE39" s="36">
        <f t="shared" si="61"/>
        <v>1.1184785759842291</v>
      </c>
      <c r="AF39" s="35">
        <f t="shared" si="23"/>
        <v>541509</v>
      </c>
      <c r="AG39" s="35">
        <f t="shared" si="62"/>
        <v>-3692</v>
      </c>
      <c r="AH39" s="36">
        <f t="shared" si="63"/>
        <v>0.99322818556825831</v>
      </c>
      <c r="AI39" s="35">
        <v>199738</v>
      </c>
      <c r="AJ39" s="35">
        <f t="shared" si="26"/>
        <v>106365</v>
      </c>
      <c r="AK39" s="36">
        <f t="shared" si="27"/>
        <v>2.1391408651323189</v>
      </c>
      <c r="AL39" s="35">
        <v>203575</v>
      </c>
      <c r="AM39" s="35">
        <f t="shared" si="28"/>
        <v>115798</v>
      </c>
      <c r="AN39" s="36">
        <f t="shared" si="29"/>
        <v>2.3192294108935143</v>
      </c>
      <c r="AO39" s="35">
        <f t="shared" si="7"/>
        <v>403313</v>
      </c>
      <c r="AP39" s="35">
        <f t="shared" si="8"/>
        <v>222163</v>
      </c>
      <c r="AQ39" s="36">
        <f t="shared" si="9"/>
        <v>2.2264035329837153</v>
      </c>
      <c r="AR39" s="35">
        <v>215052.27</v>
      </c>
      <c r="AS39" s="35">
        <f t="shared" si="10"/>
        <v>47597.26999999999</v>
      </c>
      <c r="AT39" s="36">
        <f t="shared" si="11"/>
        <v>1.2842391687318981</v>
      </c>
      <c r="AU39" s="35">
        <f t="shared" si="12"/>
        <v>618365.27</v>
      </c>
      <c r="AV39" s="35">
        <f t="shared" si="13"/>
        <v>269760.27</v>
      </c>
      <c r="AW39" s="36">
        <f t="shared" si="14"/>
        <v>1.7738278854290674</v>
      </c>
      <c r="AX39" s="35">
        <v>194082</v>
      </c>
      <c r="AY39" s="35">
        <f t="shared" si="15"/>
        <v>1178</v>
      </c>
      <c r="AZ39" s="36">
        <f t="shared" si="16"/>
        <v>1.0061066644548584</v>
      </c>
      <c r="BA39" s="35">
        <f t="shared" si="17"/>
        <v>812447.27</v>
      </c>
      <c r="BB39" s="35">
        <f t="shared" si="18"/>
        <v>270938.27</v>
      </c>
      <c r="BC39" s="36">
        <f t="shared" si="46"/>
        <v>1.5003393664740567</v>
      </c>
      <c r="BD39" s="35">
        <f t="shared" si="19"/>
        <v>333103.38069999998</v>
      </c>
      <c r="BE39" s="119">
        <f t="shared" si="20"/>
        <v>111084.69070000001</v>
      </c>
    </row>
    <row r="40" spans="1:57" s="1" customFormat="1" ht="11.25" x14ac:dyDescent="0.2">
      <c r="A40" s="21">
        <v>30</v>
      </c>
      <c r="B40" s="21">
        <v>50</v>
      </c>
      <c r="C40" s="21" t="s">
        <v>228</v>
      </c>
      <c r="D40" s="13">
        <v>7825706086</v>
      </c>
      <c r="E40" s="13"/>
      <c r="F40" s="13">
        <v>86618101</v>
      </c>
      <c r="G40" s="22">
        <v>316816.95</v>
      </c>
      <c r="H40" s="22">
        <v>282767</v>
      </c>
      <c r="I40" s="59">
        <f t="shared" si="47"/>
        <v>599583.94999999995</v>
      </c>
      <c r="J40" s="22">
        <v>273836</v>
      </c>
      <c r="K40" s="59">
        <f t="shared" si="48"/>
        <v>873419.95</v>
      </c>
      <c r="L40" s="22">
        <v>251854</v>
      </c>
      <c r="M40" s="35">
        <f t="shared" si="49"/>
        <v>1125273.95</v>
      </c>
      <c r="N40" s="35">
        <v>227638</v>
      </c>
      <c r="O40" s="35">
        <f t="shared" si="50"/>
        <v>-89178.950000000012</v>
      </c>
      <c r="P40" s="36">
        <f t="shared" si="51"/>
        <v>0.71851584960968784</v>
      </c>
      <c r="Q40" s="35">
        <v>196655</v>
      </c>
      <c r="R40" s="35">
        <f t="shared" si="52"/>
        <v>-86112</v>
      </c>
      <c r="S40" s="36">
        <f t="shared" si="53"/>
        <v>0.69546658556337904</v>
      </c>
      <c r="T40" s="35">
        <f t="shared" si="21"/>
        <v>424293</v>
      </c>
      <c r="U40" s="35">
        <f t="shared" si="54"/>
        <v>-175290.94999999995</v>
      </c>
      <c r="V40" s="36">
        <f t="shared" si="55"/>
        <v>0.70764569331784155</v>
      </c>
      <c r="W40" s="35">
        <v>152217</v>
      </c>
      <c r="X40" s="35">
        <f t="shared" si="56"/>
        <v>-121619</v>
      </c>
      <c r="Y40" s="36">
        <f t="shared" si="57"/>
        <v>0.55586920638630422</v>
      </c>
      <c r="Z40" s="35">
        <f t="shared" si="22"/>
        <v>576510</v>
      </c>
      <c r="AA40" s="35">
        <f t="shared" si="58"/>
        <v>-296909.94999999995</v>
      </c>
      <c r="AB40" s="36">
        <f t="shared" si="59"/>
        <v>0.66006048980218512</v>
      </c>
      <c r="AC40" s="35">
        <v>199762</v>
      </c>
      <c r="AD40" s="35">
        <f t="shared" si="60"/>
        <v>-52092</v>
      </c>
      <c r="AE40" s="36">
        <f t="shared" si="61"/>
        <v>0.7931658818204198</v>
      </c>
      <c r="AF40" s="35">
        <f t="shared" si="23"/>
        <v>776272</v>
      </c>
      <c r="AG40" s="35">
        <f t="shared" si="62"/>
        <v>-349001.94999999995</v>
      </c>
      <c r="AH40" s="36">
        <f t="shared" si="63"/>
        <v>0.68985156903347855</v>
      </c>
      <c r="AI40" s="35">
        <v>225128.69</v>
      </c>
      <c r="AJ40" s="35">
        <f t="shared" si="26"/>
        <v>-2509.3099999999977</v>
      </c>
      <c r="AK40" s="36">
        <f t="shared" si="27"/>
        <v>0.98897675256328033</v>
      </c>
      <c r="AL40" s="35">
        <v>270372</v>
      </c>
      <c r="AM40" s="35">
        <f t="shared" si="28"/>
        <v>73717</v>
      </c>
      <c r="AN40" s="36">
        <f t="shared" si="29"/>
        <v>1.3748544405176579</v>
      </c>
      <c r="AO40" s="35">
        <f t="shared" si="7"/>
        <v>495500.69</v>
      </c>
      <c r="AP40" s="35">
        <f t="shared" si="8"/>
        <v>71207.69</v>
      </c>
      <c r="AQ40" s="36">
        <f t="shared" si="9"/>
        <v>1.1678266905181089</v>
      </c>
      <c r="AR40" s="35">
        <v>292263</v>
      </c>
      <c r="AS40" s="35">
        <f t="shared" si="10"/>
        <v>140046</v>
      </c>
      <c r="AT40" s="36">
        <f t="shared" si="11"/>
        <v>1.9200417824553104</v>
      </c>
      <c r="AU40" s="35">
        <f t="shared" si="12"/>
        <v>787763.69</v>
      </c>
      <c r="AV40" s="35">
        <f t="shared" si="13"/>
        <v>211253.68999999994</v>
      </c>
      <c r="AW40" s="36">
        <f t="shared" si="14"/>
        <v>1.3664354304348578</v>
      </c>
      <c r="AX40" s="35">
        <v>305497</v>
      </c>
      <c r="AY40" s="35">
        <f t="shared" si="15"/>
        <v>105735</v>
      </c>
      <c r="AZ40" s="36">
        <f t="shared" si="16"/>
        <v>1.5293048727986305</v>
      </c>
      <c r="BA40" s="35">
        <f t="shared" si="17"/>
        <v>1093260.69</v>
      </c>
      <c r="BB40" s="35">
        <f t="shared" si="18"/>
        <v>316988.68999999994</v>
      </c>
      <c r="BC40" s="36">
        <f t="shared" si="46"/>
        <v>1.4083474478018014</v>
      </c>
      <c r="BD40" s="35">
        <f t="shared" si="19"/>
        <v>360776.02769999998</v>
      </c>
      <c r="BE40" s="119">
        <f t="shared" si="20"/>
        <v>104606.26769999998</v>
      </c>
    </row>
    <row r="41" spans="1:57" s="1" customFormat="1" ht="11.25" x14ac:dyDescent="0.2">
      <c r="A41" s="21">
        <v>31</v>
      </c>
      <c r="B41" s="21">
        <v>88</v>
      </c>
      <c r="C41" s="21" t="s">
        <v>197</v>
      </c>
      <c r="D41" s="13">
        <v>1012002519</v>
      </c>
      <c r="E41" s="13" t="s">
        <v>127</v>
      </c>
      <c r="F41" s="13">
        <v>86618422</v>
      </c>
      <c r="G41" s="22">
        <v>261311</v>
      </c>
      <c r="H41" s="22">
        <v>597496</v>
      </c>
      <c r="I41" s="59">
        <f t="shared" si="47"/>
        <v>858807</v>
      </c>
      <c r="J41" s="22">
        <v>157823.10999999999</v>
      </c>
      <c r="K41" s="59">
        <f t="shared" si="48"/>
        <v>1016630.11</v>
      </c>
      <c r="L41" s="22">
        <v>500131</v>
      </c>
      <c r="M41" s="35">
        <f t="shared" si="49"/>
        <v>1516761.1099999999</v>
      </c>
      <c r="N41" s="35">
        <v>228095</v>
      </c>
      <c r="O41" s="35">
        <f t="shared" si="50"/>
        <v>-33216</v>
      </c>
      <c r="P41" s="36">
        <f t="shared" si="51"/>
        <v>0.87288709621868199</v>
      </c>
      <c r="Q41" s="35">
        <v>615045</v>
      </c>
      <c r="R41" s="35">
        <f t="shared" si="52"/>
        <v>17549</v>
      </c>
      <c r="S41" s="36">
        <f t="shared" si="53"/>
        <v>1.0293709079223961</v>
      </c>
      <c r="T41" s="35">
        <f t="shared" si="21"/>
        <v>843140</v>
      </c>
      <c r="U41" s="35">
        <f t="shared" si="54"/>
        <v>-15667</v>
      </c>
      <c r="V41" s="36">
        <f t="shared" si="55"/>
        <v>0.98175725162929506</v>
      </c>
      <c r="W41" s="35">
        <v>127297</v>
      </c>
      <c r="X41" s="35">
        <f t="shared" si="56"/>
        <v>-30526.109999999986</v>
      </c>
      <c r="Y41" s="36">
        <f t="shared" si="57"/>
        <v>0.8065802276992261</v>
      </c>
      <c r="Z41" s="35">
        <f t="shared" si="22"/>
        <v>970437</v>
      </c>
      <c r="AA41" s="35">
        <f t="shared" si="58"/>
        <v>-46193.109999999986</v>
      </c>
      <c r="AB41" s="36">
        <f t="shared" si="59"/>
        <v>0.95456252028577038</v>
      </c>
      <c r="AC41" s="35">
        <v>523557</v>
      </c>
      <c r="AD41" s="35">
        <f t="shared" si="60"/>
        <v>23426</v>
      </c>
      <c r="AE41" s="36">
        <f t="shared" si="61"/>
        <v>1.0468397279912662</v>
      </c>
      <c r="AF41" s="35">
        <f t="shared" si="23"/>
        <v>1493994</v>
      </c>
      <c r="AG41" s="35">
        <f t="shared" si="62"/>
        <v>-22767.10999999987</v>
      </c>
      <c r="AH41" s="36">
        <f t="shared" si="63"/>
        <v>0.98498965338055122</v>
      </c>
      <c r="AI41" s="35">
        <v>254559.08</v>
      </c>
      <c r="AJ41" s="35">
        <f t="shared" si="26"/>
        <v>26464.079999999987</v>
      </c>
      <c r="AK41" s="36">
        <f t="shared" si="27"/>
        <v>1.1160221837392315</v>
      </c>
      <c r="AL41" s="35">
        <v>680477.65</v>
      </c>
      <c r="AM41" s="35">
        <f t="shared" si="28"/>
        <v>65432.650000000023</v>
      </c>
      <c r="AN41" s="36">
        <f t="shared" si="29"/>
        <v>1.1063867684478372</v>
      </c>
      <c r="AO41" s="35">
        <f t="shared" si="7"/>
        <v>935036.73</v>
      </c>
      <c r="AP41" s="35">
        <f t="shared" si="8"/>
        <v>91896.729999999981</v>
      </c>
      <c r="AQ41" s="36">
        <f t="shared" si="9"/>
        <v>1.1089934411841449</v>
      </c>
      <c r="AR41" s="35">
        <v>167494.07</v>
      </c>
      <c r="AS41" s="35">
        <f t="shared" si="10"/>
        <v>40197.070000000007</v>
      </c>
      <c r="AT41" s="36">
        <f t="shared" si="11"/>
        <v>1.3157738988350081</v>
      </c>
      <c r="AU41" s="35">
        <f t="shared" si="12"/>
        <v>1102530.8</v>
      </c>
      <c r="AV41" s="35">
        <f t="shared" si="13"/>
        <v>132093.80000000005</v>
      </c>
      <c r="AW41" s="36">
        <f t="shared" si="14"/>
        <v>1.1361178520604636</v>
      </c>
      <c r="AX41" s="35">
        <v>644503</v>
      </c>
      <c r="AY41" s="35">
        <f t="shared" si="15"/>
        <v>120946</v>
      </c>
      <c r="AZ41" s="36">
        <f t="shared" si="16"/>
        <v>1.2310082760807324</v>
      </c>
      <c r="BA41" s="35">
        <f t="shared" si="17"/>
        <v>1747033.8</v>
      </c>
      <c r="BB41" s="35">
        <f t="shared" si="18"/>
        <v>253039.80000000005</v>
      </c>
      <c r="BC41" s="36">
        <f t="shared" si="46"/>
        <v>1.1693713629372007</v>
      </c>
      <c r="BD41" s="35">
        <f t="shared" si="19"/>
        <v>716283.85800000001</v>
      </c>
      <c r="BE41" s="119">
        <f t="shared" si="20"/>
        <v>103746.31800000003</v>
      </c>
    </row>
    <row r="42" spans="1:57" s="3" customFormat="1" ht="11.25" x14ac:dyDescent="0.2">
      <c r="A42" s="40">
        <v>32</v>
      </c>
      <c r="B42" s="40">
        <v>96</v>
      </c>
      <c r="C42" s="40" t="s">
        <v>150</v>
      </c>
      <c r="D42" s="18">
        <v>1012002131</v>
      </c>
      <c r="E42" s="18" t="s">
        <v>127</v>
      </c>
      <c r="F42" s="18">
        <v>86618433</v>
      </c>
      <c r="G42" s="35">
        <v>224086</v>
      </c>
      <c r="H42" s="35">
        <v>553797</v>
      </c>
      <c r="I42" s="35">
        <f t="shared" si="47"/>
        <v>777883</v>
      </c>
      <c r="J42" s="35">
        <v>116917</v>
      </c>
      <c r="K42" s="35">
        <f t="shared" si="48"/>
        <v>894800</v>
      </c>
      <c r="L42" s="35">
        <v>458712.13</v>
      </c>
      <c r="M42" s="35">
        <f t="shared" si="49"/>
        <v>1353512.13</v>
      </c>
      <c r="N42" s="35">
        <v>224606.38</v>
      </c>
      <c r="O42" s="35">
        <f t="shared" si="50"/>
        <v>520.38000000000466</v>
      </c>
      <c r="P42" s="36">
        <f t="shared" si="51"/>
        <v>1.0023222334282373</v>
      </c>
      <c r="Q42" s="35">
        <v>581872.5</v>
      </c>
      <c r="R42" s="35">
        <f t="shared" si="52"/>
        <v>28075.5</v>
      </c>
      <c r="S42" s="36">
        <f t="shared" si="53"/>
        <v>1.0506963743032194</v>
      </c>
      <c r="T42" s="35">
        <f t="shared" si="21"/>
        <v>806478.88</v>
      </c>
      <c r="U42" s="35">
        <f t="shared" si="54"/>
        <v>28595.880000000005</v>
      </c>
      <c r="V42" s="36">
        <f t="shared" si="55"/>
        <v>1.0367611581690306</v>
      </c>
      <c r="W42" s="35">
        <v>132486</v>
      </c>
      <c r="X42" s="35">
        <f t="shared" si="56"/>
        <v>15569</v>
      </c>
      <c r="Y42" s="36">
        <f t="shared" si="57"/>
        <v>1.133162842016131</v>
      </c>
      <c r="Z42" s="35">
        <f t="shared" si="22"/>
        <v>938964.88</v>
      </c>
      <c r="AA42" s="35">
        <f t="shared" si="58"/>
        <v>44164.880000000005</v>
      </c>
      <c r="AB42" s="36">
        <f t="shared" si="59"/>
        <v>1.0493572641931157</v>
      </c>
      <c r="AC42" s="35">
        <v>460747</v>
      </c>
      <c r="AD42" s="35">
        <f t="shared" si="60"/>
        <v>2034.8699999999953</v>
      </c>
      <c r="AE42" s="36">
        <f t="shared" si="61"/>
        <v>1.0044360501214564</v>
      </c>
      <c r="AF42" s="35">
        <f t="shared" si="23"/>
        <v>1399711.88</v>
      </c>
      <c r="AG42" s="35">
        <f t="shared" si="62"/>
        <v>46199.75</v>
      </c>
      <c r="AH42" s="36">
        <f t="shared" si="63"/>
        <v>1.034133236766781</v>
      </c>
      <c r="AI42" s="35">
        <v>247960</v>
      </c>
      <c r="AJ42" s="35">
        <f t="shared" si="26"/>
        <v>23353.619999999995</v>
      </c>
      <c r="AK42" s="36">
        <f t="shared" si="27"/>
        <v>1.1039757641790942</v>
      </c>
      <c r="AL42" s="35">
        <v>571535</v>
      </c>
      <c r="AM42" s="35">
        <f t="shared" si="28"/>
        <v>-10337.5</v>
      </c>
      <c r="AN42" s="36">
        <f t="shared" si="29"/>
        <v>0.98223408049014171</v>
      </c>
      <c r="AO42" s="35">
        <f t="shared" si="7"/>
        <v>819495</v>
      </c>
      <c r="AP42" s="35">
        <f t="shared" si="8"/>
        <v>13016.119999999995</v>
      </c>
      <c r="AQ42" s="36">
        <f t="shared" si="9"/>
        <v>1.0161394431060613</v>
      </c>
      <c r="AR42" s="35">
        <v>210912</v>
      </c>
      <c r="AS42" s="35">
        <f t="shared" si="10"/>
        <v>78426</v>
      </c>
      <c r="AT42" s="36">
        <f t="shared" si="11"/>
        <v>1.5919568860105973</v>
      </c>
      <c r="AU42" s="35">
        <f t="shared" si="12"/>
        <v>1030407</v>
      </c>
      <c r="AV42" s="35">
        <f t="shared" si="13"/>
        <v>91442.12</v>
      </c>
      <c r="AW42" s="36">
        <f t="shared" si="14"/>
        <v>1.0973860917993015</v>
      </c>
      <c r="AX42" s="35">
        <v>605046</v>
      </c>
      <c r="AY42" s="35">
        <f t="shared" si="15"/>
        <v>144299</v>
      </c>
      <c r="AZ42" s="36">
        <f t="shared" si="16"/>
        <v>1.3131848932277368</v>
      </c>
      <c r="BA42" s="35">
        <f t="shared" si="17"/>
        <v>1635453</v>
      </c>
      <c r="BB42" s="35">
        <f t="shared" si="18"/>
        <v>235741.12000000011</v>
      </c>
      <c r="BC42" s="36">
        <f t="shared" si="46"/>
        <v>1.1684211753636042</v>
      </c>
      <c r="BD42" s="35">
        <f t="shared" si="19"/>
        <v>670535.73</v>
      </c>
      <c r="BE42" s="119">
        <f t="shared" si="20"/>
        <v>96653.85920000005</v>
      </c>
    </row>
    <row r="43" spans="1:57" s="1" customFormat="1" ht="11.25" x14ac:dyDescent="0.2">
      <c r="A43" s="21">
        <v>33</v>
      </c>
      <c r="B43" s="21">
        <v>12</v>
      </c>
      <c r="C43" s="21" t="s">
        <v>165</v>
      </c>
      <c r="D43" s="13">
        <v>1012012115</v>
      </c>
      <c r="E43" s="13">
        <v>101201001</v>
      </c>
      <c r="F43" s="13">
        <v>86618101</v>
      </c>
      <c r="G43" s="22">
        <v>265322</v>
      </c>
      <c r="H43" s="22">
        <v>260435</v>
      </c>
      <c r="I43" s="59">
        <f t="shared" si="47"/>
        <v>525757</v>
      </c>
      <c r="J43" s="22">
        <v>261588</v>
      </c>
      <c r="K43" s="59">
        <f t="shared" si="48"/>
        <v>787345</v>
      </c>
      <c r="L43" s="22">
        <v>252010</v>
      </c>
      <c r="M43" s="35">
        <f t="shared" si="49"/>
        <v>1039355</v>
      </c>
      <c r="N43" s="35">
        <v>282383</v>
      </c>
      <c r="O43" s="35">
        <f t="shared" si="50"/>
        <v>17061</v>
      </c>
      <c r="P43" s="36">
        <f t="shared" si="51"/>
        <v>1.0643029978667431</v>
      </c>
      <c r="Q43" s="35">
        <v>280241</v>
      </c>
      <c r="R43" s="35">
        <f t="shared" si="52"/>
        <v>19806</v>
      </c>
      <c r="S43" s="36">
        <f t="shared" si="53"/>
        <v>1.0760496861020985</v>
      </c>
      <c r="T43" s="35">
        <f t="shared" si="21"/>
        <v>562624</v>
      </c>
      <c r="U43" s="35">
        <f t="shared" si="54"/>
        <v>36867</v>
      </c>
      <c r="V43" s="36">
        <f t="shared" si="55"/>
        <v>1.0701217482601277</v>
      </c>
      <c r="W43" s="35">
        <v>285481</v>
      </c>
      <c r="X43" s="35">
        <f t="shared" si="56"/>
        <v>23893</v>
      </c>
      <c r="Y43" s="36">
        <f t="shared" si="57"/>
        <v>1.0913382876890376</v>
      </c>
      <c r="Z43" s="35">
        <f t="shared" si="22"/>
        <v>848105</v>
      </c>
      <c r="AA43" s="35">
        <f t="shared" si="58"/>
        <v>60760</v>
      </c>
      <c r="AB43" s="36">
        <f t="shared" si="59"/>
        <v>1.0771707447180079</v>
      </c>
      <c r="AC43" s="35">
        <v>199594</v>
      </c>
      <c r="AD43" s="35">
        <f t="shared" si="60"/>
        <v>-52416</v>
      </c>
      <c r="AE43" s="36">
        <f t="shared" si="61"/>
        <v>0.79200825364072858</v>
      </c>
      <c r="AF43" s="35">
        <f t="shared" si="23"/>
        <v>1047699</v>
      </c>
      <c r="AG43" s="35">
        <f t="shared" si="62"/>
        <v>8344</v>
      </c>
      <c r="AH43" s="36">
        <f t="shared" si="63"/>
        <v>1.008028055861568</v>
      </c>
      <c r="AI43" s="35">
        <v>408931</v>
      </c>
      <c r="AJ43" s="35">
        <f t="shared" si="26"/>
        <v>126548</v>
      </c>
      <c r="AK43" s="36">
        <f t="shared" si="27"/>
        <v>1.4481431247631762</v>
      </c>
      <c r="AL43" s="35">
        <v>321098</v>
      </c>
      <c r="AM43" s="35">
        <f t="shared" si="28"/>
        <v>40857</v>
      </c>
      <c r="AN43" s="36">
        <f t="shared" si="29"/>
        <v>1.1457923715659022</v>
      </c>
      <c r="AO43" s="35">
        <f t="shared" ref="AO43:AO74" si="64">AI43+AL43</f>
        <v>730029</v>
      </c>
      <c r="AP43" s="35">
        <f t="shared" ref="AP43:AP74" si="65">AO43-T43</f>
        <v>167405</v>
      </c>
      <c r="AQ43" s="36">
        <f t="shared" ref="AQ43:AQ74" si="66">AO43/T43</f>
        <v>1.2975432971220566</v>
      </c>
      <c r="AR43" s="35">
        <v>400795</v>
      </c>
      <c r="AS43" s="35">
        <f t="shared" ref="AS43:AS74" si="67">AR43-W43</f>
        <v>115314</v>
      </c>
      <c r="AT43" s="36">
        <f t="shared" ref="AT43:AT74" si="68">AR43/W43</f>
        <v>1.4039288078716272</v>
      </c>
      <c r="AU43" s="35">
        <f t="shared" ref="AU43:AU74" si="69">AO43+AR43</f>
        <v>1130824</v>
      </c>
      <c r="AV43" s="35">
        <f t="shared" ref="AV43:AV74" si="70">AU43-Z43</f>
        <v>282719</v>
      </c>
      <c r="AW43" s="36">
        <f t="shared" ref="AW43:AW74" si="71">AU43/Z43</f>
        <v>1.3333537710542915</v>
      </c>
      <c r="AX43" s="35">
        <v>205412</v>
      </c>
      <c r="AY43" s="35">
        <f t="shared" ref="AY43:AY74" si="72">AX43-AC43</f>
        <v>5818</v>
      </c>
      <c r="AZ43" s="36">
        <f t="shared" ref="AZ43:AZ74" si="73">AX43/AC43</f>
        <v>1.0291491728208262</v>
      </c>
      <c r="BA43" s="35">
        <f t="shared" ref="BA43:BA74" si="74">AU43+AX43</f>
        <v>1336236</v>
      </c>
      <c r="BB43" s="35">
        <f t="shared" ref="BB43:BB74" si="75">BA43-AF43</f>
        <v>288537</v>
      </c>
      <c r="BC43" s="36">
        <f t="shared" si="46"/>
        <v>1.2754006637402537</v>
      </c>
      <c r="BD43" s="35">
        <f t="shared" ref="BD43:BD74" si="76">IF(F43=86618101,BA43*33/100,BA43*41/100)</f>
        <v>440957.88</v>
      </c>
      <c r="BE43" s="119">
        <f t="shared" ref="BE43:BE74" si="77">IF(F43=86618101,BB43*33/100,BB43*41/100)</f>
        <v>95217.21</v>
      </c>
    </row>
    <row r="44" spans="1:57" s="1" customFormat="1" ht="11.25" x14ac:dyDescent="0.2">
      <c r="A44" s="21">
        <v>34</v>
      </c>
      <c r="B44" s="21">
        <v>27</v>
      </c>
      <c r="C44" s="21" t="s">
        <v>226</v>
      </c>
      <c r="D44" s="13">
        <v>1012002220</v>
      </c>
      <c r="E44" s="13">
        <v>101201001</v>
      </c>
      <c r="F44" s="13">
        <v>86618101</v>
      </c>
      <c r="G44" s="22">
        <v>604720</v>
      </c>
      <c r="H44" s="22">
        <v>1307821</v>
      </c>
      <c r="I44" s="59">
        <f t="shared" si="47"/>
        <v>1912541</v>
      </c>
      <c r="J44" s="22">
        <v>433463</v>
      </c>
      <c r="K44" s="59">
        <f t="shared" si="48"/>
        <v>2346004</v>
      </c>
      <c r="L44" s="22">
        <v>1008496.48</v>
      </c>
      <c r="M44" s="35">
        <f t="shared" si="49"/>
        <v>3354500.48</v>
      </c>
      <c r="N44" s="35">
        <v>507972.52</v>
      </c>
      <c r="O44" s="35">
        <f t="shared" si="50"/>
        <v>-96747.479999999981</v>
      </c>
      <c r="P44" s="36">
        <f t="shared" si="51"/>
        <v>0.84001276623892052</v>
      </c>
      <c r="Q44" s="35">
        <v>1030770</v>
      </c>
      <c r="R44" s="35">
        <f t="shared" si="52"/>
        <v>-277051</v>
      </c>
      <c r="S44" s="36">
        <f t="shared" si="53"/>
        <v>0.78815831830196947</v>
      </c>
      <c r="T44" s="35">
        <f t="shared" si="21"/>
        <v>1538742.52</v>
      </c>
      <c r="U44" s="35">
        <f t="shared" si="54"/>
        <v>-373798.48</v>
      </c>
      <c r="V44" s="36">
        <f t="shared" si="55"/>
        <v>0.80455400433245616</v>
      </c>
      <c r="W44" s="35">
        <v>466755</v>
      </c>
      <c r="X44" s="35">
        <f t="shared" si="56"/>
        <v>33292</v>
      </c>
      <c r="Y44" s="36">
        <f t="shared" si="57"/>
        <v>1.0768047099752458</v>
      </c>
      <c r="Z44" s="35">
        <f t="shared" si="22"/>
        <v>2005497.52</v>
      </c>
      <c r="AA44" s="35">
        <f t="shared" si="58"/>
        <v>-340506.48</v>
      </c>
      <c r="AB44" s="36">
        <f t="shared" si="59"/>
        <v>0.85485682036347765</v>
      </c>
      <c r="AC44" s="35">
        <v>1027229</v>
      </c>
      <c r="AD44" s="35">
        <f t="shared" si="60"/>
        <v>18732.520000000019</v>
      </c>
      <c r="AE44" s="36">
        <f t="shared" si="61"/>
        <v>1.0185747004292964</v>
      </c>
      <c r="AF44" s="35">
        <f t="shared" si="23"/>
        <v>3032726.52</v>
      </c>
      <c r="AG44" s="35">
        <f t="shared" si="62"/>
        <v>-321773.95999999996</v>
      </c>
      <c r="AH44" s="36">
        <f t="shared" si="63"/>
        <v>0.90407693726131166</v>
      </c>
      <c r="AI44" s="35">
        <v>531451</v>
      </c>
      <c r="AJ44" s="35">
        <f t="shared" si="26"/>
        <v>23478.479999999981</v>
      </c>
      <c r="AK44" s="36">
        <f t="shared" si="27"/>
        <v>1.0462199805611532</v>
      </c>
      <c r="AL44" s="35">
        <v>988970.59</v>
      </c>
      <c r="AM44" s="35">
        <f t="shared" si="28"/>
        <v>-41799.410000000033</v>
      </c>
      <c r="AN44" s="36">
        <f t="shared" si="29"/>
        <v>0.9594483638445046</v>
      </c>
      <c r="AO44" s="35">
        <f t="shared" si="64"/>
        <v>1520421.5899999999</v>
      </c>
      <c r="AP44" s="35">
        <f t="shared" si="65"/>
        <v>-18320.930000000168</v>
      </c>
      <c r="AQ44" s="36">
        <f t="shared" si="66"/>
        <v>0.98809357006655008</v>
      </c>
      <c r="AR44" s="35">
        <v>633450</v>
      </c>
      <c r="AS44" s="35">
        <f t="shared" si="67"/>
        <v>166695</v>
      </c>
      <c r="AT44" s="36">
        <f t="shared" si="68"/>
        <v>1.357135970691262</v>
      </c>
      <c r="AU44" s="35">
        <f t="shared" si="69"/>
        <v>2153871.59</v>
      </c>
      <c r="AV44" s="35">
        <f t="shared" si="70"/>
        <v>148374.06999999983</v>
      </c>
      <c r="AW44" s="36">
        <f t="shared" si="71"/>
        <v>1.0739836716427353</v>
      </c>
      <c r="AX44" s="35">
        <v>1142668.58</v>
      </c>
      <c r="AY44" s="35">
        <f t="shared" si="72"/>
        <v>115439.58000000007</v>
      </c>
      <c r="AZ44" s="36">
        <f t="shared" si="73"/>
        <v>1.1123795959810325</v>
      </c>
      <c r="BA44" s="35">
        <f t="shared" si="74"/>
        <v>3296540.17</v>
      </c>
      <c r="BB44" s="35">
        <f t="shared" si="75"/>
        <v>263813.64999999991</v>
      </c>
      <c r="BC44" s="36">
        <f t="shared" si="46"/>
        <v>1.0869889349600834</v>
      </c>
      <c r="BD44" s="35">
        <f t="shared" si="76"/>
        <v>1087858.2560999999</v>
      </c>
      <c r="BE44" s="119">
        <f t="shared" si="77"/>
        <v>87058.504499999981</v>
      </c>
    </row>
    <row r="45" spans="1:57" s="1" customFormat="1" ht="11.25" x14ac:dyDescent="0.2">
      <c r="A45" s="21">
        <v>35</v>
      </c>
      <c r="B45" s="21">
        <v>68</v>
      </c>
      <c r="C45" s="21" t="s">
        <v>261</v>
      </c>
      <c r="D45" s="13">
        <v>1035000331</v>
      </c>
      <c r="E45" s="13"/>
      <c r="F45" s="13">
        <v>86618101</v>
      </c>
      <c r="G45" s="21"/>
      <c r="H45" s="22"/>
      <c r="I45" s="59"/>
      <c r="J45" s="22"/>
      <c r="K45" s="59"/>
      <c r="L45" s="22"/>
      <c r="M45" s="35">
        <v>0</v>
      </c>
      <c r="N45" s="35">
        <v>0</v>
      </c>
      <c r="O45" s="35"/>
      <c r="P45" s="36"/>
      <c r="Q45" s="35">
        <v>43108</v>
      </c>
      <c r="R45" s="35"/>
      <c r="S45" s="36"/>
      <c r="T45" s="35">
        <f t="shared" si="21"/>
        <v>43108</v>
      </c>
      <c r="U45" s="35"/>
      <c r="V45" s="36"/>
      <c r="W45" s="35">
        <v>84486</v>
      </c>
      <c r="X45" s="35"/>
      <c r="Y45" s="36"/>
      <c r="Z45" s="35">
        <f t="shared" si="22"/>
        <v>127594</v>
      </c>
      <c r="AA45" s="35"/>
      <c r="AB45" s="36"/>
      <c r="AC45" s="35">
        <v>229457</v>
      </c>
      <c r="AD45" s="35"/>
      <c r="AE45" s="36"/>
      <c r="AF45" s="35">
        <f t="shared" si="23"/>
        <v>357051</v>
      </c>
      <c r="AG45" s="35"/>
      <c r="AH45" s="36"/>
      <c r="AI45" s="35">
        <v>223428</v>
      </c>
      <c r="AJ45" s="35">
        <f t="shared" si="26"/>
        <v>223428</v>
      </c>
      <c r="AK45" s="36" t="e">
        <f t="shared" si="27"/>
        <v>#DIV/0!</v>
      </c>
      <c r="AL45" s="35">
        <v>117396</v>
      </c>
      <c r="AM45" s="35">
        <f t="shared" si="28"/>
        <v>74288</v>
      </c>
      <c r="AN45" s="36">
        <f t="shared" si="29"/>
        <v>2.7232996195601746</v>
      </c>
      <c r="AO45" s="35">
        <f t="shared" si="64"/>
        <v>340824</v>
      </c>
      <c r="AP45" s="35">
        <f t="shared" si="65"/>
        <v>297716</v>
      </c>
      <c r="AQ45" s="36">
        <f t="shared" si="66"/>
        <v>7.9062818966317154</v>
      </c>
      <c r="AR45" s="35">
        <v>144576</v>
      </c>
      <c r="AS45" s="35">
        <f t="shared" si="67"/>
        <v>60090</v>
      </c>
      <c r="AT45" s="36">
        <f t="shared" si="68"/>
        <v>1.7112420992827213</v>
      </c>
      <c r="AU45" s="35">
        <f t="shared" si="69"/>
        <v>485400</v>
      </c>
      <c r="AV45" s="35">
        <f t="shared" si="70"/>
        <v>357806</v>
      </c>
      <c r="AW45" s="36">
        <f t="shared" si="71"/>
        <v>3.8042541185322194</v>
      </c>
      <c r="AX45" s="35">
        <v>133902</v>
      </c>
      <c r="AY45" s="35">
        <f t="shared" si="72"/>
        <v>-95555</v>
      </c>
      <c r="AZ45" s="36">
        <f t="shared" si="73"/>
        <v>0.58356031849104628</v>
      </c>
      <c r="BA45" s="35">
        <f t="shared" si="74"/>
        <v>619302</v>
      </c>
      <c r="BB45" s="35">
        <f t="shared" si="75"/>
        <v>262251</v>
      </c>
      <c r="BC45" s="36">
        <f t="shared" si="46"/>
        <v>1.7344917112681382</v>
      </c>
      <c r="BD45" s="35">
        <f t="shared" si="76"/>
        <v>204369.66</v>
      </c>
      <c r="BE45" s="119">
        <f t="shared" si="77"/>
        <v>86542.83</v>
      </c>
    </row>
    <row r="46" spans="1:57" s="1" customFormat="1" ht="11.25" x14ac:dyDescent="0.2">
      <c r="A46" s="21">
        <v>36</v>
      </c>
      <c r="B46" s="40">
        <v>105</v>
      </c>
      <c r="C46" s="40" t="s">
        <v>147</v>
      </c>
      <c r="D46" s="18">
        <v>1012002149</v>
      </c>
      <c r="E46" s="18" t="s">
        <v>127</v>
      </c>
      <c r="F46" s="18">
        <v>86618450</v>
      </c>
      <c r="G46" s="35">
        <v>241836.66</v>
      </c>
      <c r="H46" s="35">
        <v>496711</v>
      </c>
      <c r="I46" s="35">
        <f>G46+H46</f>
        <v>738547.66</v>
      </c>
      <c r="J46" s="35">
        <v>122860.75</v>
      </c>
      <c r="K46" s="35">
        <f>J46+I46</f>
        <v>861408.41</v>
      </c>
      <c r="L46" s="35">
        <v>432456</v>
      </c>
      <c r="M46" s="35">
        <f>K46+L46</f>
        <v>1293864.4100000001</v>
      </c>
      <c r="N46" s="35">
        <v>229700</v>
      </c>
      <c r="O46" s="35">
        <f>N46-G46</f>
        <v>-12136.660000000003</v>
      </c>
      <c r="P46" s="36">
        <f>N46/G46</f>
        <v>0.94981463935203203</v>
      </c>
      <c r="Q46" s="35">
        <v>568382</v>
      </c>
      <c r="R46" s="35">
        <f>Q46-H46</f>
        <v>71671</v>
      </c>
      <c r="S46" s="36">
        <f>Q46/H46</f>
        <v>1.1442911471660584</v>
      </c>
      <c r="T46" s="35">
        <f t="shared" si="21"/>
        <v>798082</v>
      </c>
      <c r="U46" s="35">
        <f>T46-I46</f>
        <v>59534.339999999967</v>
      </c>
      <c r="V46" s="36">
        <f>T46/I46</f>
        <v>1.0806100177746145</v>
      </c>
      <c r="W46" s="35">
        <v>93411.14</v>
      </c>
      <c r="X46" s="35">
        <f>W46-J46</f>
        <v>-29449.61</v>
      </c>
      <c r="Y46" s="36">
        <f>W46/J46</f>
        <v>0.76030090976980036</v>
      </c>
      <c r="Z46" s="35">
        <f t="shared" si="22"/>
        <v>891493.14</v>
      </c>
      <c r="AA46" s="35">
        <f>Z46-K46</f>
        <v>30084.729999999981</v>
      </c>
      <c r="AB46" s="36">
        <f>Z46/K46</f>
        <v>1.0349250479223902</v>
      </c>
      <c r="AC46" s="35">
        <v>456554</v>
      </c>
      <c r="AD46" s="35">
        <f>AC46-L46</f>
        <v>24098</v>
      </c>
      <c r="AE46" s="36">
        <f>AC46/L46</f>
        <v>1.0557235880644504</v>
      </c>
      <c r="AF46" s="35">
        <f t="shared" si="23"/>
        <v>1348047.1400000001</v>
      </c>
      <c r="AG46" s="35">
        <f>AF46-M46</f>
        <v>54182.729999999981</v>
      </c>
      <c r="AH46" s="36">
        <f>AF46/M46</f>
        <v>1.0418766677414057</v>
      </c>
      <c r="AI46" s="35">
        <v>254366.17</v>
      </c>
      <c r="AJ46" s="35">
        <f t="shared" si="26"/>
        <v>24666.170000000013</v>
      </c>
      <c r="AK46" s="36">
        <f t="shared" si="27"/>
        <v>1.1073842838484982</v>
      </c>
      <c r="AL46" s="35">
        <v>569098.17000000004</v>
      </c>
      <c r="AM46" s="35">
        <f t="shared" si="28"/>
        <v>716.17000000004191</v>
      </c>
      <c r="AN46" s="36">
        <f t="shared" si="29"/>
        <v>1.0012600152714197</v>
      </c>
      <c r="AO46" s="35">
        <f t="shared" si="64"/>
        <v>823464.34000000008</v>
      </c>
      <c r="AP46" s="35">
        <f t="shared" si="65"/>
        <v>25382.340000000084</v>
      </c>
      <c r="AQ46" s="36">
        <f t="shared" si="66"/>
        <v>1.0318041755107872</v>
      </c>
      <c r="AR46" s="35">
        <v>151995</v>
      </c>
      <c r="AS46" s="35">
        <f t="shared" si="67"/>
        <v>58583.86</v>
      </c>
      <c r="AT46" s="36">
        <f t="shared" si="68"/>
        <v>1.6271613856762694</v>
      </c>
      <c r="AU46" s="35">
        <f t="shared" si="69"/>
        <v>975459.34000000008</v>
      </c>
      <c r="AV46" s="35">
        <f t="shared" si="70"/>
        <v>83966.20000000007</v>
      </c>
      <c r="AW46" s="36">
        <f t="shared" si="71"/>
        <v>1.0941860304163418</v>
      </c>
      <c r="AX46" s="35">
        <v>576008</v>
      </c>
      <c r="AY46" s="35">
        <f t="shared" si="72"/>
        <v>119454</v>
      </c>
      <c r="AZ46" s="36">
        <f t="shared" si="73"/>
        <v>1.2616426534429661</v>
      </c>
      <c r="BA46" s="35">
        <f t="shared" si="74"/>
        <v>1551467.34</v>
      </c>
      <c r="BB46" s="35">
        <f t="shared" si="75"/>
        <v>203420.19999999995</v>
      </c>
      <c r="BC46" s="36">
        <f t="shared" si="46"/>
        <v>1.1508999158590254</v>
      </c>
      <c r="BD46" s="35">
        <f t="shared" si="76"/>
        <v>636101.60940000007</v>
      </c>
      <c r="BE46" s="119">
        <f t="shared" si="77"/>
        <v>83402.281999999977</v>
      </c>
    </row>
    <row r="47" spans="1:57" s="1" customFormat="1" ht="11.25" x14ac:dyDescent="0.2">
      <c r="A47" s="21">
        <v>37</v>
      </c>
      <c r="B47" s="21">
        <v>31</v>
      </c>
      <c r="C47" s="21" t="s">
        <v>148</v>
      </c>
      <c r="D47" s="13">
        <v>1012009497</v>
      </c>
      <c r="E47" s="13" t="s">
        <v>127</v>
      </c>
      <c r="F47" s="13">
        <v>86618101</v>
      </c>
      <c r="G47" s="22">
        <v>359244</v>
      </c>
      <c r="H47" s="22">
        <v>389959</v>
      </c>
      <c r="I47" s="59">
        <f>G47+H47</f>
        <v>749203</v>
      </c>
      <c r="J47" s="22">
        <v>402992</v>
      </c>
      <c r="K47" s="59">
        <f>J47+I47</f>
        <v>1152195</v>
      </c>
      <c r="L47" s="22">
        <v>473667</v>
      </c>
      <c r="M47" s="35">
        <f>K47+L47</f>
        <v>1625862</v>
      </c>
      <c r="N47" s="35">
        <v>420849</v>
      </c>
      <c r="O47" s="35">
        <f>N47-G47</f>
        <v>61605</v>
      </c>
      <c r="P47" s="36">
        <f>N47/G47</f>
        <v>1.1714851187493738</v>
      </c>
      <c r="Q47" s="35">
        <v>439815</v>
      </c>
      <c r="R47" s="35">
        <f>Q47-H47</f>
        <v>49856</v>
      </c>
      <c r="S47" s="36">
        <f>Q47/H47</f>
        <v>1.1278493380073289</v>
      </c>
      <c r="T47" s="35">
        <f t="shared" si="21"/>
        <v>860664</v>
      </c>
      <c r="U47" s="35">
        <f>T47-I47</f>
        <v>111461</v>
      </c>
      <c r="V47" s="36">
        <f>T47/I47</f>
        <v>1.148772762522307</v>
      </c>
      <c r="W47" s="35">
        <v>429957</v>
      </c>
      <c r="X47" s="35">
        <f>W47-J47</f>
        <v>26965</v>
      </c>
      <c r="Y47" s="36">
        <f>W47/J47</f>
        <v>1.066911998253067</v>
      </c>
      <c r="Z47" s="35">
        <f t="shared" si="22"/>
        <v>1290621</v>
      </c>
      <c r="AA47" s="35">
        <f>Z47-K47</f>
        <v>138426</v>
      </c>
      <c r="AB47" s="36">
        <f>Z47/K47</f>
        <v>1.120141121945504</v>
      </c>
      <c r="AC47" s="35">
        <v>399807</v>
      </c>
      <c r="AD47" s="35">
        <f>AC47-L47</f>
        <v>-73860</v>
      </c>
      <c r="AE47" s="36">
        <f>AC47/L47</f>
        <v>0.84406766779192977</v>
      </c>
      <c r="AF47" s="35">
        <f t="shared" si="23"/>
        <v>1690428</v>
      </c>
      <c r="AG47" s="35">
        <f>AF47-M47</f>
        <v>64566</v>
      </c>
      <c r="AH47" s="36">
        <f>AF47/M47</f>
        <v>1.0397118574639177</v>
      </c>
      <c r="AI47" s="35">
        <v>433184</v>
      </c>
      <c r="AJ47" s="35">
        <f t="shared" si="26"/>
        <v>12335</v>
      </c>
      <c r="AK47" s="36">
        <f t="shared" si="27"/>
        <v>1.0293097999520018</v>
      </c>
      <c r="AL47" s="35">
        <v>488514</v>
      </c>
      <c r="AM47" s="35">
        <f t="shared" si="28"/>
        <v>48699</v>
      </c>
      <c r="AN47" s="36">
        <f t="shared" si="29"/>
        <v>1.1107261007469049</v>
      </c>
      <c r="AO47" s="35">
        <f t="shared" si="64"/>
        <v>921698</v>
      </c>
      <c r="AP47" s="35">
        <f t="shared" si="65"/>
        <v>61034</v>
      </c>
      <c r="AQ47" s="36">
        <f t="shared" si="66"/>
        <v>1.0709150144539565</v>
      </c>
      <c r="AR47" s="35">
        <v>469118</v>
      </c>
      <c r="AS47" s="35">
        <f t="shared" si="67"/>
        <v>39161</v>
      </c>
      <c r="AT47" s="36">
        <f t="shared" si="68"/>
        <v>1.0910812011433701</v>
      </c>
      <c r="AU47" s="35">
        <f t="shared" si="69"/>
        <v>1390816</v>
      </c>
      <c r="AV47" s="35">
        <f t="shared" si="70"/>
        <v>100195</v>
      </c>
      <c r="AW47" s="36">
        <f t="shared" si="71"/>
        <v>1.0776331703885185</v>
      </c>
      <c r="AX47" s="35">
        <v>531089</v>
      </c>
      <c r="AY47" s="35">
        <f t="shared" si="72"/>
        <v>131282</v>
      </c>
      <c r="AZ47" s="36">
        <f t="shared" si="73"/>
        <v>1.32836343535756</v>
      </c>
      <c r="BA47" s="35">
        <f t="shared" si="74"/>
        <v>1921905</v>
      </c>
      <c r="BB47" s="35">
        <f t="shared" si="75"/>
        <v>231477</v>
      </c>
      <c r="BC47" s="36">
        <f>BA47/AF47:AF47</f>
        <v>1.1369339599202095</v>
      </c>
      <c r="BD47" s="35">
        <f t="shared" si="76"/>
        <v>634228.65</v>
      </c>
      <c r="BE47" s="119">
        <f t="shared" si="77"/>
        <v>76387.41</v>
      </c>
    </row>
    <row r="48" spans="1:57" s="1" customFormat="1" ht="11.25" x14ac:dyDescent="0.2">
      <c r="A48" s="21">
        <v>38</v>
      </c>
      <c r="B48" s="21">
        <v>84</v>
      </c>
      <c r="C48" s="21" t="s">
        <v>216</v>
      </c>
      <c r="D48" s="13">
        <v>7801206670</v>
      </c>
      <c r="E48" s="13">
        <v>101245001</v>
      </c>
      <c r="F48" s="13">
        <v>86618422</v>
      </c>
      <c r="G48" s="22">
        <v>252528</v>
      </c>
      <c r="H48" s="22">
        <v>249152</v>
      </c>
      <c r="I48" s="59">
        <f>G48+H48</f>
        <v>501680</v>
      </c>
      <c r="J48" s="22">
        <v>300914</v>
      </c>
      <c r="K48" s="59">
        <f>J48+I48</f>
        <v>802594</v>
      </c>
      <c r="L48" s="22">
        <v>294880</v>
      </c>
      <c r="M48" s="35">
        <f>K48+L48</f>
        <v>1097474</v>
      </c>
      <c r="N48" s="35">
        <v>156951</v>
      </c>
      <c r="O48" s="35">
        <f>N48-G48</f>
        <v>-95577</v>
      </c>
      <c r="P48" s="36">
        <f>N48/G48</f>
        <v>0.62151919787112719</v>
      </c>
      <c r="Q48" s="35">
        <v>262251</v>
      </c>
      <c r="R48" s="35">
        <f>Q48-H48</f>
        <v>13099</v>
      </c>
      <c r="S48" s="36">
        <f>Q48/H48</f>
        <v>1.0525743321346006</v>
      </c>
      <c r="T48" s="35">
        <f t="shared" si="21"/>
        <v>419202</v>
      </c>
      <c r="U48" s="35">
        <f>T48-I48</f>
        <v>-82478</v>
      </c>
      <c r="V48" s="36">
        <f>T48/I48</f>
        <v>0.83559639610907355</v>
      </c>
      <c r="W48" s="35">
        <v>329239</v>
      </c>
      <c r="X48" s="35">
        <f>W48-J48</f>
        <v>28325</v>
      </c>
      <c r="Y48" s="36">
        <f>W48/J48</f>
        <v>1.0941298842858758</v>
      </c>
      <c r="Z48" s="35">
        <f t="shared" si="22"/>
        <v>748441</v>
      </c>
      <c r="AA48" s="35">
        <f>Z48-K48</f>
        <v>-54153</v>
      </c>
      <c r="AB48" s="36">
        <f>Z48/K48</f>
        <v>0.93252752948564277</v>
      </c>
      <c r="AC48" s="35">
        <v>246488</v>
      </c>
      <c r="AD48" s="35">
        <f>AC48-L48</f>
        <v>-48392</v>
      </c>
      <c r="AE48" s="36">
        <f>AC48/L48</f>
        <v>0.8358925664677157</v>
      </c>
      <c r="AF48" s="35">
        <f t="shared" si="23"/>
        <v>994929</v>
      </c>
      <c r="AG48" s="35">
        <f>AF48-M48</f>
        <v>-102545</v>
      </c>
      <c r="AH48" s="36">
        <f>AF48/M48</f>
        <v>0.90656270672471517</v>
      </c>
      <c r="AI48" s="35">
        <v>272986</v>
      </c>
      <c r="AJ48" s="35">
        <f t="shared" si="26"/>
        <v>116035</v>
      </c>
      <c r="AK48" s="36">
        <f t="shared" si="27"/>
        <v>1.7393071723021836</v>
      </c>
      <c r="AL48" s="35">
        <v>279266</v>
      </c>
      <c r="AM48" s="35">
        <f t="shared" si="28"/>
        <v>17015</v>
      </c>
      <c r="AN48" s="36">
        <f t="shared" si="29"/>
        <v>1.0648805914944079</v>
      </c>
      <c r="AO48" s="35">
        <f t="shared" si="64"/>
        <v>552252</v>
      </c>
      <c r="AP48" s="35">
        <f t="shared" si="65"/>
        <v>133050</v>
      </c>
      <c r="AQ48" s="36">
        <f t="shared" si="66"/>
        <v>1.3173887529162551</v>
      </c>
      <c r="AR48" s="35">
        <v>337232</v>
      </c>
      <c r="AS48" s="35">
        <f t="shared" si="67"/>
        <v>7993</v>
      </c>
      <c r="AT48" s="36">
        <f t="shared" si="68"/>
        <v>1.0242771968083975</v>
      </c>
      <c r="AU48" s="35">
        <f t="shared" si="69"/>
        <v>889484</v>
      </c>
      <c r="AV48" s="35">
        <f t="shared" si="70"/>
        <v>141043</v>
      </c>
      <c r="AW48" s="36">
        <f t="shared" si="71"/>
        <v>1.1884490561046228</v>
      </c>
      <c r="AX48" s="35">
        <v>290674</v>
      </c>
      <c r="AY48" s="35">
        <f t="shared" si="72"/>
        <v>44186</v>
      </c>
      <c r="AZ48" s="36">
        <f t="shared" si="73"/>
        <v>1.179262276459706</v>
      </c>
      <c r="BA48" s="35">
        <f t="shared" si="74"/>
        <v>1180158</v>
      </c>
      <c r="BB48" s="35">
        <f t="shared" si="75"/>
        <v>185229</v>
      </c>
      <c r="BC48" s="36">
        <f>BA48/AF48:AF49</f>
        <v>1.1861730837074806</v>
      </c>
      <c r="BD48" s="35">
        <f t="shared" si="76"/>
        <v>483864.78</v>
      </c>
      <c r="BE48" s="119">
        <f t="shared" si="77"/>
        <v>75943.89</v>
      </c>
    </row>
    <row r="49" spans="1:57" s="1" customFormat="1" ht="11.25" x14ac:dyDescent="0.2">
      <c r="A49" s="21">
        <v>39</v>
      </c>
      <c r="B49" s="21">
        <v>70</v>
      </c>
      <c r="C49" s="21" t="s">
        <v>262</v>
      </c>
      <c r="D49" s="13">
        <v>7819036316</v>
      </c>
      <c r="E49" s="13"/>
      <c r="F49" s="13">
        <v>86618101</v>
      </c>
      <c r="G49" s="22"/>
      <c r="H49" s="22"/>
      <c r="I49" s="59"/>
      <c r="J49" s="22"/>
      <c r="K49" s="59"/>
      <c r="L49" s="22"/>
      <c r="M49" s="35">
        <v>0</v>
      </c>
      <c r="N49" s="35">
        <v>28195.14</v>
      </c>
      <c r="O49" s="35"/>
      <c r="P49" s="36"/>
      <c r="Q49" s="35">
        <v>49763</v>
      </c>
      <c r="R49" s="35"/>
      <c r="S49" s="36"/>
      <c r="T49" s="35">
        <f t="shared" si="21"/>
        <v>77958.14</v>
      </c>
      <c r="U49" s="35"/>
      <c r="V49" s="36"/>
      <c r="W49" s="35">
        <v>66930</v>
      </c>
      <c r="X49" s="35"/>
      <c r="Y49" s="36"/>
      <c r="Z49" s="35">
        <f t="shared" si="22"/>
        <v>144888.14000000001</v>
      </c>
      <c r="AA49" s="35"/>
      <c r="AB49" s="36"/>
      <c r="AC49" s="35">
        <v>113510</v>
      </c>
      <c r="AD49" s="35"/>
      <c r="AE49" s="36"/>
      <c r="AF49" s="35">
        <f t="shared" si="23"/>
        <v>258398.14</v>
      </c>
      <c r="AG49" s="35"/>
      <c r="AH49" s="36"/>
      <c r="AI49" s="35">
        <v>103862</v>
      </c>
      <c r="AJ49" s="35">
        <f t="shared" si="26"/>
        <v>75666.86</v>
      </c>
      <c r="AK49" s="36">
        <f t="shared" si="27"/>
        <v>3.6836844931431445</v>
      </c>
      <c r="AL49" s="35">
        <v>59256.87</v>
      </c>
      <c r="AM49" s="35">
        <f t="shared" si="28"/>
        <v>9493.8700000000026</v>
      </c>
      <c r="AN49" s="36">
        <f t="shared" si="29"/>
        <v>1.1907817052830416</v>
      </c>
      <c r="AO49" s="35">
        <f t="shared" si="64"/>
        <v>163118.87</v>
      </c>
      <c r="AP49" s="35">
        <f t="shared" si="65"/>
        <v>85160.73</v>
      </c>
      <c r="AQ49" s="36">
        <f t="shared" si="66"/>
        <v>2.0923904803270061</v>
      </c>
      <c r="AR49" s="35">
        <v>147385</v>
      </c>
      <c r="AS49" s="35">
        <f t="shared" si="67"/>
        <v>80455</v>
      </c>
      <c r="AT49" s="36">
        <f t="shared" si="68"/>
        <v>2.2020767966532198</v>
      </c>
      <c r="AU49" s="35">
        <f t="shared" si="69"/>
        <v>310503.87</v>
      </c>
      <c r="AV49" s="35">
        <f t="shared" si="70"/>
        <v>165615.72999999998</v>
      </c>
      <c r="AW49" s="36">
        <f t="shared" si="71"/>
        <v>2.1430592593707116</v>
      </c>
      <c r="AX49" s="35">
        <v>163556.97</v>
      </c>
      <c r="AY49" s="35">
        <f t="shared" si="72"/>
        <v>50046.97</v>
      </c>
      <c r="AZ49" s="36">
        <f t="shared" si="73"/>
        <v>1.4409036208263588</v>
      </c>
      <c r="BA49" s="35">
        <f t="shared" si="74"/>
        <v>474060.83999999997</v>
      </c>
      <c r="BB49" s="35">
        <f t="shared" si="75"/>
        <v>215662.69999999995</v>
      </c>
      <c r="BC49" s="36">
        <f>BA49/AF49:AF50</f>
        <v>1.8346139798065109</v>
      </c>
      <c r="BD49" s="35">
        <f t="shared" si="76"/>
        <v>156440.0772</v>
      </c>
      <c r="BE49" s="119">
        <f t="shared" si="77"/>
        <v>71168.690999999992</v>
      </c>
    </row>
    <row r="50" spans="1:57" s="1" customFormat="1" ht="11.25" x14ac:dyDescent="0.2">
      <c r="A50" s="21">
        <v>40</v>
      </c>
      <c r="B50" s="21">
        <v>8</v>
      </c>
      <c r="C50" s="21" t="s">
        <v>125</v>
      </c>
      <c r="D50" s="13">
        <v>7802312751</v>
      </c>
      <c r="E50" s="13">
        <v>101232001</v>
      </c>
      <c r="F50" s="13">
        <v>86618101</v>
      </c>
      <c r="G50" s="22">
        <v>399311</v>
      </c>
      <c r="H50" s="22">
        <v>393683</v>
      </c>
      <c r="I50" s="59">
        <f t="shared" ref="I50:I81" si="78">G50+H50</f>
        <v>792994</v>
      </c>
      <c r="J50" s="22">
        <v>377020</v>
      </c>
      <c r="K50" s="59">
        <f t="shared" ref="K50:K81" si="79">J50+I50</f>
        <v>1170014</v>
      </c>
      <c r="L50" s="22">
        <v>356635</v>
      </c>
      <c r="M50" s="35">
        <f t="shared" ref="M50:M81" si="80">K50+L50</f>
        <v>1526649</v>
      </c>
      <c r="N50" s="35">
        <v>404187</v>
      </c>
      <c r="O50" s="35">
        <f t="shared" ref="O50:O81" si="81">N50-G50</f>
        <v>4876</v>
      </c>
      <c r="P50" s="36">
        <f t="shared" ref="P50:P81" si="82">N50/G50</f>
        <v>1.0122110335052128</v>
      </c>
      <c r="Q50" s="35">
        <v>472083</v>
      </c>
      <c r="R50" s="35">
        <f t="shared" ref="R50:R81" si="83">Q50-H50</f>
        <v>78400</v>
      </c>
      <c r="S50" s="36">
        <f t="shared" ref="S50:S81" si="84">Q50/H50</f>
        <v>1.1991449973709811</v>
      </c>
      <c r="T50" s="35">
        <f t="shared" si="21"/>
        <v>876270</v>
      </c>
      <c r="U50" s="35">
        <f t="shared" ref="U50:U81" si="85">T50-I50</f>
        <v>83276</v>
      </c>
      <c r="V50" s="36">
        <f t="shared" ref="V50:V81" si="86">T50/I50</f>
        <v>1.1050146659369429</v>
      </c>
      <c r="W50" s="35">
        <v>491212</v>
      </c>
      <c r="X50" s="35">
        <f t="shared" ref="X50:X81" si="87">W50-J50</f>
        <v>114192</v>
      </c>
      <c r="Y50" s="36">
        <f t="shared" ref="Y50:Y81" si="88">W50/J50</f>
        <v>1.3028804837939632</v>
      </c>
      <c r="Z50" s="35">
        <f t="shared" si="22"/>
        <v>1367482</v>
      </c>
      <c r="AA50" s="35">
        <f t="shared" ref="AA50:AA81" si="89">Z50-K50</f>
        <v>197468</v>
      </c>
      <c r="AB50" s="36">
        <f t="shared" ref="AB50:AB81" si="90">Z50/K50</f>
        <v>1.1687740488575351</v>
      </c>
      <c r="AC50" s="35">
        <v>466322</v>
      </c>
      <c r="AD50" s="35">
        <f t="shared" ref="AD50:AD81" si="91">AC50-L50</f>
        <v>109687</v>
      </c>
      <c r="AE50" s="36">
        <f t="shared" ref="AE50:AE81" si="92">AC50/L50</f>
        <v>1.3075609516732793</v>
      </c>
      <c r="AF50" s="35">
        <f t="shared" si="23"/>
        <v>1833804</v>
      </c>
      <c r="AG50" s="35">
        <f t="shared" ref="AG50:AG81" si="93">AF50-M50</f>
        <v>307155</v>
      </c>
      <c r="AH50" s="36">
        <f t="shared" ref="AH50:AH81" si="94">AF50/M50</f>
        <v>1.2011955596866077</v>
      </c>
      <c r="AI50" s="35">
        <v>505947</v>
      </c>
      <c r="AJ50" s="35">
        <f t="shared" si="26"/>
        <v>101760</v>
      </c>
      <c r="AK50" s="36">
        <f t="shared" si="27"/>
        <v>1.2517646534895976</v>
      </c>
      <c r="AL50" s="35">
        <v>572331</v>
      </c>
      <c r="AM50" s="35">
        <f t="shared" si="28"/>
        <v>100248</v>
      </c>
      <c r="AN50" s="36">
        <f t="shared" si="29"/>
        <v>1.2123524888631871</v>
      </c>
      <c r="AO50" s="35">
        <f t="shared" si="64"/>
        <v>1078278</v>
      </c>
      <c r="AP50" s="35">
        <f t="shared" si="65"/>
        <v>202008</v>
      </c>
      <c r="AQ50" s="36">
        <f t="shared" si="66"/>
        <v>1.2305316854394193</v>
      </c>
      <c r="AR50" s="35">
        <v>488443</v>
      </c>
      <c r="AS50" s="35">
        <f t="shared" si="67"/>
        <v>-2769</v>
      </c>
      <c r="AT50" s="36">
        <f t="shared" si="68"/>
        <v>0.99436292272990079</v>
      </c>
      <c r="AU50" s="35">
        <f t="shared" si="69"/>
        <v>1566721</v>
      </c>
      <c r="AV50" s="35">
        <f t="shared" si="70"/>
        <v>199239</v>
      </c>
      <c r="AW50" s="36">
        <f t="shared" si="71"/>
        <v>1.1456977130229136</v>
      </c>
      <c r="AX50" s="35">
        <v>477887</v>
      </c>
      <c r="AY50" s="35">
        <f t="shared" si="72"/>
        <v>11565</v>
      </c>
      <c r="AZ50" s="36">
        <f t="shared" si="73"/>
        <v>1.024800459768143</v>
      </c>
      <c r="BA50" s="35">
        <f t="shared" si="74"/>
        <v>2044608</v>
      </c>
      <c r="BB50" s="35">
        <f t="shared" si="75"/>
        <v>210804</v>
      </c>
      <c r="BC50" s="36">
        <f>BA50/AF50:AF51</f>
        <v>1.1149544880477957</v>
      </c>
      <c r="BD50" s="35">
        <f t="shared" si="76"/>
        <v>674720.64</v>
      </c>
      <c r="BE50" s="119">
        <f t="shared" si="77"/>
        <v>69565.320000000007</v>
      </c>
    </row>
    <row r="51" spans="1:57" s="1" customFormat="1" ht="11.25" x14ac:dyDescent="0.2">
      <c r="A51" s="21">
        <v>41</v>
      </c>
      <c r="B51" s="21">
        <v>9</v>
      </c>
      <c r="C51" s="21" t="s">
        <v>137</v>
      </c>
      <c r="D51" s="13">
        <v>1007018256</v>
      </c>
      <c r="E51" s="13">
        <v>101201001</v>
      </c>
      <c r="F51" s="13">
        <v>86618101</v>
      </c>
      <c r="G51" s="22">
        <v>344345.72</v>
      </c>
      <c r="H51" s="22">
        <v>499652</v>
      </c>
      <c r="I51" s="59">
        <f t="shared" si="78"/>
        <v>843997.72</v>
      </c>
      <c r="J51" s="22">
        <v>179645</v>
      </c>
      <c r="K51" s="59">
        <f t="shared" si="79"/>
        <v>1023642.72</v>
      </c>
      <c r="L51" s="22">
        <v>430057</v>
      </c>
      <c r="M51" s="35">
        <f t="shared" si="80"/>
        <v>1453699.72</v>
      </c>
      <c r="N51" s="35">
        <v>390870</v>
      </c>
      <c r="O51" s="35">
        <f t="shared" si="81"/>
        <v>46524.280000000028</v>
      </c>
      <c r="P51" s="36">
        <f t="shared" si="82"/>
        <v>1.1351092152386852</v>
      </c>
      <c r="Q51" s="35">
        <v>580659</v>
      </c>
      <c r="R51" s="35">
        <f t="shared" si="83"/>
        <v>81007</v>
      </c>
      <c r="S51" s="36">
        <f t="shared" si="84"/>
        <v>1.1621268402808356</v>
      </c>
      <c r="T51" s="35">
        <f t="shared" ref="T51:T82" si="95">N51+Q51</f>
        <v>971529</v>
      </c>
      <c r="U51" s="35">
        <f t="shared" si="85"/>
        <v>127531.28000000003</v>
      </c>
      <c r="V51" s="36">
        <f t="shared" si="86"/>
        <v>1.1511038205174298</v>
      </c>
      <c r="W51" s="35">
        <v>190346</v>
      </c>
      <c r="X51" s="35">
        <f t="shared" si="87"/>
        <v>10701</v>
      </c>
      <c r="Y51" s="36">
        <f t="shared" si="88"/>
        <v>1.0595674803083859</v>
      </c>
      <c r="Z51" s="35">
        <f t="shared" ref="Z51:Z82" si="96">T51+W51</f>
        <v>1161875</v>
      </c>
      <c r="AA51" s="35">
        <f t="shared" si="89"/>
        <v>138232.28000000003</v>
      </c>
      <c r="AB51" s="36">
        <f t="shared" si="90"/>
        <v>1.135039577089944</v>
      </c>
      <c r="AC51" s="35">
        <v>421763</v>
      </c>
      <c r="AD51" s="35">
        <f t="shared" si="91"/>
        <v>-8294</v>
      </c>
      <c r="AE51" s="36">
        <f t="shared" si="92"/>
        <v>0.98071418439881231</v>
      </c>
      <c r="AF51" s="35">
        <f t="shared" ref="AF51:AF82" si="97">Z51+AC51</f>
        <v>1583638</v>
      </c>
      <c r="AG51" s="35">
        <f t="shared" si="93"/>
        <v>129938.28000000003</v>
      </c>
      <c r="AH51" s="36">
        <f t="shared" si="94"/>
        <v>1.089384539470091</v>
      </c>
      <c r="AI51" s="35">
        <v>425515</v>
      </c>
      <c r="AJ51" s="35">
        <f t="shared" si="26"/>
        <v>34645</v>
      </c>
      <c r="AK51" s="36">
        <f t="shared" si="27"/>
        <v>1.0886356077468211</v>
      </c>
      <c r="AL51" s="35">
        <v>620514</v>
      </c>
      <c r="AM51" s="35">
        <f t="shared" si="28"/>
        <v>39855</v>
      </c>
      <c r="AN51" s="36">
        <f t="shared" si="29"/>
        <v>1.0686375308055158</v>
      </c>
      <c r="AO51" s="35">
        <f t="shared" si="64"/>
        <v>1046029</v>
      </c>
      <c r="AP51" s="35">
        <f t="shared" si="65"/>
        <v>74500</v>
      </c>
      <c r="AQ51" s="36">
        <f t="shared" si="66"/>
        <v>1.0766832487758986</v>
      </c>
      <c r="AR51" s="35">
        <v>240681</v>
      </c>
      <c r="AS51" s="35">
        <f t="shared" si="67"/>
        <v>50335</v>
      </c>
      <c r="AT51" s="36">
        <f t="shared" si="68"/>
        <v>1.2644394943944186</v>
      </c>
      <c r="AU51" s="35">
        <f t="shared" si="69"/>
        <v>1286710</v>
      </c>
      <c r="AV51" s="35">
        <f t="shared" si="70"/>
        <v>124835</v>
      </c>
      <c r="AW51" s="36">
        <f t="shared" si="71"/>
        <v>1.1074427111350189</v>
      </c>
      <c r="AX51" s="35">
        <v>473577</v>
      </c>
      <c r="AY51" s="35">
        <f t="shared" si="72"/>
        <v>51814</v>
      </c>
      <c r="AZ51" s="36">
        <f t="shared" si="73"/>
        <v>1.1228509850318782</v>
      </c>
      <c r="BA51" s="35">
        <f t="shared" si="74"/>
        <v>1760287</v>
      </c>
      <c r="BB51" s="35">
        <f t="shared" si="75"/>
        <v>176649</v>
      </c>
      <c r="BC51" s="36">
        <f>BA51/AF51:AF52</f>
        <v>1.1115463256122926</v>
      </c>
      <c r="BD51" s="35">
        <f t="shared" si="76"/>
        <v>580894.71</v>
      </c>
      <c r="BE51" s="119">
        <f t="shared" si="77"/>
        <v>58294.17</v>
      </c>
    </row>
    <row r="52" spans="1:57" s="1" customFormat="1" ht="11.25" x14ac:dyDescent="0.2">
      <c r="A52" s="21">
        <v>42</v>
      </c>
      <c r="B52" s="21">
        <v>37</v>
      </c>
      <c r="C52" s="21" t="s">
        <v>227</v>
      </c>
      <c r="D52" s="13">
        <v>1007026673</v>
      </c>
      <c r="E52" s="13">
        <v>101245001</v>
      </c>
      <c r="F52" s="13">
        <v>86618101</v>
      </c>
      <c r="G52" s="22">
        <v>223864.47</v>
      </c>
      <c r="H52" s="22">
        <v>280130.53000000003</v>
      </c>
      <c r="I52" s="59">
        <f t="shared" si="78"/>
        <v>503995</v>
      </c>
      <c r="J52" s="22">
        <v>420345</v>
      </c>
      <c r="K52" s="59">
        <f t="shared" si="79"/>
        <v>924340</v>
      </c>
      <c r="L52" s="22">
        <v>185105.54</v>
      </c>
      <c r="M52" s="35">
        <f t="shared" si="80"/>
        <v>1109445.54</v>
      </c>
      <c r="N52" s="35">
        <v>98250</v>
      </c>
      <c r="O52" s="35">
        <f t="shared" si="81"/>
        <v>-125614.47</v>
      </c>
      <c r="P52" s="36">
        <f t="shared" si="82"/>
        <v>0.43888161439821155</v>
      </c>
      <c r="Q52" s="35">
        <v>187832</v>
      </c>
      <c r="R52" s="35">
        <f t="shared" si="83"/>
        <v>-92298.530000000028</v>
      </c>
      <c r="S52" s="36">
        <f t="shared" si="84"/>
        <v>0.67051599124165429</v>
      </c>
      <c r="T52" s="35">
        <f t="shared" si="95"/>
        <v>286082</v>
      </c>
      <c r="U52" s="35">
        <f t="shared" si="85"/>
        <v>-217913</v>
      </c>
      <c r="V52" s="36">
        <f t="shared" si="86"/>
        <v>0.56762864710959438</v>
      </c>
      <c r="W52" s="35">
        <v>264170</v>
      </c>
      <c r="X52" s="35">
        <f t="shared" si="87"/>
        <v>-156175</v>
      </c>
      <c r="Y52" s="36">
        <f t="shared" si="88"/>
        <v>0.62845995551273359</v>
      </c>
      <c r="Z52" s="35">
        <f t="shared" si="96"/>
        <v>550252</v>
      </c>
      <c r="AA52" s="35">
        <f t="shared" si="89"/>
        <v>-374088</v>
      </c>
      <c r="AB52" s="36">
        <f t="shared" si="90"/>
        <v>0.59529177575351067</v>
      </c>
      <c r="AC52" s="35">
        <v>234439</v>
      </c>
      <c r="AD52" s="35">
        <f t="shared" si="91"/>
        <v>49333.459999999992</v>
      </c>
      <c r="AE52" s="36">
        <f t="shared" si="92"/>
        <v>1.2665153079697129</v>
      </c>
      <c r="AF52" s="35">
        <f t="shared" si="97"/>
        <v>784691</v>
      </c>
      <c r="AG52" s="35">
        <f t="shared" si="93"/>
        <v>-324754.54000000004</v>
      </c>
      <c r="AH52" s="36">
        <f t="shared" si="94"/>
        <v>0.70728212580853678</v>
      </c>
      <c r="AI52" s="35">
        <v>115929</v>
      </c>
      <c r="AJ52" s="35">
        <f t="shared" ref="AJ52:AJ83" si="98">AI52-N52</f>
        <v>17679</v>
      </c>
      <c r="AK52" s="36">
        <f t="shared" ref="AK52:AK83" si="99">AI52/N52</f>
        <v>1.17993893129771</v>
      </c>
      <c r="AL52" s="35">
        <v>276191</v>
      </c>
      <c r="AM52" s="35">
        <f t="shared" ref="AM52:AM83" si="100">AL52-Q52</f>
        <v>88359</v>
      </c>
      <c r="AN52" s="36">
        <f t="shared" ref="AN52:AN83" si="101">AL52/Q52</f>
        <v>1.4704150517483709</v>
      </c>
      <c r="AO52" s="35">
        <f t="shared" si="64"/>
        <v>392120</v>
      </c>
      <c r="AP52" s="35">
        <f t="shared" si="65"/>
        <v>106038</v>
      </c>
      <c r="AQ52" s="36">
        <f t="shared" si="66"/>
        <v>1.3706559657720514</v>
      </c>
      <c r="AR52" s="35">
        <v>234363</v>
      </c>
      <c r="AS52" s="35">
        <f t="shared" si="67"/>
        <v>-29807</v>
      </c>
      <c r="AT52" s="36">
        <f t="shared" si="68"/>
        <v>0.88716735435515004</v>
      </c>
      <c r="AU52" s="35">
        <f t="shared" si="69"/>
        <v>626483</v>
      </c>
      <c r="AV52" s="35">
        <f t="shared" si="70"/>
        <v>76231</v>
      </c>
      <c r="AW52" s="36">
        <f t="shared" si="71"/>
        <v>1.1385383424321946</v>
      </c>
      <c r="AX52" s="35">
        <v>324071</v>
      </c>
      <c r="AY52" s="35">
        <f t="shared" si="72"/>
        <v>89632</v>
      </c>
      <c r="AZ52" s="36">
        <f t="shared" si="73"/>
        <v>1.3823254663259952</v>
      </c>
      <c r="BA52" s="35">
        <f t="shared" si="74"/>
        <v>950554</v>
      </c>
      <c r="BB52" s="35">
        <f t="shared" si="75"/>
        <v>165863</v>
      </c>
      <c r="BC52" s="36">
        <f>BA52/AF52:AF52</f>
        <v>1.2113736489904943</v>
      </c>
      <c r="BD52" s="35">
        <f t="shared" si="76"/>
        <v>313682.82</v>
      </c>
      <c r="BE52" s="119">
        <f t="shared" si="77"/>
        <v>54734.79</v>
      </c>
    </row>
    <row r="53" spans="1:57" s="1" customFormat="1" ht="11.25" x14ac:dyDescent="0.2">
      <c r="A53" s="21">
        <v>43</v>
      </c>
      <c r="B53" s="21">
        <v>14</v>
      </c>
      <c r="C53" s="21" t="s">
        <v>207</v>
      </c>
      <c r="D53" s="13">
        <v>1012000110</v>
      </c>
      <c r="E53" s="13">
        <v>101201001</v>
      </c>
      <c r="F53" s="13">
        <v>86618101</v>
      </c>
      <c r="G53" s="22">
        <v>121124</v>
      </c>
      <c r="H53" s="22">
        <v>170388.05</v>
      </c>
      <c r="I53" s="59">
        <f t="shared" si="78"/>
        <v>291512.05</v>
      </c>
      <c r="J53" s="22">
        <v>169452</v>
      </c>
      <c r="K53" s="59">
        <f t="shared" si="79"/>
        <v>460964.05</v>
      </c>
      <c r="L53" s="22">
        <v>222295</v>
      </c>
      <c r="M53" s="35">
        <f t="shared" si="80"/>
        <v>683259.05</v>
      </c>
      <c r="N53" s="35">
        <v>110989</v>
      </c>
      <c r="O53" s="35">
        <f t="shared" si="81"/>
        <v>-10135</v>
      </c>
      <c r="P53" s="36">
        <f t="shared" si="82"/>
        <v>0.91632541857930716</v>
      </c>
      <c r="Q53" s="35">
        <v>159174</v>
      </c>
      <c r="R53" s="35">
        <f t="shared" si="83"/>
        <v>-11214.049999999988</v>
      </c>
      <c r="S53" s="36">
        <f t="shared" si="84"/>
        <v>0.93418523188686065</v>
      </c>
      <c r="T53" s="35">
        <f t="shared" si="95"/>
        <v>270163</v>
      </c>
      <c r="U53" s="35">
        <f t="shared" si="85"/>
        <v>-21349.049999999988</v>
      </c>
      <c r="V53" s="36">
        <f t="shared" si="86"/>
        <v>0.92676443392305741</v>
      </c>
      <c r="W53" s="35">
        <v>201735</v>
      </c>
      <c r="X53" s="35">
        <f t="shared" si="87"/>
        <v>32283</v>
      </c>
      <c r="Y53" s="36">
        <f t="shared" si="88"/>
        <v>1.190514127894625</v>
      </c>
      <c r="Z53" s="35">
        <f t="shared" si="96"/>
        <v>471898</v>
      </c>
      <c r="AA53" s="35">
        <f t="shared" si="89"/>
        <v>10933.950000000012</v>
      </c>
      <c r="AB53" s="36">
        <f t="shared" si="90"/>
        <v>1.0237197456070599</v>
      </c>
      <c r="AC53" s="35">
        <v>157935</v>
      </c>
      <c r="AD53" s="35">
        <f t="shared" si="91"/>
        <v>-64360</v>
      </c>
      <c r="AE53" s="36">
        <f t="shared" si="92"/>
        <v>0.71047481949661484</v>
      </c>
      <c r="AF53" s="35">
        <f t="shared" si="97"/>
        <v>629833</v>
      </c>
      <c r="AG53" s="35">
        <f t="shared" si="93"/>
        <v>-53426.050000000047</v>
      </c>
      <c r="AH53" s="36">
        <f t="shared" si="94"/>
        <v>0.92180703643808293</v>
      </c>
      <c r="AI53" s="35">
        <v>185353</v>
      </c>
      <c r="AJ53" s="35">
        <f t="shared" si="98"/>
        <v>74364</v>
      </c>
      <c r="AK53" s="36">
        <f t="shared" si="99"/>
        <v>1.6700123435655785</v>
      </c>
      <c r="AL53" s="35">
        <v>197042</v>
      </c>
      <c r="AM53" s="35">
        <f t="shared" si="100"/>
        <v>37868</v>
      </c>
      <c r="AN53" s="36">
        <f t="shared" si="101"/>
        <v>1.2379031751416689</v>
      </c>
      <c r="AO53" s="35">
        <f t="shared" si="64"/>
        <v>382395</v>
      </c>
      <c r="AP53" s="35">
        <f t="shared" si="65"/>
        <v>112232</v>
      </c>
      <c r="AQ53" s="36">
        <f t="shared" si="66"/>
        <v>1.4154232815004275</v>
      </c>
      <c r="AR53" s="35">
        <v>191774</v>
      </c>
      <c r="AS53" s="35">
        <f t="shared" si="67"/>
        <v>-9961</v>
      </c>
      <c r="AT53" s="36">
        <f t="shared" si="68"/>
        <v>0.95062334250377967</v>
      </c>
      <c r="AU53" s="35">
        <f t="shared" si="69"/>
        <v>574169</v>
      </c>
      <c r="AV53" s="35">
        <f t="shared" si="70"/>
        <v>102271</v>
      </c>
      <c r="AW53" s="36">
        <f t="shared" si="71"/>
        <v>1.2167226815964467</v>
      </c>
      <c r="AX53" s="35">
        <v>213729</v>
      </c>
      <c r="AY53" s="35">
        <f t="shared" si="72"/>
        <v>55794</v>
      </c>
      <c r="AZ53" s="36">
        <f t="shared" si="73"/>
        <v>1.3532719156615063</v>
      </c>
      <c r="BA53" s="35">
        <f t="shared" si="74"/>
        <v>787898</v>
      </c>
      <c r="BB53" s="35">
        <f t="shared" si="75"/>
        <v>158065</v>
      </c>
      <c r="BC53" s="36">
        <f>BA53/AF53:AF54</f>
        <v>1.2509633506024613</v>
      </c>
      <c r="BD53" s="35">
        <f t="shared" si="76"/>
        <v>260006.34</v>
      </c>
      <c r="BE53" s="119">
        <f t="shared" si="77"/>
        <v>52161.45</v>
      </c>
    </row>
    <row r="54" spans="1:57" s="1" customFormat="1" ht="11.25" x14ac:dyDescent="0.2">
      <c r="A54" s="21">
        <v>44</v>
      </c>
      <c r="B54" s="21">
        <v>28</v>
      </c>
      <c r="C54" s="21" t="s">
        <v>133</v>
      </c>
      <c r="D54" s="13">
        <v>1001040696</v>
      </c>
      <c r="E54" s="13">
        <v>101201001</v>
      </c>
      <c r="F54" s="13">
        <v>86618101</v>
      </c>
      <c r="G54" s="22">
        <v>451988</v>
      </c>
      <c r="H54" s="22">
        <v>735004</v>
      </c>
      <c r="I54" s="59">
        <f t="shared" si="78"/>
        <v>1186992</v>
      </c>
      <c r="J54" s="22">
        <v>685189</v>
      </c>
      <c r="K54" s="59">
        <f t="shared" si="79"/>
        <v>1872181</v>
      </c>
      <c r="L54" s="22">
        <v>836669</v>
      </c>
      <c r="M54" s="35">
        <f t="shared" si="80"/>
        <v>2708850</v>
      </c>
      <c r="N54" s="35">
        <v>475031</v>
      </c>
      <c r="O54" s="35">
        <f t="shared" si="81"/>
        <v>23043</v>
      </c>
      <c r="P54" s="36">
        <f t="shared" si="82"/>
        <v>1.0509814419851855</v>
      </c>
      <c r="Q54" s="35">
        <v>728387</v>
      </c>
      <c r="R54" s="35">
        <f t="shared" si="83"/>
        <v>-6617</v>
      </c>
      <c r="S54" s="36">
        <f t="shared" si="84"/>
        <v>0.9909973279056985</v>
      </c>
      <c r="T54" s="35">
        <f t="shared" si="95"/>
        <v>1203418</v>
      </c>
      <c r="U54" s="35">
        <f t="shared" si="85"/>
        <v>16426</v>
      </c>
      <c r="V54" s="36">
        <f t="shared" si="86"/>
        <v>1.0138383409492229</v>
      </c>
      <c r="W54" s="35">
        <v>707353</v>
      </c>
      <c r="X54" s="35">
        <f t="shared" si="87"/>
        <v>22164</v>
      </c>
      <c r="Y54" s="36">
        <f t="shared" si="88"/>
        <v>1.032347279363796</v>
      </c>
      <c r="Z54" s="35">
        <f t="shared" si="96"/>
        <v>1910771</v>
      </c>
      <c r="AA54" s="35">
        <f t="shared" si="89"/>
        <v>38590</v>
      </c>
      <c r="AB54" s="36">
        <f t="shared" si="90"/>
        <v>1.0206123232742987</v>
      </c>
      <c r="AC54" s="35">
        <v>953848.78</v>
      </c>
      <c r="AD54" s="35">
        <f t="shared" si="91"/>
        <v>117179.78000000003</v>
      </c>
      <c r="AE54" s="36">
        <f t="shared" si="92"/>
        <v>1.1400551233522456</v>
      </c>
      <c r="AF54" s="35">
        <f t="shared" si="97"/>
        <v>2864619.7800000003</v>
      </c>
      <c r="AG54" s="35">
        <f t="shared" si="93"/>
        <v>155769.78000000026</v>
      </c>
      <c r="AH54" s="36">
        <f t="shared" si="94"/>
        <v>1.0575040256935602</v>
      </c>
      <c r="AI54" s="35">
        <v>517594</v>
      </c>
      <c r="AJ54" s="35">
        <f t="shared" si="98"/>
        <v>42563</v>
      </c>
      <c r="AK54" s="36">
        <f t="shared" si="99"/>
        <v>1.0896004681799714</v>
      </c>
      <c r="AL54" s="35">
        <v>755618</v>
      </c>
      <c r="AM54" s="35">
        <f t="shared" si="100"/>
        <v>27231</v>
      </c>
      <c r="AN54" s="36">
        <f t="shared" si="101"/>
        <v>1.0373853459767952</v>
      </c>
      <c r="AO54" s="35">
        <f t="shared" si="64"/>
        <v>1273212</v>
      </c>
      <c r="AP54" s="35">
        <f t="shared" si="65"/>
        <v>69794</v>
      </c>
      <c r="AQ54" s="36">
        <f t="shared" si="66"/>
        <v>1.0579964733783274</v>
      </c>
      <c r="AR54" s="35">
        <v>677496</v>
      </c>
      <c r="AS54" s="35">
        <f t="shared" si="67"/>
        <v>-29857</v>
      </c>
      <c r="AT54" s="36">
        <f t="shared" si="68"/>
        <v>0.95779052326066338</v>
      </c>
      <c r="AU54" s="35">
        <f t="shared" si="69"/>
        <v>1950708</v>
      </c>
      <c r="AV54" s="35">
        <f t="shared" si="70"/>
        <v>39937</v>
      </c>
      <c r="AW54" s="36">
        <f t="shared" si="71"/>
        <v>1.020900987088458</v>
      </c>
      <c r="AX54" s="35">
        <v>1068994</v>
      </c>
      <c r="AY54" s="35">
        <f t="shared" si="72"/>
        <v>115145.21999999997</v>
      </c>
      <c r="AZ54" s="36">
        <f t="shared" si="73"/>
        <v>1.1207164305436339</v>
      </c>
      <c r="BA54" s="35">
        <f t="shared" si="74"/>
        <v>3019702</v>
      </c>
      <c r="BB54" s="35">
        <f t="shared" si="75"/>
        <v>155082.21999999974</v>
      </c>
      <c r="BC54" s="36">
        <f>BA54/AF54:AF55</f>
        <v>1.05413710436643</v>
      </c>
      <c r="BD54" s="35">
        <f t="shared" si="76"/>
        <v>996501.66</v>
      </c>
      <c r="BE54" s="119">
        <f t="shared" si="77"/>
        <v>51177.132599999917</v>
      </c>
    </row>
    <row r="55" spans="1:57" s="1" customFormat="1" ht="11.25" x14ac:dyDescent="0.2">
      <c r="A55" s="21">
        <v>45</v>
      </c>
      <c r="B55" s="21">
        <v>35</v>
      </c>
      <c r="C55" s="21" t="s">
        <v>220</v>
      </c>
      <c r="D55" s="13">
        <v>1012001988</v>
      </c>
      <c r="E55" s="13" t="s">
        <v>127</v>
      </c>
      <c r="F55" s="13">
        <v>86618101</v>
      </c>
      <c r="G55" s="22">
        <v>331568.87</v>
      </c>
      <c r="H55" s="22">
        <v>631227.89</v>
      </c>
      <c r="I55" s="59">
        <f t="shared" si="78"/>
        <v>962796.76</v>
      </c>
      <c r="J55" s="22">
        <v>266276</v>
      </c>
      <c r="K55" s="59">
        <f t="shared" si="79"/>
        <v>1229072.76</v>
      </c>
      <c r="L55" s="22">
        <v>544867</v>
      </c>
      <c r="M55" s="35">
        <f t="shared" si="80"/>
        <v>1773939.76</v>
      </c>
      <c r="N55" s="35">
        <v>268335.40000000002</v>
      </c>
      <c r="O55" s="35">
        <f t="shared" si="81"/>
        <v>-63233.469999999972</v>
      </c>
      <c r="P55" s="36">
        <f t="shared" si="82"/>
        <v>0.80929008805923197</v>
      </c>
      <c r="Q55" s="35">
        <v>537950.6</v>
      </c>
      <c r="R55" s="35">
        <f t="shared" si="83"/>
        <v>-93277.290000000037</v>
      </c>
      <c r="S55" s="36">
        <f t="shared" si="84"/>
        <v>0.85222882024430191</v>
      </c>
      <c r="T55" s="35">
        <f t="shared" si="95"/>
        <v>806286</v>
      </c>
      <c r="U55" s="35">
        <f t="shared" si="85"/>
        <v>-156510.76</v>
      </c>
      <c r="V55" s="36">
        <f t="shared" si="86"/>
        <v>0.83744153854443792</v>
      </c>
      <c r="W55" s="35">
        <v>250559</v>
      </c>
      <c r="X55" s="35">
        <f t="shared" si="87"/>
        <v>-15717</v>
      </c>
      <c r="Y55" s="36">
        <f t="shared" si="88"/>
        <v>0.94097477804984297</v>
      </c>
      <c r="Z55" s="35">
        <f t="shared" si="96"/>
        <v>1056845</v>
      </c>
      <c r="AA55" s="35">
        <f t="shared" si="89"/>
        <v>-172227.76</v>
      </c>
      <c r="AB55" s="36">
        <f t="shared" si="90"/>
        <v>0.85987179473410502</v>
      </c>
      <c r="AC55" s="35">
        <v>557149</v>
      </c>
      <c r="AD55" s="35">
        <f t="shared" si="91"/>
        <v>12282</v>
      </c>
      <c r="AE55" s="36">
        <f t="shared" si="92"/>
        <v>1.0225412807162115</v>
      </c>
      <c r="AF55" s="35">
        <f t="shared" si="97"/>
        <v>1613994</v>
      </c>
      <c r="AG55" s="35">
        <f t="shared" si="93"/>
        <v>-159945.76</v>
      </c>
      <c r="AH55" s="36">
        <f t="shared" si="94"/>
        <v>0.90983585598194161</v>
      </c>
      <c r="AI55" s="35">
        <v>265809</v>
      </c>
      <c r="AJ55" s="35">
        <f t="shared" si="98"/>
        <v>-2526.4000000000233</v>
      </c>
      <c r="AK55" s="36">
        <f t="shared" si="99"/>
        <v>0.99058491723417774</v>
      </c>
      <c r="AL55" s="35">
        <v>593451</v>
      </c>
      <c r="AM55" s="35">
        <f t="shared" si="100"/>
        <v>55500.400000000023</v>
      </c>
      <c r="AN55" s="36">
        <f t="shared" si="101"/>
        <v>1.1031700680322691</v>
      </c>
      <c r="AO55" s="35">
        <f t="shared" si="64"/>
        <v>859260</v>
      </c>
      <c r="AP55" s="35">
        <f t="shared" si="65"/>
        <v>52974</v>
      </c>
      <c r="AQ55" s="36">
        <f t="shared" si="66"/>
        <v>1.0657012524091947</v>
      </c>
      <c r="AR55" s="35">
        <v>329543</v>
      </c>
      <c r="AS55" s="35">
        <f t="shared" si="67"/>
        <v>78984</v>
      </c>
      <c r="AT55" s="36">
        <f t="shared" si="68"/>
        <v>1.3152311431638855</v>
      </c>
      <c r="AU55" s="35">
        <f t="shared" si="69"/>
        <v>1188803</v>
      </c>
      <c r="AV55" s="35">
        <f t="shared" si="70"/>
        <v>131958</v>
      </c>
      <c r="AW55" s="36">
        <f t="shared" si="71"/>
        <v>1.1248603153726422</v>
      </c>
      <c r="AX55" s="35">
        <v>577266</v>
      </c>
      <c r="AY55" s="35">
        <f t="shared" si="72"/>
        <v>20117</v>
      </c>
      <c r="AZ55" s="36">
        <f t="shared" si="73"/>
        <v>1.0361070377941988</v>
      </c>
      <c r="BA55" s="35">
        <f t="shared" si="74"/>
        <v>1766069</v>
      </c>
      <c r="BB55" s="35">
        <f t="shared" si="75"/>
        <v>152075</v>
      </c>
      <c r="BC55" s="36">
        <f>BA55/AF55:AF56</f>
        <v>1.0942227790190051</v>
      </c>
      <c r="BD55" s="35">
        <f t="shared" si="76"/>
        <v>582802.77</v>
      </c>
      <c r="BE55" s="119">
        <f t="shared" si="77"/>
        <v>50184.75</v>
      </c>
    </row>
    <row r="56" spans="1:57" s="1" customFormat="1" ht="11.25" x14ac:dyDescent="0.2">
      <c r="A56" s="21">
        <v>46</v>
      </c>
      <c r="B56" s="21">
        <v>13</v>
      </c>
      <c r="C56" s="21" t="s">
        <v>132</v>
      </c>
      <c r="D56" s="13">
        <v>1001048550</v>
      </c>
      <c r="E56" s="13">
        <v>100101001</v>
      </c>
      <c r="F56" s="13">
        <v>86618101</v>
      </c>
      <c r="G56" s="22">
        <v>229450</v>
      </c>
      <c r="H56" s="22">
        <v>378324</v>
      </c>
      <c r="I56" s="59">
        <f t="shared" si="78"/>
        <v>607774</v>
      </c>
      <c r="J56" s="22">
        <v>370355</v>
      </c>
      <c r="K56" s="59">
        <f t="shared" si="79"/>
        <v>978129</v>
      </c>
      <c r="L56" s="22">
        <v>541984</v>
      </c>
      <c r="M56" s="35">
        <f t="shared" si="80"/>
        <v>1520113</v>
      </c>
      <c r="N56" s="35">
        <v>217266</v>
      </c>
      <c r="O56" s="35">
        <f t="shared" si="81"/>
        <v>-12184</v>
      </c>
      <c r="P56" s="36">
        <f t="shared" si="82"/>
        <v>0.94689910655916321</v>
      </c>
      <c r="Q56" s="35">
        <v>352015</v>
      </c>
      <c r="R56" s="35">
        <f t="shared" si="83"/>
        <v>-26309</v>
      </c>
      <c r="S56" s="36">
        <f t="shared" si="84"/>
        <v>0.93045907740455269</v>
      </c>
      <c r="T56" s="35">
        <f t="shared" si="95"/>
        <v>569281</v>
      </c>
      <c r="U56" s="35">
        <f t="shared" si="85"/>
        <v>-38493</v>
      </c>
      <c r="V56" s="36">
        <f t="shared" si="86"/>
        <v>0.93666560267467847</v>
      </c>
      <c r="W56" s="35">
        <v>424417</v>
      </c>
      <c r="X56" s="35">
        <f t="shared" si="87"/>
        <v>54062</v>
      </c>
      <c r="Y56" s="36">
        <f t="shared" si="88"/>
        <v>1.1459734578985028</v>
      </c>
      <c r="Z56" s="35">
        <f t="shared" si="96"/>
        <v>993698</v>
      </c>
      <c r="AA56" s="35">
        <f t="shared" si="89"/>
        <v>15569</v>
      </c>
      <c r="AB56" s="36">
        <f t="shared" si="90"/>
        <v>1.0159171234060129</v>
      </c>
      <c r="AC56" s="35">
        <v>687289.67</v>
      </c>
      <c r="AD56" s="35">
        <f t="shared" si="91"/>
        <v>145305.67000000004</v>
      </c>
      <c r="AE56" s="36">
        <f t="shared" si="92"/>
        <v>1.2680995564444708</v>
      </c>
      <c r="AF56" s="35">
        <f t="shared" si="97"/>
        <v>1680987.67</v>
      </c>
      <c r="AG56" s="35">
        <f t="shared" si="93"/>
        <v>160874.66999999993</v>
      </c>
      <c r="AH56" s="36">
        <f t="shared" si="94"/>
        <v>1.1058307310048661</v>
      </c>
      <c r="AI56" s="35">
        <v>362670</v>
      </c>
      <c r="AJ56" s="35">
        <f t="shared" si="98"/>
        <v>145404</v>
      </c>
      <c r="AK56" s="36">
        <f t="shared" si="99"/>
        <v>1.6692441523294026</v>
      </c>
      <c r="AL56" s="35">
        <v>413063</v>
      </c>
      <c r="AM56" s="35">
        <f t="shared" si="100"/>
        <v>61048</v>
      </c>
      <c r="AN56" s="36">
        <f t="shared" si="101"/>
        <v>1.1734244279363095</v>
      </c>
      <c r="AO56" s="35">
        <f t="shared" si="64"/>
        <v>775733</v>
      </c>
      <c r="AP56" s="35">
        <f t="shared" si="65"/>
        <v>206452</v>
      </c>
      <c r="AQ56" s="36">
        <f t="shared" si="66"/>
        <v>1.3626539441857359</v>
      </c>
      <c r="AR56" s="35">
        <v>460603</v>
      </c>
      <c r="AS56" s="35">
        <f t="shared" si="67"/>
        <v>36186</v>
      </c>
      <c r="AT56" s="36">
        <f t="shared" si="68"/>
        <v>1.0852604867382787</v>
      </c>
      <c r="AU56" s="35">
        <f t="shared" si="69"/>
        <v>1236336</v>
      </c>
      <c r="AV56" s="35">
        <f t="shared" si="70"/>
        <v>242638</v>
      </c>
      <c r="AW56" s="36">
        <f t="shared" si="71"/>
        <v>1.2441768022075117</v>
      </c>
      <c r="AX56" s="35">
        <v>594088</v>
      </c>
      <c r="AY56" s="35">
        <f t="shared" si="72"/>
        <v>-93201.670000000042</v>
      </c>
      <c r="AZ56" s="36">
        <f t="shared" si="73"/>
        <v>0.86439244751052347</v>
      </c>
      <c r="BA56" s="35">
        <f t="shared" si="74"/>
        <v>1830424</v>
      </c>
      <c r="BB56" s="35">
        <f t="shared" si="75"/>
        <v>149436.33000000007</v>
      </c>
      <c r="BC56" s="36">
        <f>BA56/AF56:AF57</f>
        <v>1.0888979334393334</v>
      </c>
      <c r="BD56" s="35">
        <f t="shared" si="76"/>
        <v>604039.92000000004</v>
      </c>
      <c r="BE56" s="119">
        <f t="shared" si="77"/>
        <v>49313.988900000026</v>
      </c>
    </row>
    <row r="57" spans="1:57" s="1" customFormat="1" ht="11.25" x14ac:dyDescent="0.2">
      <c r="A57" s="21">
        <v>47</v>
      </c>
      <c r="B57" s="21">
        <v>57</v>
      </c>
      <c r="C57" s="21" t="s">
        <v>200</v>
      </c>
      <c r="D57" s="13">
        <v>1012012595</v>
      </c>
      <c r="E57" s="13"/>
      <c r="F57" s="13">
        <v>86618101</v>
      </c>
      <c r="G57" s="22">
        <v>201860.07</v>
      </c>
      <c r="H57" s="22">
        <v>460324.02</v>
      </c>
      <c r="I57" s="59">
        <f t="shared" si="78"/>
        <v>662184.09000000008</v>
      </c>
      <c r="J57" s="22">
        <v>99470</v>
      </c>
      <c r="K57" s="59">
        <f t="shared" si="79"/>
        <v>761654.09000000008</v>
      </c>
      <c r="L57" s="22">
        <v>317892</v>
      </c>
      <c r="M57" s="35">
        <f t="shared" si="80"/>
        <v>1079546.0900000001</v>
      </c>
      <c r="N57" s="35">
        <v>176409</v>
      </c>
      <c r="O57" s="35">
        <f t="shared" si="81"/>
        <v>-25451.070000000007</v>
      </c>
      <c r="P57" s="36">
        <f t="shared" si="82"/>
        <v>0.87391726357768529</v>
      </c>
      <c r="Q57" s="35">
        <v>418259</v>
      </c>
      <c r="R57" s="35">
        <f t="shared" si="83"/>
        <v>-42065.020000000019</v>
      </c>
      <c r="S57" s="36">
        <f t="shared" si="84"/>
        <v>0.90861867256025441</v>
      </c>
      <c r="T57" s="35">
        <f t="shared" si="95"/>
        <v>594668</v>
      </c>
      <c r="U57" s="35">
        <f t="shared" si="85"/>
        <v>-67516.090000000084</v>
      </c>
      <c r="V57" s="36">
        <f t="shared" si="86"/>
        <v>0.89804030175354999</v>
      </c>
      <c r="W57" s="35">
        <v>92064</v>
      </c>
      <c r="X57" s="35">
        <f t="shared" si="87"/>
        <v>-7406</v>
      </c>
      <c r="Y57" s="36">
        <f t="shared" si="88"/>
        <v>0.92554539057002116</v>
      </c>
      <c r="Z57" s="35">
        <f t="shared" si="96"/>
        <v>686732</v>
      </c>
      <c r="AA57" s="35">
        <f t="shared" si="89"/>
        <v>-74922.090000000084</v>
      </c>
      <c r="AB57" s="36">
        <f t="shared" si="90"/>
        <v>0.90163239325610389</v>
      </c>
      <c r="AC57" s="35">
        <v>351324.31</v>
      </c>
      <c r="AD57" s="35">
        <f t="shared" si="91"/>
        <v>33432.31</v>
      </c>
      <c r="AE57" s="36">
        <f t="shared" si="92"/>
        <v>1.105168768009261</v>
      </c>
      <c r="AF57" s="35">
        <f t="shared" si="97"/>
        <v>1038056.31</v>
      </c>
      <c r="AG57" s="35">
        <f t="shared" si="93"/>
        <v>-41489.780000000028</v>
      </c>
      <c r="AH57" s="36">
        <f t="shared" si="94"/>
        <v>0.96156738430686173</v>
      </c>
      <c r="AI57" s="35">
        <v>157721.28</v>
      </c>
      <c r="AJ57" s="35">
        <f t="shared" si="98"/>
        <v>-18687.72</v>
      </c>
      <c r="AK57" s="36">
        <f t="shared" si="99"/>
        <v>0.89406594901620662</v>
      </c>
      <c r="AL57" s="35">
        <v>428569.25</v>
      </c>
      <c r="AM57" s="35">
        <f t="shared" si="100"/>
        <v>10310.25</v>
      </c>
      <c r="AN57" s="36">
        <f t="shared" si="101"/>
        <v>1.0246503960464688</v>
      </c>
      <c r="AO57" s="35">
        <f t="shared" si="64"/>
        <v>586290.53</v>
      </c>
      <c r="AP57" s="35">
        <f t="shared" si="65"/>
        <v>-8377.4699999999721</v>
      </c>
      <c r="AQ57" s="36">
        <f t="shared" si="66"/>
        <v>0.98591235781982556</v>
      </c>
      <c r="AR57" s="35">
        <v>171031.06</v>
      </c>
      <c r="AS57" s="35">
        <f t="shared" si="67"/>
        <v>78967.06</v>
      </c>
      <c r="AT57" s="36">
        <f t="shared" si="68"/>
        <v>1.8577409193604448</v>
      </c>
      <c r="AU57" s="35">
        <f t="shared" si="69"/>
        <v>757321.59000000008</v>
      </c>
      <c r="AV57" s="35">
        <f t="shared" si="70"/>
        <v>70589.590000000084</v>
      </c>
      <c r="AW57" s="36">
        <f t="shared" si="71"/>
        <v>1.1027905937105014</v>
      </c>
      <c r="AX57" s="35">
        <v>409954</v>
      </c>
      <c r="AY57" s="35">
        <f t="shared" si="72"/>
        <v>58629.69</v>
      </c>
      <c r="AZ57" s="36">
        <f t="shared" si="73"/>
        <v>1.1668819615699237</v>
      </c>
      <c r="BA57" s="35">
        <f t="shared" si="74"/>
        <v>1167275.5900000001</v>
      </c>
      <c r="BB57" s="35">
        <f t="shared" si="75"/>
        <v>129219.28000000003</v>
      </c>
      <c r="BC57" s="36">
        <f>BA57/AF57:AF57</f>
        <v>1.124481956089646</v>
      </c>
      <c r="BD57" s="35">
        <f t="shared" si="76"/>
        <v>385200.94470000005</v>
      </c>
      <c r="BE57" s="119">
        <f t="shared" si="77"/>
        <v>42642.362400000013</v>
      </c>
    </row>
    <row r="58" spans="1:57" s="1" customFormat="1" ht="11.25" x14ac:dyDescent="0.2">
      <c r="A58" s="21">
        <v>48</v>
      </c>
      <c r="B58" s="40">
        <v>106</v>
      </c>
      <c r="C58" s="40" t="s">
        <v>205</v>
      </c>
      <c r="D58" s="18">
        <v>1012002942</v>
      </c>
      <c r="E58" s="18" t="s">
        <v>127</v>
      </c>
      <c r="F58" s="18">
        <v>86618450</v>
      </c>
      <c r="G58" s="35">
        <v>103744.13</v>
      </c>
      <c r="H58" s="35">
        <v>235846</v>
      </c>
      <c r="I58" s="35">
        <f t="shared" si="78"/>
        <v>339590.13</v>
      </c>
      <c r="J58" s="35">
        <v>52926.15</v>
      </c>
      <c r="K58" s="35">
        <f t="shared" si="79"/>
        <v>392516.28</v>
      </c>
      <c r="L58" s="35">
        <v>172485</v>
      </c>
      <c r="M58" s="35">
        <f t="shared" si="80"/>
        <v>565001.28</v>
      </c>
      <c r="N58" s="35">
        <v>81003</v>
      </c>
      <c r="O58" s="35">
        <f t="shared" si="81"/>
        <v>-22741.130000000005</v>
      </c>
      <c r="P58" s="36">
        <f t="shared" si="82"/>
        <v>0.78079598334864819</v>
      </c>
      <c r="Q58" s="35">
        <v>191745.2</v>
      </c>
      <c r="R58" s="35">
        <f t="shared" si="83"/>
        <v>-44100.799999999988</v>
      </c>
      <c r="S58" s="36">
        <f t="shared" si="84"/>
        <v>0.81301018461199259</v>
      </c>
      <c r="T58" s="35">
        <f t="shared" si="95"/>
        <v>272748.2</v>
      </c>
      <c r="U58" s="35">
        <f t="shared" si="85"/>
        <v>-66841.929999999993</v>
      </c>
      <c r="V58" s="36">
        <f t="shared" si="86"/>
        <v>0.8031688082336198</v>
      </c>
      <c r="W58" s="35">
        <v>60033.213000000003</v>
      </c>
      <c r="X58" s="35">
        <f t="shared" si="87"/>
        <v>7107.0630000000019</v>
      </c>
      <c r="Y58" s="36">
        <f t="shared" si="88"/>
        <v>1.1342826372218648</v>
      </c>
      <c r="Z58" s="35">
        <f t="shared" si="96"/>
        <v>332781.413</v>
      </c>
      <c r="AA58" s="35">
        <f t="shared" si="89"/>
        <v>-59734.867000000027</v>
      </c>
      <c r="AB58" s="36">
        <f t="shared" si="90"/>
        <v>0.84781556831222382</v>
      </c>
      <c r="AC58" s="35">
        <v>189733</v>
      </c>
      <c r="AD58" s="35">
        <f t="shared" si="91"/>
        <v>17248</v>
      </c>
      <c r="AE58" s="36">
        <f t="shared" si="92"/>
        <v>1.0999971011972056</v>
      </c>
      <c r="AF58" s="35">
        <f t="shared" si="97"/>
        <v>522514.413</v>
      </c>
      <c r="AG58" s="35">
        <f t="shared" si="93"/>
        <v>-42486.867000000027</v>
      </c>
      <c r="AH58" s="36">
        <f t="shared" si="94"/>
        <v>0.92480217566940726</v>
      </c>
      <c r="AI58" s="35">
        <v>86443.76</v>
      </c>
      <c r="AJ58" s="35">
        <f t="shared" si="98"/>
        <v>5440.7599999999948</v>
      </c>
      <c r="AK58" s="36">
        <f t="shared" si="99"/>
        <v>1.0671673888621409</v>
      </c>
      <c r="AL58" s="35">
        <v>226160.18</v>
      </c>
      <c r="AM58" s="35">
        <f t="shared" si="100"/>
        <v>34414.979999999981</v>
      </c>
      <c r="AN58" s="36">
        <f t="shared" si="101"/>
        <v>1.1794828762336684</v>
      </c>
      <c r="AO58" s="35">
        <f t="shared" si="64"/>
        <v>312603.94</v>
      </c>
      <c r="AP58" s="35">
        <f t="shared" si="65"/>
        <v>39855.739999999991</v>
      </c>
      <c r="AQ58" s="36">
        <f t="shared" si="66"/>
        <v>1.1461265005598571</v>
      </c>
      <c r="AR58" s="35">
        <v>82378.679999999993</v>
      </c>
      <c r="AS58" s="35">
        <f t="shared" si="67"/>
        <v>22345.46699999999</v>
      </c>
      <c r="AT58" s="36">
        <f t="shared" si="68"/>
        <v>1.3722184084999747</v>
      </c>
      <c r="AU58" s="35">
        <f t="shared" si="69"/>
        <v>394982.62</v>
      </c>
      <c r="AV58" s="35">
        <f t="shared" si="70"/>
        <v>62201.206999999995</v>
      </c>
      <c r="AW58" s="36">
        <f t="shared" si="71"/>
        <v>1.186913104428702</v>
      </c>
      <c r="AX58" s="35">
        <v>228254.13</v>
      </c>
      <c r="AY58" s="35">
        <f t="shared" si="72"/>
        <v>38521.130000000005</v>
      </c>
      <c r="AZ58" s="36">
        <f t="shared" si="73"/>
        <v>1.2030280973789484</v>
      </c>
      <c r="BA58" s="35">
        <f t="shared" si="74"/>
        <v>623236.75</v>
      </c>
      <c r="BB58" s="35">
        <f t="shared" si="75"/>
        <v>100722.337</v>
      </c>
      <c r="BC58" s="36">
        <f>BA58/AF58:AF59</f>
        <v>1.1927647056120536</v>
      </c>
      <c r="BD58" s="35">
        <f t="shared" si="76"/>
        <v>255527.0675</v>
      </c>
      <c r="BE58" s="119">
        <f t="shared" si="77"/>
        <v>41296.158169999995</v>
      </c>
    </row>
    <row r="59" spans="1:57" s="1" customFormat="1" ht="11.25" x14ac:dyDescent="0.2">
      <c r="A59" s="21">
        <v>49</v>
      </c>
      <c r="B59" s="21">
        <v>47</v>
      </c>
      <c r="C59" s="21" t="s">
        <v>190</v>
      </c>
      <c r="D59" s="13">
        <v>1001000598</v>
      </c>
      <c r="E59" s="13">
        <v>1000101001</v>
      </c>
      <c r="F59" s="13">
        <v>86618101</v>
      </c>
      <c r="G59" s="22">
        <v>106179</v>
      </c>
      <c r="H59" s="22">
        <v>110771</v>
      </c>
      <c r="I59" s="59">
        <f t="shared" si="78"/>
        <v>216950</v>
      </c>
      <c r="J59" s="22">
        <v>100788</v>
      </c>
      <c r="K59" s="59">
        <f t="shared" si="79"/>
        <v>317738</v>
      </c>
      <c r="L59" s="22">
        <v>101753</v>
      </c>
      <c r="M59" s="35">
        <f t="shared" si="80"/>
        <v>419491</v>
      </c>
      <c r="N59" s="35">
        <v>88115</v>
      </c>
      <c r="O59" s="35">
        <f t="shared" si="81"/>
        <v>-18064</v>
      </c>
      <c r="P59" s="36">
        <f t="shared" si="82"/>
        <v>0.82987219695043279</v>
      </c>
      <c r="Q59" s="35">
        <v>121840.38</v>
      </c>
      <c r="R59" s="35">
        <f t="shared" si="83"/>
        <v>11069.380000000005</v>
      </c>
      <c r="S59" s="36">
        <f t="shared" si="84"/>
        <v>1.0999303066687129</v>
      </c>
      <c r="T59" s="35">
        <f t="shared" si="95"/>
        <v>209955.38</v>
      </c>
      <c r="U59" s="35">
        <f t="shared" si="85"/>
        <v>-6994.6199999999953</v>
      </c>
      <c r="V59" s="36">
        <f t="shared" si="86"/>
        <v>0.96775929937773686</v>
      </c>
      <c r="W59" s="35">
        <v>99543.12</v>
      </c>
      <c r="X59" s="35">
        <f t="shared" si="87"/>
        <v>-1244.8800000000047</v>
      </c>
      <c r="Y59" s="36">
        <f t="shared" si="88"/>
        <v>0.98764852958685556</v>
      </c>
      <c r="Z59" s="35">
        <f t="shared" si="96"/>
        <v>309498.5</v>
      </c>
      <c r="AA59" s="35">
        <f t="shared" si="89"/>
        <v>-8239.5</v>
      </c>
      <c r="AB59" s="36">
        <f t="shared" si="90"/>
        <v>0.97406825749516901</v>
      </c>
      <c r="AC59" s="35">
        <v>96080</v>
      </c>
      <c r="AD59" s="35">
        <f t="shared" si="91"/>
        <v>-5673</v>
      </c>
      <c r="AE59" s="36">
        <f t="shared" si="92"/>
        <v>0.94424734405865185</v>
      </c>
      <c r="AF59" s="35">
        <f t="shared" si="97"/>
        <v>405578.5</v>
      </c>
      <c r="AG59" s="35">
        <f t="shared" si="93"/>
        <v>-13912.5</v>
      </c>
      <c r="AH59" s="36">
        <f t="shared" si="94"/>
        <v>0.96683480694460666</v>
      </c>
      <c r="AI59" s="35">
        <v>127619.05</v>
      </c>
      <c r="AJ59" s="35">
        <f t="shared" si="98"/>
        <v>39504.050000000003</v>
      </c>
      <c r="AK59" s="36">
        <f t="shared" si="99"/>
        <v>1.4483237814220054</v>
      </c>
      <c r="AL59" s="35">
        <v>128264</v>
      </c>
      <c r="AM59" s="35">
        <f t="shared" si="100"/>
        <v>6423.6199999999953</v>
      </c>
      <c r="AN59" s="36">
        <f t="shared" si="101"/>
        <v>1.0527216018203489</v>
      </c>
      <c r="AO59" s="35">
        <f t="shared" si="64"/>
        <v>255883.05</v>
      </c>
      <c r="AP59" s="35">
        <f t="shared" si="65"/>
        <v>45927.669999999984</v>
      </c>
      <c r="AQ59" s="36">
        <f t="shared" si="66"/>
        <v>1.2187496695726492</v>
      </c>
      <c r="AR59" s="35">
        <v>131745.04999999999</v>
      </c>
      <c r="AS59" s="35">
        <f t="shared" si="67"/>
        <v>32201.929999999993</v>
      </c>
      <c r="AT59" s="36">
        <f t="shared" si="68"/>
        <v>1.3234972944388321</v>
      </c>
      <c r="AU59" s="35">
        <f t="shared" si="69"/>
        <v>387628.1</v>
      </c>
      <c r="AV59" s="35">
        <f t="shared" si="70"/>
        <v>78129.599999999977</v>
      </c>
      <c r="AW59" s="36">
        <f t="shared" si="71"/>
        <v>1.2524393494637291</v>
      </c>
      <c r="AX59" s="35">
        <v>125519</v>
      </c>
      <c r="AY59" s="35">
        <f t="shared" si="72"/>
        <v>29439</v>
      </c>
      <c r="AZ59" s="36">
        <f t="shared" si="73"/>
        <v>1.3064009159034138</v>
      </c>
      <c r="BA59" s="35">
        <f t="shared" si="74"/>
        <v>513147.1</v>
      </c>
      <c r="BB59" s="35">
        <f t="shared" si="75"/>
        <v>107568.59999999998</v>
      </c>
      <c r="BC59" s="36">
        <f>BA59/AF59:AF60</f>
        <v>1.265222638773998</v>
      </c>
      <c r="BD59" s="35">
        <f t="shared" si="76"/>
        <v>169338.54300000001</v>
      </c>
      <c r="BE59" s="119">
        <f t="shared" si="77"/>
        <v>35497.637999999992</v>
      </c>
    </row>
    <row r="60" spans="1:57" s="1" customFormat="1" ht="11.25" x14ac:dyDescent="0.2">
      <c r="A60" s="21">
        <v>50</v>
      </c>
      <c r="B60" s="21">
        <v>75</v>
      </c>
      <c r="C60" s="21" t="s">
        <v>162</v>
      </c>
      <c r="D60" s="13">
        <v>1012007771</v>
      </c>
      <c r="E60" s="13"/>
      <c r="F60" s="13">
        <v>86618411</v>
      </c>
      <c r="G60" s="22">
        <v>48801</v>
      </c>
      <c r="H60" s="22">
        <v>36948</v>
      </c>
      <c r="I60" s="59">
        <f t="shared" si="78"/>
        <v>85749</v>
      </c>
      <c r="J60" s="22">
        <v>68699</v>
      </c>
      <c r="K60" s="59">
        <f t="shared" si="79"/>
        <v>154448</v>
      </c>
      <c r="L60" s="22">
        <v>49451</v>
      </c>
      <c r="M60" s="35">
        <f t="shared" si="80"/>
        <v>203899</v>
      </c>
      <c r="N60" s="35">
        <v>46684</v>
      </c>
      <c r="O60" s="35">
        <f t="shared" si="81"/>
        <v>-2117</v>
      </c>
      <c r="P60" s="36">
        <f t="shared" si="82"/>
        <v>0.95661974139874184</v>
      </c>
      <c r="Q60" s="35">
        <v>40786</v>
      </c>
      <c r="R60" s="35">
        <f t="shared" si="83"/>
        <v>3838</v>
      </c>
      <c r="S60" s="36">
        <f t="shared" si="84"/>
        <v>1.1038757172242071</v>
      </c>
      <c r="T60" s="35">
        <f t="shared" si="95"/>
        <v>87470</v>
      </c>
      <c r="U60" s="35">
        <f t="shared" si="85"/>
        <v>1721</v>
      </c>
      <c r="V60" s="36">
        <f t="shared" si="86"/>
        <v>1.0200702049003487</v>
      </c>
      <c r="W60" s="35">
        <v>64226</v>
      </c>
      <c r="X60" s="35">
        <f t="shared" si="87"/>
        <v>-4473</v>
      </c>
      <c r="Y60" s="36">
        <f t="shared" si="88"/>
        <v>0.93488988194879108</v>
      </c>
      <c r="Z60" s="35">
        <f t="shared" si="96"/>
        <v>151696</v>
      </c>
      <c r="AA60" s="35">
        <f t="shared" si="89"/>
        <v>-2752</v>
      </c>
      <c r="AB60" s="36">
        <f t="shared" si="90"/>
        <v>0.98218170516937742</v>
      </c>
      <c r="AC60" s="35">
        <v>63106</v>
      </c>
      <c r="AD60" s="35">
        <f t="shared" si="91"/>
        <v>13655</v>
      </c>
      <c r="AE60" s="36">
        <f t="shared" si="92"/>
        <v>1.276131928575762</v>
      </c>
      <c r="AF60" s="35">
        <f t="shared" si="97"/>
        <v>214802</v>
      </c>
      <c r="AG60" s="35">
        <f t="shared" si="93"/>
        <v>10903</v>
      </c>
      <c r="AH60" s="36">
        <f t="shared" si="94"/>
        <v>1.0534725525873103</v>
      </c>
      <c r="AI60" s="35">
        <v>52473</v>
      </c>
      <c r="AJ60" s="35">
        <f t="shared" si="98"/>
        <v>5789</v>
      </c>
      <c r="AK60" s="36">
        <f t="shared" si="99"/>
        <v>1.1240039413931968</v>
      </c>
      <c r="AL60" s="35">
        <v>54900</v>
      </c>
      <c r="AM60" s="35">
        <f t="shared" si="100"/>
        <v>14114</v>
      </c>
      <c r="AN60" s="36">
        <f t="shared" si="101"/>
        <v>1.3460501152356201</v>
      </c>
      <c r="AO60" s="35">
        <f t="shared" si="64"/>
        <v>107373</v>
      </c>
      <c r="AP60" s="35">
        <f t="shared" si="65"/>
        <v>19903</v>
      </c>
      <c r="AQ60" s="36">
        <f t="shared" si="66"/>
        <v>1.2275408711558249</v>
      </c>
      <c r="AR60" s="35">
        <v>110609</v>
      </c>
      <c r="AS60" s="35">
        <f t="shared" si="67"/>
        <v>46383</v>
      </c>
      <c r="AT60" s="36">
        <f t="shared" si="68"/>
        <v>1.7221841621773113</v>
      </c>
      <c r="AU60" s="35">
        <f t="shared" si="69"/>
        <v>217982</v>
      </c>
      <c r="AV60" s="35">
        <f t="shared" si="70"/>
        <v>66286</v>
      </c>
      <c r="AW60" s="36">
        <f t="shared" si="71"/>
        <v>1.4369660373378335</v>
      </c>
      <c r="AX60" s="35">
        <v>76720</v>
      </c>
      <c r="AY60" s="35">
        <f t="shared" si="72"/>
        <v>13614</v>
      </c>
      <c r="AZ60" s="36">
        <f t="shared" si="73"/>
        <v>1.2157322600069724</v>
      </c>
      <c r="BA60" s="35">
        <f t="shared" si="74"/>
        <v>294702</v>
      </c>
      <c r="BB60" s="35">
        <f t="shared" si="75"/>
        <v>79900</v>
      </c>
      <c r="BC60" s="36">
        <f>BA60/AF60:AF61</f>
        <v>1.3719704658243406</v>
      </c>
      <c r="BD60" s="35">
        <f t="shared" si="76"/>
        <v>120827.82</v>
      </c>
      <c r="BE60" s="119">
        <f t="shared" si="77"/>
        <v>32759</v>
      </c>
    </row>
    <row r="61" spans="1:57" s="1" customFormat="1" ht="11.25" x14ac:dyDescent="0.2">
      <c r="A61" s="21">
        <v>51</v>
      </c>
      <c r="B61" s="21">
        <v>38</v>
      </c>
      <c r="C61" s="21" t="s">
        <v>232</v>
      </c>
      <c r="D61" s="13">
        <v>1012000335</v>
      </c>
      <c r="E61" s="13" t="s">
        <v>127</v>
      </c>
      <c r="F61" s="13">
        <v>86618101</v>
      </c>
      <c r="G61" s="22">
        <v>677502</v>
      </c>
      <c r="H61" s="22">
        <v>9821</v>
      </c>
      <c r="I61" s="59">
        <f t="shared" si="78"/>
        <v>687323</v>
      </c>
      <c r="J61" s="22">
        <v>7365</v>
      </c>
      <c r="K61" s="59">
        <f t="shared" si="79"/>
        <v>694688</v>
      </c>
      <c r="L61" s="22">
        <v>4762</v>
      </c>
      <c r="M61" s="35">
        <f t="shared" si="80"/>
        <v>699450</v>
      </c>
      <c r="N61" s="35">
        <v>7087</v>
      </c>
      <c r="O61" s="35">
        <f t="shared" si="81"/>
        <v>-670415</v>
      </c>
      <c r="P61" s="36">
        <f t="shared" si="82"/>
        <v>1.0460485725503394E-2</v>
      </c>
      <c r="Q61" s="35">
        <v>6174</v>
      </c>
      <c r="R61" s="35">
        <f t="shared" si="83"/>
        <v>-3647</v>
      </c>
      <c r="S61" s="36">
        <f t="shared" si="84"/>
        <v>0.62865288667141839</v>
      </c>
      <c r="T61" s="35">
        <f t="shared" si="95"/>
        <v>13261</v>
      </c>
      <c r="U61" s="35">
        <f t="shared" si="85"/>
        <v>-674062</v>
      </c>
      <c r="V61" s="36">
        <f t="shared" si="86"/>
        <v>1.9293694522080594E-2</v>
      </c>
      <c r="W61" s="35">
        <v>4116</v>
      </c>
      <c r="X61" s="35">
        <f t="shared" si="87"/>
        <v>-3249</v>
      </c>
      <c r="Y61" s="36">
        <f t="shared" si="88"/>
        <v>0.55885947046843176</v>
      </c>
      <c r="Z61" s="35">
        <f t="shared" si="96"/>
        <v>17377</v>
      </c>
      <c r="AA61" s="35">
        <f t="shared" si="89"/>
        <v>-677311</v>
      </c>
      <c r="AB61" s="36">
        <f t="shared" si="90"/>
        <v>2.5014107052374591E-2</v>
      </c>
      <c r="AC61" s="35">
        <v>8232</v>
      </c>
      <c r="AD61" s="35">
        <f t="shared" si="91"/>
        <v>3470</v>
      </c>
      <c r="AE61" s="36">
        <f t="shared" si="92"/>
        <v>1.7286854262914741</v>
      </c>
      <c r="AF61" s="35">
        <f t="shared" si="97"/>
        <v>25609</v>
      </c>
      <c r="AG61" s="35">
        <f t="shared" si="93"/>
        <v>-673841</v>
      </c>
      <c r="AH61" s="36">
        <f t="shared" si="94"/>
        <v>3.6613053113160342E-2</v>
      </c>
      <c r="AI61" s="35">
        <v>2070.65</v>
      </c>
      <c r="AJ61" s="35">
        <f t="shared" si="98"/>
        <v>-5016.3500000000004</v>
      </c>
      <c r="AK61" s="36">
        <f t="shared" si="99"/>
        <v>0.29217581487230143</v>
      </c>
      <c r="AL61" s="35">
        <v>29398</v>
      </c>
      <c r="AM61" s="35">
        <f t="shared" si="100"/>
        <v>23224</v>
      </c>
      <c r="AN61" s="36">
        <f t="shared" si="101"/>
        <v>4.7615808228053123</v>
      </c>
      <c r="AO61" s="35">
        <f t="shared" si="64"/>
        <v>31468.65</v>
      </c>
      <c r="AP61" s="35">
        <f t="shared" si="65"/>
        <v>18207.650000000001</v>
      </c>
      <c r="AQ61" s="36">
        <f t="shared" si="66"/>
        <v>2.373022396501018</v>
      </c>
      <c r="AR61" s="35">
        <v>44937</v>
      </c>
      <c r="AS61" s="35">
        <f t="shared" si="67"/>
        <v>40821</v>
      </c>
      <c r="AT61" s="36">
        <f t="shared" si="68"/>
        <v>10.917638483965014</v>
      </c>
      <c r="AU61" s="35">
        <f t="shared" si="69"/>
        <v>76405.649999999994</v>
      </c>
      <c r="AV61" s="35">
        <f t="shared" si="70"/>
        <v>59028.649999999994</v>
      </c>
      <c r="AW61" s="36">
        <f t="shared" si="71"/>
        <v>4.3969413592679976</v>
      </c>
      <c r="AX61" s="35">
        <v>44937</v>
      </c>
      <c r="AY61" s="35">
        <f t="shared" si="72"/>
        <v>36705</v>
      </c>
      <c r="AZ61" s="36">
        <f t="shared" si="73"/>
        <v>5.458819241982507</v>
      </c>
      <c r="BA61" s="35">
        <f t="shared" si="74"/>
        <v>121342.65</v>
      </c>
      <c r="BB61" s="35">
        <f t="shared" si="75"/>
        <v>95733.65</v>
      </c>
      <c r="BC61" s="36">
        <f>BA61/AF61:AF62</f>
        <v>4.7382814635479713</v>
      </c>
      <c r="BD61" s="35">
        <f t="shared" si="76"/>
        <v>40043.074499999995</v>
      </c>
      <c r="BE61" s="119">
        <f t="shared" si="77"/>
        <v>31592.104499999998</v>
      </c>
    </row>
    <row r="62" spans="1:57" s="1" customFormat="1" ht="11.25" x14ac:dyDescent="0.2">
      <c r="A62" s="21">
        <v>52</v>
      </c>
      <c r="B62" s="40">
        <v>101</v>
      </c>
      <c r="C62" s="40" t="s">
        <v>121</v>
      </c>
      <c r="D62" s="18">
        <v>1020014490</v>
      </c>
      <c r="E62" s="18"/>
      <c r="F62" s="18">
        <v>86618433</v>
      </c>
      <c r="G62" s="35">
        <v>3610</v>
      </c>
      <c r="H62" s="35">
        <v>61661.52</v>
      </c>
      <c r="I62" s="35">
        <f t="shared" si="78"/>
        <v>65271.519999999997</v>
      </c>
      <c r="J62" s="35">
        <v>32983</v>
      </c>
      <c r="K62" s="35">
        <f t="shared" si="79"/>
        <v>98254.51999999999</v>
      </c>
      <c r="L62" s="35">
        <v>34437.480000000003</v>
      </c>
      <c r="M62" s="35">
        <f t="shared" si="80"/>
        <v>132692</v>
      </c>
      <c r="N62" s="35">
        <v>51972.83</v>
      </c>
      <c r="O62" s="35">
        <f t="shared" si="81"/>
        <v>48362.83</v>
      </c>
      <c r="P62" s="36">
        <f t="shared" si="82"/>
        <v>14.396905817174515</v>
      </c>
      <c r="Q62" s="35">
        <v>63951.27</v>
      </c>
      <c r="R62" s="35">
        <f t="shared" si="83"/>
        <v>2289.75</v>
      </c>
      <c r="S62" s="36">
        <f t="shared" si="84"/>
        <v>1.0371341802796947</v>
      </c>
      <c r="T62" s="35">
        <f t="shared" si="95"/>
        <v>115924.1</v>
      </c>
      <c r="U62" s="35">
        <f t="shared" si="85"/>
        <v>50652.580000000009</v>
      </c>
      <c r="V62" s="36">
        <f t="shared" si="86"/>
        <v>1.7760288101150397</v>
      </c>
      <c r="W62" s="35">
        <v>162086.47</v>
      </c>
      <c r="X62" s="35">
        <f t="shared" si="87"/>
        <v>129103.47</v>
      </c>
      <c r="Y62" s="36">
        <f t="shared" si="88"/>
        <v>4.9142427917412004</v>
      </c>
      <c r="Z62" s="35">
        <f t="shared" si="96"/>
        <v>278010.57</v>
      </c>
      <c r="AA62" s="35">
        <f t="shared" si="89"/>
        <v>179756.05000000002</v>
      </c>
      <c r="AB62" s="36">
        <f t="shared" si="90"/>
        <v>2.8294939510161981</v>
      </c>
      <c r="AC62" s="35">
        <v>205789</v>
      </c>
      <c r="AD62" s="35">
        <f t="shared" si="91"/>
        <v>171351.52</v>
      </c>
      <c r="AE62" s="36">
        <f t="shared" si="92"/>
        <v>5.9757276084080475</v>
      </c>
      <c r="AF62" s="35">
        <f t="shared" si="97"/>
        <v>483799.57</v>
      </c>
      <c r="AG62" s="35">
        <f t="shared" si="93"/>
        <v>351107.57</v>
      </c>
      <c r="AH62" s="36">
        <f t="shared" si="94"/>
        <v>3.6460341994995931</v>
      </c>
      <c r="AI62" s="35">
        <v>111657</v>
      </c>
      <c r="AJ62" s="35">
        <f t="shared" si="98"/>
        <v>59684.17</v>
      </c>
      <c r="AK62" s="36">
        <f t="shared" si="99"/>
        <v>2.1483725246441265</v>
      </c>
      <c r="AL62" s="35">
        <v>106972</v>
      </c>
      <c r="AM62" s="35">
        <f t="shared" si="100"/>
        <v>43020.73</v>
      </c>
      <c r="AN62" s="36">
        <f t="shared" si="101"/>
        <v>1.6727111126956511</v>
      </c>
      <c r="AO62" s="35">
        <f t="shared" si="64"/>
        <v>218629</v>
      </c>
      <c r="AP62" s="35">
        <f t="shared" si="65"/>
        <v>102704.9</v>
      </c>
      <c r="AQ62" s="36">
        <f t="shared" si="66"/>
        <v>1.8859667661858059</v>
      </c>
      <c r="AR62" s="35">
        <v>132897</v>
      </c>
      <c r="AS62" s="35">
        <f t="shared" si="67"/>
        <v>-29189.47</v>
      </c>
      <c r="AT62" s="36">
        <f t="shared" si="68"/>
        <v>0.819914209989273</v>
      </c>
      <c r="AU62" s="35">
        <f t="shared" si="69"/>
        <v>351526</v>
      </c>
      <c r="AV62" s="35">
        <f t="shared" si="70"/>
        <v>73515.429999999993</v>
      </c>
      <c r="AW62" s="36">
        <f t="shared" si="71"/>
        <v>1.264433938608881</v>
      </c>
      <c r="AX62" s="35">
        <v>206067</v>
      </c>
      <c r="AY62" s="35">
        <f t="shared" si="72"/>
        <v>278</v>
      </c>
      <c r="AZ62" s="36">
        <f t="shared" si="73"/>
        <v>1.0013508982501493</v>
      </c>
      <c r="BA62" s="35">
        <f t="shared" si="74"/>
        <v>557593</v>
      </c>
      <c r="BB62" s="35">
        <f t="shared" si="75"/>
        <v>73793.429999999993</v>
      </c>
      <c r="BC62" s="36">
        <f>BA62/AF62:AF65</f>
        <v>1.1525289284568814</v>
      </c>
      <c r="BD62" s="35">
        <f t="shared" si="76"/>
        <v>228613.13</v>
      </c>
      <c r="BE62" s="119">
        <f t="shared" si="77"/>
        <v>30255.3063</v>
      </c>
    </row>
    <row r="63" spans="1:57" s="1" customFormat="1" ht="11.25" x14ac:dyDescent="0.2">
      <c r="A63" s="21">
        <v>53</v>
      </c>
      <c r="B63" s="21">
        <v>55</v>
      </c>
      <c r="C63" s="21" t="s">
        <v>134</v>
      </c>
      <c r="D63" s="13">
        <v>1012012940</v>
      </c>
      <c r="E63" s="13"/>
      <c r="F63" s="13">
        <v>86618101</v>
      </c>
      <c r="G63" s="22">
        <v>94573</v>
      </c>
      <c r="H63" s="22">
        <v>69810</v>
      </c>
      <c r="I63" s="59">
        <f t="shared" si="78"/>
        <v>164383</v>
      </c>
      <c r="J63" s="22">
        <v>137051</v>
      </c>
      <c r="K63" s="59">
        <f t="shared" si="79"/>
        <v>301434</v>
      </c>
      <c r="L63" s="22">
        <v>216712</v>
      </c>
      <c r="M63" s="35">
        <f t="shared" si="80"/>
        <v>518146</v>
      </c>
      <c r="N63" s="35">
        <v>99997</v>
      </c>
      <c r="O63" s="35">
        <f t="shared" si="81"/>
        <v>5424</v>
      </c>
      <c r="P63" s="36">
        <f t="shared" si="82"/>
        <v>1.0573525213327271</v>
      </c>
      <c r="Q63" s="35">
        <v>176170.98</v>
      </c>
      <c r="R63" s="35">
        <f t="shared" si="83"/>
        <v>106360.98000000001</v>
      </c>
      <c r="S63" s="36">
        <f t="shared" si="84"/>
        <v>2.5235779974215728</v>
      </c>
      <c r="T63" s="35">
        <f t="shared" si="95"/>
        <v>276167.98</v>
      </c>
      <c r="U63" s="35">
        <f t="shared" si="85"/>
        <v>111784.97999999998</v>
      </c>
      <c r="V63" s="36">
        <f t="shared" si="86"/>
        <v>1.6800276184276961</v>
      </c>
      <c r="W63" s="35">
        <v>169607</v>
      </c>
      <c r="X63" s="35">
        <f t="shared" si="87"/>
        <v>32556</v>
      </c>
      <c r="Y63" s="36">
        <f t="shared" si="88"/>
        <v>1.2375466067376377</v>
      </c>
      <c r="Z63" s="35">
        <f t="shared" si="96"/>
        <v>445774.98</v>
      </c>
      <c r="AA63" s="35">
        <f t="shared" si="89"/>
        <v>144340.97999999998</v>
      </c>
      <c r="AB63" s="36">
        <f t="shared" si="90"/>
        <v>1.4788477079559703</v>
      </c>
      <c r="AC63" s="35">
        <v>222501.76000000001</v>
      </c>
      <c r="AD63" s="35">
        <f t="shared" si="91"/>
        <v>5789.7600000000093</v>
      </c>
      <c r="AE63" s="36">
        <f t="shared" si="92"/>
        <v>1.0267163793421685</v>
      </c>
      <c r="AF63" s="35">
        <f t="shared" si="97"/>
        <v>668276.74</v>
      </c>
      <c r="AG63" s="35">
        <f t="shared" si="93"/>
        <v>150130.74</v>
      </c>
      <c r="AH63" s="36">
        <f t="shared" si="94"/>
        <v>1.2897460175317381</v>
      </c>
      <c r="AI63" s="35">
        <v>120565</v>
      </c>
      <c r="AJ63" s="35">
        <f t="shared" si="98"/>
        <v>20568</v>
      </c>
      <c r="AK63" s="36">
        <f t="shared" si="99"/>
        <v>1.2056861705851176</v>
      </c>
      <c r="AL63" s="35">
        <v>186514</v>
      </c>
      <c r="AM63" s="35">
        <f t="shared" si="100"/>
        <v>10343.01999999999</v>
      </c>
      <c r="AN63" s="36">
        <f t="shared" si="101"/>
        <v>1.0587101235402108</v>
      </c>
      <c r="AO63" s="35">
        <f t="shared" si="64"/>
        <v>307079</v>
      </c>
      <c r="AP63" s="35">
        <f t="shared" si="65"/>
        <v>30911.020000000019</v>
      </c>
      <c r="AQ63" s="36">
        <f t="shared" si="66"/>
        <v>1.1119283271000497</v>
      </c>
      <c r="AR63" s="35">
        <v>182361</v>
      </c>
      <c r="AS63" s="35">
        <f t="shared" si="67"/>
        <v>12754</v>
      </c>
      <c r="AT63" s="36">
        <f t="shared" si="68"/>
        <v>1.075197368033159</v>
      </c>
      <c r="AU63" s="35">
        <f t="shared" si="69"/>
        <v>489440</v>
      </c>
      <c r="AV63" s="35">
        <f t="shared" si="70"/>
        <v>43665.020000000019</v>
      </c>
      <c r="AW63" s="36">
        <f t="shared" si="71"/>
        <v>1.097953052457094</v>
      </c>
      <c r="AX63" s="35">
        <v>261193</v>
      </c>
      <c r="AY63" s="35">
        <f t="shared" si="72"/>
        <v>38691.239999999991</v>
      </c>
      <c r="AZ63" s="36">
        <f t="shared" si="73"/>
        <v>1.1738918379791692</v>
      </c>
      <c r="BA63" s="35">
        <f t="shared" si="74"/>
        <v>750633</v>
      </c>
      <c r="BB63" s="35">
        <f t="shared" si="75"/>
        <v>82356.260000000009</v>
      </c>
      <c r="BC63" s="36">
        <f>BA63/AF63:AF64</f>
        <v>1.1232367596693549</v>
      </c>
      <c r="BD63" s="35">
        <f t="shared" si="76"/>
        <v>247708.89</v>
      </c>
      <c r="BE63" s="119">
        <f t="shared" si="77"/>
        <v>27177.5658</v>
      </c>
    </row>
    <row r="64" spans="1:57" s="1" customFormat="1" ht="11.25" x14ac:dyDescent="0.2">
      <c r="A64" s="21">
        <v>54</v>
      </c>
      <c r="B64" s="21">
        <v>40</v>
      </c>
      <c r="C64" s="21" t="s">
        <v>143</v>
      </c>
      <c r="D64" s="13">
        <v>1012010245</v>
      </c>
      <c r="E64" s="13" t="s">
        <v>127</v>
      </c>
      <c r="F64" s="13">
        <v>86618101</v>
      </c>
      <c r="G64" s="22">
        <v>105975</v>
      </c>
      <c r="H64" s="22">
        <v>107958</v>
      </c>
      <c r="I64" s="59">
        <f t="shared" si="78"/>
        <v>213933</v>
      </c>
      <c r="J64" s="22">
        <v>108985.54</v>
      </c>
      <c r="K64" s="59">
        <f t="shared" si="79"/>
        <v>322918.53999999998</v>
      </c>
      <c r="L64" s="22">
        <v>167313</v>
      </c>
      <c r="M64" s="35">
        <f t="shared" si="80"/>
        <v>490231.54</v>
      </c>
      <c r="N64" s="35">
        <v>101268</v>
      </c>
      <c r="O64" s="35">
        <f t="shared" si="81"/>
        <v>-4707</v>
      </c>
      <c r="P64" s="36">
        <f t="shared" si="82"/>
        <v>0.95558386411889595</v>
      </c>
      <c r="Q64" s="35">
        <v>143587</v>
      </c>
      <c r="R64" s="35">
        <f t="shared" si="83"/>
        <v>35629</v>
      </c>
      <c r="S64" s="36">
        <f t="shared" si="84"/>
        <v>1.3300264917838418</v>
      </c>
      <c r="T64" s="35">
        <f t="shared" si="95"/>
        <v>244855</v>
      </c>
      <c r="U64" s="35">
        <f t="shared" si="85"/>
        <v>30922</v>
      </c>
      <c r="V64" s="36">
        <f t="shared" si="86"/>
        <v>1.1445405804621074</v>
      </c>
      <c r="W64" s="35">
        <v>153300</v>
      </c>
      <c r="X64" s="35">
        <f t="shared" si="87"/>
        <v>44314.460000000006</v>
      </c>
      <c r="Y64" s="36">
        <f t="shared" si="88"/>
        <v>1.4066086198224095</v>
      </c>
      <c r="Z64" s="35">
        <f t="shared" si="96"/>
        <v>398155</v>
      </c>
      <c r="AA64" s="35">
        <f t="shared" si="89"/>
        <v>75236.460000000021</v>
      </c>
      <c r="AB64" s="36">
        <f t="shared" si="90"/>
        <v>1.2329889761052433</v>
      </c>
      <c r="AC64" s="35">
        <v>178894</v>
      </c>
      <c r="AD64" s="35">
        <f t="shared" si="91"/>
        <v>11581</v>
      </c>
      <c r="AE64" s="36">
        <f t="shared" si="92"/>
        <v>1.0692175742470698</v>
      </c>
      <c r="AF64" s="35">
        <f t="shared" si="97"/>
        <v>577049</v>
      </c>
      <c r="AG64" s="35">
        <f t="shared" si="93"/>
        <v>86817.460000000021</v>
      </c>
      <c r="AH64" s="36">
        <f t="shared" si="94"/>
        <v>1.1770948070783043</v>
      </c>
      <c r="AI64" s="35">
        <v>102037</v>
      </c>
      <c r="AJ64" s="35">
        <f t="shared" si="98"/>
        <v>769</v>
      </c>
      <c r="AK64" s="36">
        <f t="shared" si="99"/>
        <v>1.0075937117351976</v>
      </c>
      <c r="AL64" s="35">
        <v>148946</v>
      </c>
      <c r="AM64" s="35">
        <f t="shared" si="100"/>
        <v>5359</v>
      </c>
      <c r="AN64" s="36">
        <f t="shared" si="101"/>
        <v>1.0373223202657622</v>
      </c>
      <c r="AO64" s="35">
        <f t="shared" si="64"/>
        <v>250983</v>
      </c>
      <c r="AP64" s="35">
        <f t="shared" si="65"/>
        <v>6128</v>
      </c>
      <c r="AQ64" s="36">
        <f t="shared" si="66"/>
        <v>1.0250270568295521</v>
      </c>
      <c r="AR64" s="35">
        <v>219867</v>
      </c>
      <c r="AS64" s="35">
        <f t="shared" si="67"/>
        <v>66567</v>
      </c>
      <c r="AT64" s="36">
        <f t="shared" si="68"/>
        <v>1.4342270058708415</v>
      </c>
      <c r="AU64" s="35">
        <f t="shared" si="69"/>
        <v>470850</v>
      </c>
      <c r="AV64" s="35">
        <f t="shared" si="70"/>
        <v>72695</v>
      </c>
      <c r="AW64" s="36">
        <f t="shared" si="71"/>
        <v>1.1825796486293028</v>
      </c>
      <c r="AX64" s="35">
        <v>181137</v>
      </c>
      <c r="AY64" s="35">
        <f t="shared" si="72"/>
        <v>2243</v>
      </c>
      <c r="AZ64" s="36">
        <f t="shared" si="73"/>
        <v>1.012538151083882</v>
      </c>
      <c r="BA64" s="35">
        <f t="shared" si="74"/>
        <v>651987</v>
      </c>
      <c r="BB64" s="35">
        <f t="shared" si="75"/>
        <v>74938</v>
      </c>
      <c r="BC64" s="36">
        <f>BA64/AF64:AF64</f>
        <v>1.1298641883098315</v>
      </c>
      <c r="BD64" s="35">
        <f t="shared" si="76"/>
        <v>215155.71</v>
      </c>
      <c r="BE64" s="119">
        <f t="shared" si="77"/>
        <v>24729.54</v>
      </c>
    </row>
    <row r="65" spans="1:57" s="1" customFormat="1" ht="11.25" x14ac:dyDescent="0.2">
      <c r="A65" s="21">
        <v>55</v>
      </c>
      <c r="B65" s="21">
        <v>34</v>
      </c>
      <c r="C65" s="21" t="s">
        <v>142</v>
      </c>
      <c r="D65" s="13">
        <v>1001151276</v>
      </c>
      <c r="E65" s="13" t="s">
        <v>127</v>
      </c>
      <c r="F65" s="13">
        <v>86618101</v>
      </c>
      <c r="G65" s="22">
        <v>48059.23</v>
      </c>
      <c r="H65" s="22">
        <v>71766</v>
      </c>
      <c r="I65" s="59">
        <f t="shared" si="78"/>
        <v>119825.23000000001</v>
      </c>
      <c r="J65" s="22">
        <v>82449</v>
      </c>
      <c r="K65" s="59">
        <f t="shared" si="79"/>
        <v>202274.23</v>
      </c>
      <c r="L65" s="22">
        <v>99741</v>
      </c>
      <c r="M65" s="35">
        <f t="shared" si="80"/>
        <v>302015.23</v>
      </c>
      <c r="N65" s="35">
        <v>53563</v>
      </c>
      <c r="O65" s="35">
        <f t="shared" si="81"/>
        <v>5503.7699999999968</v>
      </c>
      <c r="P65" s="36">
        <f t="shared" si="82"/>
        <v>1.1145205613989237</v>
      </c>
      <c r="Q65" s="35">
        <v>102815</v>
      </c>
      <c r="R65" s="35">
        <f t="shared" si="83"/>
        <v>31049</v>
      </c>
      <c r="S65" s="36">
        <f t="shared" si="84"/>
        <v>1.4326421982554414</v>
      </c>
      <c r="T65" s="35">
        <f t="shared" si="95"/>
        <v>156378</v>
      </c>
      <c r="U65" s="35">
        <f t="shared" si="85"/>
        <v>36552.76999999999</v>
      </c>
      <c r="V65" s="36">
        <f t="shared" si="86"/>
        <v>1.3050506975868104</v>
      </c>
      <c r="W65" s="35">
        <v>154850</v>
      </c>
      <c r="X65" s="35">
        <f t="shared" si="87"/>
        <v>72401</v>
      </c>
      <c r="Y65" s="36">
        <f t="shared" si="88"/>
        <v>1.8781307232349695</v>
      </c>
      <c r="Z65" s="35">
        <f t="shared" si="96"/>
        <v>311228</v>
      </c>
      <c r="AA65" s="35">
        <f t="shared" si="89"/>
        <v>108953.76999999999</v>
      </c>
      <c r="AB65" s="36">
        <f t="shared" si="90"/>
        <v>1.5386438499852402</v>
      </c>
      <c r="AC65" s="35">
        <v>88577</v>
      </c>
      <c r="AD65" s="35">
        <f t="shared" si="91"/>
        <v>-11164</v>
      </c>
      <c r="AE65" s="36">
        <f t="shared" si="92"/>
        <v>0.88807010156304833</v>
      </c>
      <c r="AF65" s="35">
        <f t="shared" si="97"/>
        <v>399805</v>
      </c>
      <c r="AG65" s="35">
        <f t="shared" si="93"/>
        <v>97789.770000000019</v>
      </c>
      <c r="AH65" s="36">
        <f t="shared" si="94"/>
        <v>1.3237908565074683</v>
      </c>
      <c r="AI65" s="35">
        <v>69937.77</v>
      </c>
      <c r="AJ65" s="35">
        <f t="shared" si="98"/>
        <v>16374.770000000004</v>
      </c>
      <c r="AK65" s="36">
        <f t="shared" si="99"/>
        <v>1.3057104717808936</v>
      </c>
      <c r="AL65" s="35">
        <v>104188.35</v>
      </c>
      <c r="AM65" s="35">
        <f t="shared" si="100"/>
        <v>1373.3500000000058</v>
      </c>
      <c r="AN65" s="36">
        <f t="shared" si="101"/>
        <v>1.0133574867480426</v>
      </c>
      <c r="AO65" s="35">
        <f t="shared" si="64"/>
        <v>174126.12</v>
      </c>
      <c r="AP65" s="35">
        <f t="shared" si="65"/>
        <v>17748.119999999995</v>
      </c>
      <c r="AQ65" s="36">
        <f t="shared" si="66"/>
        <v>1.1134949929018148</v>
      </c>
      <c r="AR65" s="35">
        <v>148307</v>
      </c>
      <c r="AS65" s="35">
        <f t="shared" si="67"/>
        <v>-6543</v>
      </c>
      <c r="AT65" s="36">
        <f t="shared" si="68"/>
        <v>0.95774620600581206</v>
      </c>
      <c r="AU65" s="35">
        <f t="shared" si="69"/>
        <v>322433.12</v>
      </c>
      <c r="AV65" s="35">
        <f t="shared" si="70"/>
        <v>11205.119999999995</v>
      </c>
      <c r="AW65" s="36">
        <f t="shared" si="71"/>
        <v>1.0360029303276055</v>
      </c>
      <c r="AX65" s="35">
        <v>144017</v>
      </c>
      <c r="AY65" s="35">
        <f t="shared" si="72"/>
        <v>55440</v>
      </c>
      <c r="AZ65" s="36">
        <f t="shared" si="73"/>
        <v>1.6258961129864411</v>
      </c>
      <c r="BA65" s="35">
        <f t="shared" si="74"/>
        <v>466450.12</v>
      </c>
      <c r="BB65" s="35">
        <f t="shared" si="75"/>
        <v>66645.119999999995</v>
      </c>
      <c r="BC65" s="36">
        <f>BA65/AF65:AF66</f>
        <v>1.166694063355886</v>
      </c>
      <c r="BD65" s="35">
        <f t="shared" si="76"/>
        <v>153928.53959999999</v>
      </c>
      <c r="BE65" s="119">
        <f t="shared" si="77"/>
        <v>21992.889599999999</v>
      </c>
    </row>
    <row r="66" spans="1:57" s="1" customFormat="1" ht="11.25" x14ac:dyDescent="0.2">
      <c r="A66" s="21">
        <v>56</v>
      </c>
      <c r="B66" s="21">
        <v>11</v>
      </c>
      <c r="C66" s="21" t="s">
        <v>194</v>
      </c>
      <c r="D66" s="13">
        <v>1001012875</v>
      </c>
      <c r="E66" s="13">
        <v>100150001</v>
      </c>
      <c r="F66" s="13">
        <v>86618101</v>
      </c>
      <c r="G66" s="22">
        <v>82476</v>
      </c>
      <c r="H66" s="22">
        <v>101398</v>
      </c>
      <c r="I66" s="59">
        <f t="shared" si="78"/>
        <v>183874</v>
      </c>
      <c r="J66" s="22">
        <v>100520</v>
      </c>
      <c r="K66" s="59">
        <f t="shared" si="79"/>
        <v>284394</v>
      </c>
      <c r="L66" s="22">
        <v>82989</v>
      </c>
      <c r="M66" s="35">
        <f t="shared" si="80"/>
        <v>367383</v>
      </c>
      <c r="N66" s="35">
        <v>81237</v>
      </c>
      <c r="O66" s="35">
        <f t="shared" si="81"/>
        <v>-1239</v>
      </c>
      <c r="P66" s="36">
        <f t="shared" si="82"/>
        <v>0.9849774479848683</v>
      </c>
      <c r="Q66" s="35">
        <v>109311</v>
      </c>
      <c r="R66" s="35">
        <f t="shared" si="83"/>
        <v>7913</v>
      </c>
      <c r="S66" s="36">
        <f t="shared" si="84"/>
        <v>1.0780390145762244</v>
      </c>
      <c r="T66" s="35">
        <f t="shared" si="95"/>
        <v>190548</v>
      </c>
      <c r="U66" s="35">
        <f t="shared" si="85"/>
        <v>6674</v>
      </c>
      <c r="V66" s="36">
        <f t="shared" si="86"/>
        <v>1.0362965944070397</v>
      </c>
      <c r="W66" s="35">
        <v>70295</v>
      </c>
      <c r="X66" s="35">
        <f t="shared" si="87"/>
        <v>-30225</v>
      </c>
      <c r="Y66" s="36">
        <f t="shared" si="88"/>
        <v>0.69931356943891765</v>
      </c>
      <c r="Z66" s="35">
        <f t="shared" si="96"/>
        <v>260843</v>
      </c>
      <c r="AA66" s="35">
        <f t="shared" si="89"/>
        <v>-23551</v>
      </c>
      <c r="AB66" s="36">
        <f t="shared" si="90"/>
        <v>0.91718882958149606</v>
      </c>
      <c r="AC66" s="35">
        <v>84751</v>
      </c>
      <c r="AD66" s="35">
        <f t="shared" si="91"/>
        <v>1762</v>
      </c>
      <c r="AE66" s="36">
        <f t="shared" si="92"/>
        <v>1.02123172950632</v>
      </c>
      <c r="AF66" s="35">
        <f t="shared" si="97"/>
        <v>345594</v>
      </c>
      <c r="AG66" s="35">
        <f t="shared" si="93"/>
        <v>-21789</v>
      </c>
      <c r="AH66" s="36">
        <f t="shared" si="94"/>
        <v>0.94069132213521034</v>
      </c>
      <c r="AI66" s="35">
        <v>81633</v>
      </c>
      <c r="AJ66" s="35">
        <f t="shared" si="98"/>
        <v>396</v>
      </c>
      <c r="AK66" s="36">
        <f t="shared" si="99"/>
        <v>1.0048746260940211</v>
      </c>
      <c r="AL66" s="35">
        <v>94823</v>
      </c>
      <c r="AM66" s="35">
        <f t="shared" si="100"/>
        <v>-14488</v>
      </c>
      <c r="AN66" s="36">
        <f t="shared" si="101"/>
        <v>0.86746073130791956</v>
      </c>
      <c r="AO66" s="35">
        <f t="shared" si="64"/>
        <v>176456</v>
      </c>
      <c r="AP66" s="35">
        <f t="shared" si="65"/>
        <v>-14092</v>
      </c>
      <c r="AQ66" s="36">
        <f t="shared" si="66"/>
        <v>0.92604488107983285</v>
      </c>
      <c r="AR66" s="35">
        <v>103463</v>
      </c>
      <c r="AS66" s="35">
        <f t="shared" si="67"/>
        <v>33168</v>
      </c>
      <c r="AT66" s="36">
        <f t="shared" si="68"/>
        <v>1.4718401024254926</v>
      </c>
      <c r="AU66" s="35">
        <f t="shared" si="69"/>
        <v>279919</v>
      </c>
      <c r="AV66" s="35">
        <f t="shared" si="70"/>
        <v>19076</v>
      </c>
      <c r="AW66" s="36">
        <f t="shared" si="71"/>
        <v>1.0731321139536043</v>
      </c>
      <c r="AX66" s="35">
        <v>131566.32</v>
      </c>
      <c r="AY66" s="35">
        <f t="shared" si="72"/>
        <v>46815.320000000007</v>
      </c>
      <c r="AZ66" s="36">
        <f t="shared" si="73"/>
        <v>1.5523866385057403</v>
      </c>
      <c r="BA66" s="35">
        <f t="shared" si="74"/>
        <v>411485.32</v>
      </c>
      <c r="BB66" s="35">
        <f t="shared" si="75"/>
        <v>65891.320000000007</v>
      </c>
      <c r="BC66" s="36">
        <f>BA66/AF66:AF67</f>
        <v>1.1906610647175588</v>
      </c>
      <c r="BD66" s="35">
        <f t="shared" si="76"/>
        <v>135790.1556</v>
      </c>
      <c r="BE66" s="119">
        <f t="shared" si="77"/>
        <v>21744.135600000001</v>
      </c>
    </row>
    <row r="67" spans="1:57" s="1" customFormat="1" ht="11.25" x14ac:dyDescent="0.2">
      <c r="A67" s="21">
        <v>57</v>
      </c>
      <c r="B67" s="21">
        <v>54</v>
      </c>
      <c r="C67" s="21" t="s">
        <v>210</v>
      </c>
      <c r="D67" s="13">
        <v>1001048399</v>
      </c>
      <c r="E67" s="13"/>
      <c r="F67" s="13">
        <v>86618101</v>
      </c>
      <c r="G67" s="22">
        <v>127799</v>
      </c>
      <c r="H67" s="22">
        <v>153789</v>
      </c>
      <c r="I67" s="59">
        <f t="shared" si="78"/>
        <v>281588</v>
      </c>
      <c r="J67" s="22">
        <v>167699</v>
      </c>
      <c r="K67" s="59">
        <f t="shared" si="79"/>
        <v>449287</v>
      </c>
      <c r="L67" s="22">
        <v>200347</v>
      </c>
      <c r="M67" s="35">
        <f t="shared" si="80"/>
        <v>649634</v>
      </c>
      <c r="N67" s="35">
        <v>102651</v>
      </c>
      <c r="O67" s="35">
        <f t="shared" si="81"/>
        <v>-25148</v>
      </c>
      <c r="P67" s="36">
        <f t="shared" si="82"/>
        <v>0.80322224743542592</v>
      </c>
      <c r="Q67" s="35">
        <v>142042.43</v>
      </c>
      <c r="R67" s="35">
        <f t="shared" si="83"/>
        <v>-11746.570000000007</v>
      </c>
      <c r="S67" s="36">
        <f t="shared" si="84"/>
        <v>0.92361891942856766</v>
      </c>
      <c r="T67" s="35">
        <f t="shared" si="95"/>
        <v>244693.43</v>
      </c>
      <c r="U67" s="35">
        <f t="shared" si="85"/>
        <v>-36894.570000000007</v>
      </c>
      <c r="V67" s="36">
        <f t="shared" si="86"/>
        <v>0.8689767674758867</v>
      </c>
      <c r="W67" s="35">
        <v>151776</v>
      </c>
      <c r="X67" s="35">
        <f t="shared" si="87"/>
        <v>-15923</v>
      </c>
      <c r="Y67" s="36">
        <f t="shared" si="88"/>
        <v>0.90505011955944881</v>
      </c>
      <c r="Z67" s="35">
        <f t="shared" si="96"/>
        <v>396469.43</v>
      </c>
      <c r="AA67" s="35">
        <f t="shared" si="89"/>
        <v>-52817.570000000007</v>
      </c>
      <c r="AB67" s="36">
        <f t="shared" si="90"/>
        <v>0.88244135708355687</v>
      </c>
      <c r="AC67" s="35">
        <v>181771</v>
      </c>
      <c r="AD67" s="35">
        <f t="shared" si="91"/>
        <v>-18576</v>
      </c>
      <c r="AE67" s="36">
        <f t="shared" si="92"/>
        <v>0.90728086769454996</v>
      </c>
      <c r="AF67" s="35">
        <f t="shared" si="97"/>
        <v>578240.42999999993</v>
      </c>
      <c r="AG67" s="35">
        <f t="shared" si="93"/>
        <v>-71393.570000000065</v>
      </c>
      <c r="AH67" s="36">
        <f t="shared" si="94"/>
        <v>0.89010185735352509</v>
      </c>
      <c r="AI67" s="35">
        <v>114913</v>
      </c>
      <c r="AJ67" s="35">
        <f t="shared" si="98"/>
        <v>12262</v>
      </c>
      <c r="AK67" s="36">
        <f t="shared" si="99"/>
        <v>1.1194532931973387</v>
      </c>
      <c r="AL67" s="35">
        <v>149884</v>
      </c>
      <c r="AM67" s="35">
        <f t="shared" si="100"/>
        <v>7841.570000000007</v>
      </c>
      <c r="AN67" s="36">
        <f t="shared" si="101"/>
        <v>1.0552058282866605</v>
      </c>
      <c r="AO67" s="35">
        <f t="shared" si="64"/>
        <v>264797</v>
      </c>
      <c r="AP67" s="35">
        <f t="shared" si="65"/>
        <v>20103.570000000007</v>
      </c>
      <c r="AQ67" s="36">
        <f t="shared" si="66"/>
        <v>1.0821581928047681</v>
      </c>
      <c r="AR67" s="35">
        <v>161360</v>
      </c>
      <c r="AS67" s="35">
        <f t="shared" si="67"/>
        <v>9584</v>
      </c>
      <c r="AT67" s="36">
        <f t="shared" si="68"/>
        <v>1.06314568838288</v>
      </c>
      <c r="AU67" s="35">
        <f t="shared" si="69"/>
        <v>426157</v>
      </c>
      <c r="AV67" s="35">
        <f t="shared" si="70"/>
        <v>29687.570000000007</v>
      </c>
      <c r="AW67" s="36">
        <f t="shared" si="71"/>
        <v>1.0748798463478004</v>
      </c>
      <c r="AX67" s="35">
        <v>217411</v>
      </c>
      <c r="AY67" s="35">
        <f t="shared" si="72"/>
        <v>35640</v>
      </c>
      <c r="AZ67" s="36">
        <f t="shared" si="73"/>
        <v>1.1960708803934621</v>
      </c>
      <c r="BA67" s="35">
        <f t="shared" si="74"/>
        <v>643568</v>
      </c>
      <c r="BB67" s="35">
        <f t="shared" si="75"/>
        <v>65327.570000000065</v>
      </c>
      <c r="BC67" s="36">
        <f>BA67/AF67:AF68</f>
        <v>1.1129764828101003</v>
      </c>
      <c r="BD67" s="35">
        <f t="shared" si="76"/>
        <v>212377.44</v>
      </c>
      <c r="BE67" s="119">
        <f t="shared" si="77"/>
        <v>21558.098100000025</v>
      </c>
    </row>
    <row r="68" spans="1:57" s="1" customFormat="1" ht="11.25" x14ac:dyDescent="0.2">
      <c r="A68" s="21">
        <v>58</v>
      </c>
      <c r="B68" s="21">
        <v>66</v>
      </c>
      <c r="C68" s="21" t="s">
        <v>159</v>
      </c>
      <c r="D68" s="13">
        <v>1012009377</v>
      </c>
      <c r="E68" s="13"/>
      <c r="F68" s="13">
        <v>86618101</v>
      </c>
      <c r="G68" s="22">
        <v>30549</v>
      </c>
      <c r="H68" s="22">
        <v>15104</v>
      </c>
      <c r="I68" s="59">
        <f t="shared" si="78"/>
        <v>45653</v>
      </c>
      <c r="J68" s="22">
        <v>23756</v>
      </c>
      <c r="K68" s="59">
        <f t="shared" si="79"/>
        <v>69409</v>
      </c>
      <c r="L68" s="22">
        <v>29146</v>
      </c>
      <c r="M68" s="35">
        <f t="shared" si="80"/>
        <v>98555</v>
      </c>
      <c r="N68" s="35">
        <v>22652</v>
      </c>
      <c r="O68" s="35">
        <f t="shared" si="81"/>
        <v>-7897</v>
      </c>
      <c r="P68" s="36">
        <f t="shared" si="82"/>
        <v>0.74149726668630722</v>
      </c>
      <c r="Q68" s="35">
        <v>30754</v>
      </c>
      <c r="R68" s="35">
        <f t="shared" si="83"/>
        <v>15650</v>
      </c>
      <c r="S68" s="36">
        <f t="shared" si="84"/>
        <v>2.0361493644067798</v>
      </c>
      <c r="T68" s="35">
        <f t="shared" si="95"/>
        <v>53406</v>
      </c>
      <c r="U68" s="35">
        <f t="shared" si="85"/>
        <v>7753</v>
      </c>
      <c r="V68" s="36">
        <f t="shared" si="86"/>
        <v>1.1698245460320242</v>
      </c>
      <c r="W68" s="35">
        <v>43318</v>
      </c>
      <c r="X68" s="35">
        <f t="shared" si="87"/>
        <v>19562</v>
      </c>
      <c r="Y68" s="36">
        <f t="shared" si="88"/>
        <v>1.8234551271257788</v>
      </c>
      <c r="Z68" s="35">
        <f t="shared" si="96"/>
        <v>96724</v>
      </c>
      <c r="AA68" s="35">
        <f t="shared" si="89"/>
        <v>27315</v>
      </c>
      <c r="AB68" s="36">
        <f t="shared" si="90"/>
        <v>1.3935368612139636</v>
      </c>
      <c r="AC68" s="35">
        <v>25586</v>
      </c>
      <c r="AD68" s="35">
        <f t="shared" si="91"/>
        <v>-3560</v>
      </c>
      <c r="AE68" s="36">
        <f t="shared" si="92"/>
        <v>0.87785630961366912</v>
      </c>
      <c r="AF68" s="35">
        <f t="shared" si="97"/>
        <v>122310</v>
      </c>
      <c r="AG68" s="35">
        <f t="shared" si="93"/>
        <v>23755</v>
      </c>
      <c r="AH68" s="36">
        <f t="shared" si="94"/>
        <v>1.2410329257774846</v>
      </c>
      <c r="AI68" s="35">
        <v>35199</v>
      </c>
      <c r="AJ68" s="35">
        <f t="shared" si="98"/>
        <v>12547</v>
      </c>
      <c r="AK68" s="36">
        <f t="shared" si="99"/>
        <v>1.5539025251633409</v>
      </c>
      <c r="AL68" s="35">
        <v>49397</v>
      </c>
      <c r="AM68" s="35">
        <f t="shared" si="100"/>
        <v>18643</v>
      </c>
      <c r="AN68" s="36">
        <f t="shared" si="101"/>
        <v>1.6061975677960592</v>
      </c>
      <c r="AO68" s="35">
        <f t="shared" si="64"/>
        <v>84596</v>
      </c>
      <c r="AP68" s="35">
        <f t="shared" si="65"/>
        <v>31190</v>
      </c>
      <c r="AQ68" s="36">
        <f t="shared" si="66"/>
        <v>1.5840167771411451</v>
      </c>
      <c r="AR68" s="35">
        <v>54109</v>
      </c>
      <c r="AS68" s="35">
        <f t="shared" si="67"/>
        <v>10791</v>
      </c>
      <c r="AT68" s="36">
        <f t="shared" si="68"/>
        <v>1.2491112239715592</v>
      </c>
      <c r="AU68" s="35">
        <f t="shared" si="69"/>
        <v>138705</v>
      </c>
      <c r="AV68" s="35">
        <f t="shared" si="70"/>
        <v>41981</v>
      </c>
      <c r="AW68" s="36">
        <f t="shared" si="71"/>
        <v>1.4340287829287457</v>
      </c>
      <c r="AX68" s="35">
        <v>45020</v>
      </c>
      <c r="AY68" s="35">
        <f t="shared" si="72"/>
        <v>19434</v>
      </c>
      <c r="AZ68" s="36">
        <f t="shared" si="73"/>
        <v>1.7595560071914329</v>
      </c>
      <c r="BA68" s="35">
        <f t="shared" si="74"/>
        <v>183725</v>
      </c>
      <c r="BB68" s="35">
        <f t="shared" si="75"/>
        <v>61415</v>
      </c>
      <c r="BC68" s="36">
        <f>BA68/AF68:AF69</f>
        <v>1.5021257460551058</v>
      </c>
      <c r="BD68" s="35">
        <f t="shared" si="76"/>
        <v>60629.25</v>
      </c>
      <c r="BE68" s="119">
        <f t="shared" si="77"/>
        <v>20266.95</v>
      </c>
    </row>
    <row r="69" spans="1:57" s="1" customFormat="1" ht="11.25" x14ac:dyDescent="0.2">
      <c r="A69" s="21">
        <v>59</v>
      </c>
      <c r="B69" s="40">
        <v>107</v>
      </c>
      <c r="C69" s="40" t="s">
        <v>164</v>
      </c>
      <c r="D69" s="18">
        <v>1012007757</v>
      </c>
      <c r="E69" s="18">
        <v>101201001</v>
      </c>
      <c r="F69" s="18">
        <v>86618450</v>
      </c>
      <c r="G69" s="35">
        <v>45207</v>
      </c>
      <c r="H69" s="35">
        <v>67288</v>
      </c>
      <c r="I69" s="35">
        <f t="shared" si="78"/>
        <v>112495</v>
      </c>
      <c r="J69" s="35">
        <v>76747</v>
      </c>
      <c r="K69" s="35">
        <f t="shared" si="79"/>
        <v>189242</v>
      </c>
      <c r="L69" s="35">
        <v>89754</v>
      </c>
      <c r="M69" s="35">
        <f t="shared" si="80"/>
        <v>278996</v>
      </c>
      <c r="N69" s="35">
        <v>53889</v>
      </c>
      <c r="O69" s="35">
        <f t="shared" si="81"/>
        <v>8682</v>
      </c>
      <c r="P69" s="36">
        <f t="shared" si="82"/>
        <v>1.192049903775964</v>
      </c>
      <c r="Q69" s="35">
        <v>67883</v>
      </c>
      <c r="R69" s="35">
        <f t="shared" si="83"/>
        <v>595</v>
      </c>
      <c r="S69" s="36">
        <f t="shared" si="84"/>
        <v>1.0088425870883366</v>
      </c>
      <c r="T69" s="35">
        <f t="shared" si="95"/>
        <v>121772</v>
      </c>
      <c r="U69" s="35">
        <f t="shared" si="85"/>
        <v>9277</v>
      </c>
      <c r="V69" s="36">
        <f t="shared" si="86"/>
        <v>1.0824658873727722</v>
      </c>
      <c r="W69" s="35">
        <v>73998</v>
      </c>
      <c r="X69" s="35">
        <f t="shared" si="87"/>
        <v>-2749</v>
      </c>
      <c r="Y69" s="36">
        <f t="shared" si="88"/>
        <v>0.96418101033265147</v>
      </c>
      <c r="Z69" s="35">
        <f t="shared" si="96"/>
        <v>195770</v>
      </c>
      <c r="AA69" s="35">
        <f t="shared" si="89"/>
        <v>6528</v>
      </c>
      <c r="AB69" s="36">
        <f t="shared" si="90"/>
        <v>1.0344955136808953</v>
      </c>
      <c r="AC69" s="35">
        <v>90145</v>
      </c>
      <c r="AD69" s="35">
        <f t="shared" si="91"/>
        <v>391</v>
      </c>
      <c r="AE69" s="36">
        <f t="shared" si="92"/>
        <v>1.0043563518060477</v>
      </c>
      <c r="AF69" s="35">
        <f t="shared" si="97"/>
        <v>285915</v>
      </c>
      <c r="AG69" s="35">
        <f t="shared" si="93"/>
        <v>6919</v>
      </c>
      <c r="AH69" s="36">
        <f t="shared" si="94"/>
        <v>1.0247996387044975</v>
      </c>
      <c r="AI69" s="35">
        <v>64034</v>
      </c>
      <c r="AJ69" s="35">
        <f t="shared" si="98"/>
        <v>10145</v>
      </c>
      <c r="AK69" s="36">
        <f t="shared" si="99"/>
        <v>1.1882573437992912</v>
      </c>
      <c r="AL69" s="35">
        <v>73929</v>
      </c>
      <c r="AM69" s="35">
        <f t="shared" si="100"/>
        <v>6046</v>
      </c>
      <c r="AN69" s="36">
        <f t="shared" si="101"/>
        <v>1.0890650089123934</v>
      </c>
      <c r="AO69" s="35">
        <f t="shared" si="64"/>
        <v>137963</v>
      </c>
      <c r="AP69" s="35">
        <f t="shared" si="65"/>
        <v>16191</v>
      </c>
      <c r="AQ69" s="36">
        <f t="shared" si="66"/>
        <v>1.1329616003679006</v>
      </c>
      <c r="AR69" s="35">
        <v>99945</v>
      </c>
      <c r="AS69" s="35">
        <f t="shared" si="67"/>
        <v>25947</v>
      </c>
      <c r="AT69" s="36">
        <f t="shared" si="68"/>
        <v>1.350644612016541</v>
      </c>
      <c r="AU69" s="35">
        <f t="shared" si="69"/>
        <v>237908</v>
      </c>
      <c r="AV69" s="35">
        <f t="shared" si="70"/>
        <v>42138</v>
      </c>
      <c r="AW69" s="36">
        <f t="shared" si="71"/>
        <v>1.2152423762578537</v>
      </c>
      <c r="AX69" s="35">
        <v>93635</v>
      </c>
      <c r="AY69" s="35">
        <f t="shared" si="72"/>
        <v>3490</v>
      </c>
      <c r="AZ69" s="36">
        <f t="shared" si="73"/>
        <v>1.0387154029618948</v>
      </c>
      <c r="BA69" s="35">
        <f t="shared" si="74"/>
        <v>331543</v>
      </c>
      <c r="BB69" s="35">
        <f t="shared" si="75"/>
        <v>45628</v>
      </c>
      <c r="BC69" s="36">
        <f>BA69/AF69:AF69</f>
        <v>1.1595858909116346</v>
      </c>
      <c r="BD69" s="35">
        <f t="shared" si="76"/>
        <v>135932.63</v>
      </c>
      <c r="BE69" s="119">
        <f t="shared" si="77"/>
        <v>18707.48</v>
      </c>
    </row>
    <row r="70" spans="1:57" s="1" customFormat="1" ht="11.25" x14ac:dyDescent="0.2">
      <c r="A70" s="21">
        <v>60</v>
      </c>
      <c r="B70" s="21">
        <v>26</v>
      </c>
      <c r="C70" s="21" t="s">
        <v>140</v>
      </c>
      <c r="D70" s="13">
        <v>1001036450</v>
      </c>
      <c r="E70" s="13"/>
      <c r="F70" s="13">
        <v>86618101</v>
      </c>
      <c r="G70" s="22">
        <v>379024</v>
      </c>
      <c r="H70" s="22">
        <v>774198</v>
      </c>
      <c r="I70" s="59">
        <f t="shared" si="78"/>
        <v>1153222</v>
      </c>
      <c r="J70" s="22">
        <v>861625</v>
      </c>
      <c r="K70" s="59">
        <f t="shared" si="79"/>
        <v>2014847</v>
      </c>
      <c r="L70" s="22">
        <v>1158718</v>
      </c>
      <c r="M70" s="35">
        <f t="shared" si="80"/>
        <v>3173565</v>
      </c>
      <c r="N70" s="35">
        <v>369045</v>
      </c>
      <c r="O70" s="35">
        <f t="shared" si="81"/>
        <v>-9979</v>
      </c>
      <c r="P70" s="36">
        <f t="shared" si="82"/>
        <v>0.97367185191439065</v>
      </c>
      <c r="Q70" s="35">
        <v>879302</v>
      </c>
      <c r="R70" s="35">
        <f t="shared" si="83"/>
        <v>105104</v>
      </c>
      <c r="S70" s="36">
        <f t="shared" si="84"/>
        <v>1.1357585527216552</v>
      </c>
      <c r="T70" s="35">
        <f t="shared" si="95"/>
        <v>1248347</v>
      </c>
      <c r="U70" s="35">
        <f t="shared" si="85"/>
        <v>95125</v>
      </c>
      <c r="V70" s="36">
        <f t="shared" si="86"/>
        <v>1.0824862862484412</v>
      </c>
      <c r="W70" s="35">
        <v>922712</v>
      </c>
      <c r="X70" s="35">
        <f t="shared" si="87"/>
        <v>61087</v>
      </c>
      <c r="Y70" s="36">
        <f t="shared" si="88"/>
        <v>1.0708974321775715</v>
      </c>
      <c r="Z70" s="35">
        <f t="shared" si="96"/>
        <v>2171059</v>
      </c>
      <c r="AA70" s="35">
        <f t="shared" si="89"/>
        <v>156212</v>
      </c>
      <c r="AB70" s="36">
        <f t="shared" si="90"/>
        <v>1.0775304526844967</v>
      </c>
      <c r="AC70" s="35">
        <v>1104864</v>
      </c>
      <c r="AD70" s="35">
        <f t="shared" si="91"/>
        <v>-53854</v>
      </c>
      <c r="AE70" s="36">
        <f t="shared" si="92"/>
        <v>0.95352277258142193</v>
      </c>
      <c r="AF70" s="35">
        <f t="shared" si="97"/>
        <v>3275923</v>
      </c>
      <c r="AG70" s="35">
        <f t="shared" si="93"/>
        <v>102358</v>
      </c>
      <c r="AH70" s="36">
        <f t="shared" si="94"/>
        <v>1.0322533176412017</v>
      </c>
      <c r="AI70" s="35">
        <v>450234</v>
      </c>
      <c r="AJ70" s="35">
        <f t="shared" si="98"/>
        <v>81189</v>
      </c>
      <c r="AK70" s="36">
        <f t="shared" si="99"/>
        <v>1.2199975612730154</v>
      </c>
      <c r="AL70" s="35">
        <v>910182</v>
      </c>
      <c r="AM70" s="35">
        <f t="shared" si="100"/>
        <v>30880</v>
      </c>
      <c r="AN70" s="36">
        <f t="shared" si="101"/>
        <v>1.0351187646565116</v>
      </c>
      <c r="AO70" s="35">
        <f t="shared" si="64"/>
        <v>1360416</v>
      </c>
      <c r="AP70" s="35">
        <f t="shared" si="65"/>
        <v>112069</v>
      </c>
      <c r="AQ70" s="36">
        <f t="shared" si="66"/>
        <v>1.0897739170278777</v>
      </c>
      <c r="AR70" s="35">
        <v>892456</v>
      </c>
      <c r="AS70" s="35">
        <f t="shared" si="67"/>
        <v>-30256</v>
      </c>
      <c r="AT70" s="36">
        <f t="shared" si="68"/>
        <v>0.96720970356947777</v>
      </c>
      <c r="AU70" s="35">
        <f t="shared" si="69"/>
        <v>2252872</v>
      </c>
      <c r="AV70" s="35">
        <f t="shared" si="70"/>
        <v>81813</v>
      </c>
      <c r="AW70" s="36">
        <f t="shared" si="71"/>
        <v>1.0376834530982346</v>
      </c>
      <c r="AX70" s="35">
        <v>1078808.54</v>
      </c>
      <c r="AY70" s="35">
        <f t="shared" si="72"/>
        <v>-26055.459999999963</v>
      </c>
      <c r="AZ70" s="36">
        <f t="shared" si="73"/>
        <v>0.97641749572798109</v>
      </c>
      <c r="BA70" s="35">
        <f t="shared" si="74"/>
        <v>3331680.54</v>
      </c>
      <c r="BB70" s="35">
        <f t="shared" si="75"/>
        <v>55757.540000000037</v>
      </c>
      <c r="BC70" s="36">
        <f t="shared" ref="BC70:BC75" si="102">BA70/AF70:AF71</f>
        <v>1.0170204061572876</v>
      </c>
      <c r="BD70" s="35">
        <f t="shared" si="76"/>
        <v>1099454.5782000001</v>
      </c>
      <c r="BE70" s="119">
        <f t="shared" si="77"/>
        <v>18399.988200000011</v>
      </c>
    </row>
    <row r="71" spans="1:57" s="1" customFormat="1" ht="11.25" x14ac:dyDescent="0.2">
      <c r="A71" s="21">
        <v>61</v>
      </c>
      <c r="B71" s="21">
        <v>32</v>
      </c>
      <c r="C71" s="21" t="s">
        <v>166</v>
      </c>
      <c r="D71" s="13">
        <v>7704761773</v>
      </c>
      <c r="E71" s="13" t="s">
        <v>167</v>
      </c>
      <c r="F71" s="13">
        <v>86618101</v>
      </c>
      <c r="G71" s="22">
        <v>38230</v>
      </c>
      <c r="H71" s="22">
        <v>41686</v>
      </c>
      <c r="I71" s="59">
        <f t="shared" si="78"/>
        <v>79916</v>
      </c>
      <c r="J71" s="22">
        <v>35629</v>
      </c>
      <c r="K71" s="59">
        <f t="shared" si="79"/>
        <v>115545</v>
      </c>
      <c r="L71" s="22">
        <v>68850</v>
      </c>
      <c r="M71" s="35">
        <f t="shared" si="80"/>
        <v>184395</v>
      </c>
      <c r="N71" s="35">
        <v>32786</v>
      </c>
      <c r="O71" s="35">
        <f t="shared" si="81"/>
        <v>-5444</v>
      </c>
      <c r="P71" s="36">
        <f t="shared" si="82"/>
        <v>0.85759874444153805</v>
      </c>
      <c r="Q71" s="35">
        <v>40915</v>
      </c>
      <c r="R71" s="35">
        <f t="shared" si="83"/>
        <v>-771</v>
      </c>
      <c r="S71" s="36">
        <f t="shared" si="84"/>
        <v>0.98150458187401046</v>
      </c>
      <c r="T71" s="35">
        <f t="shared" si="95"/>
        <v>73701</v>
      </c>
      <c r="U71" s="35">
        <f t="shared" si="85"/>
        <v>-6215</v>
      </c>
      <c r="V71" s="36">
        <f t="shared" si="86"/>
        <v>0.9222308423845037</v>
      </c>
      <c r="W71" s="35">
        <v>45094</v>
      </c>
      <c r="X71" s="35">
        <f t="shared" si="87"/>
        <v>9465</v>
      </c>
      <c r="Y71" s="36">
        <f t="shared" si="88"/>
        <v>1.265654382665806</v>
      </c>
      <c r="Z71" s="35">
        <f t="shared" si="96"/>
        <v>118795</v>
      </c>
      <c r="AA71" s="35">
        <f t="shared" si="89"/>
        <v>3250</v>
      </c>
      <c r="AB71" s="36">
        <f t="shared" si="90"/>
        <v>1.0281275693452767</v>
      </c>
      <c r="AC71" s="35">
        <v>73072.77</v>
      </c>
      <c r="AD71" s="35">
        <f t="shared" si="91"/>
        <v>4222.7700000000041</v>
      </c>
      <c r="AE71" s="36">
        <f t="shared" si="92"/>
        <v>1.0613328976034859</v>
      </c>
      <c r="AF71" s="35">
        <f t="shared" si="97"/>
        <v>191867.77000000002</v>
      </c>
      <c r="AG71" s="35">
        <f t="shared" si="93"/>
        <v>7472.7700000000186</v>
      </c>
      <c r="AH71" s="36">
        <f t="shared" si="94"/>
        <v>1.0405258819382306</v>
      </c>
      <c r="AI71" s="35">
        <v>38280</v>
      </c>
      <c r="AJ71" s="35">
        <f t="shared" si="98"/>
        <v>5494</v>
      </c>
      <c r="AK71" s="36">
        <f t="shared" si="99"/>
        <v>1.1675715244311597</v>
      </c>
      <c r="AL71" s="35">
        <v>41934</v>
      </c>
      <c r="AM71" s="35">
        <f t="shared" si="100"/>
        <v>1019</v>
      </c>
      <c r="AN71" s="36">
        <f t="shared" si="101"/>
        <v>1.0249052914579004</v>
      </c>
      <c r="AO71" s="35">
        <f t="shared" si="64"/>
        <v>80214</v>
      </c>
      <c r="AP71" s="35">
        <f t="shared" si="65"/>
        <v>6513</v>
      </c>
      <c r="AQ71" s="36">
        <f t="shared" si="66"/>
        <v>1.0883705784182032</v>
      </c>
      <c r="AR71" s="35">
        <v>55083</v>
      </c>
      <c r="AS71" s="35">
        <f t="shared" si="67"/>
        <v>9989</v>
      </c>
      <c r="AT71" s="36">
        <f t="shared" si="68"/>
        <v>1.2215150574355791</v>
      </c>
      <c r="AU71" s="35">
        <f t="shared" si="69"/>
        <v>135297</v>
      </c>
      <c r="AV71" s="35">
        <f t="shared" si="70"/>
        <v>16502</v>
      </c>
      <c r="AW71" s="36">
        <f t="shared" si="71"/>
        <v>1.1389115703522876</v>
      </c>
      <c r="AX71" s="35">
        <v>104933.26</v>
      </c>
      <c r="AY71" s="35">
        <f t="shared" si="72"/>
        <v>31860.489999999991</v>
      </c>
      <c r="AZ71" s="36">
        <f t="shared" si="73"/>
        <v>1.436010431792855</v>
      </c>
      <c r="BA71" s="35">
        <f t="shared" si="74"/>
        <v>240230.26</v>
      </c>
      <c r="BB71" s="35">
        <f t="shared" si="75"/>
        <v>48362.489999999991</v>
      </c>
      <c r="BC71" s="36">
        <f t="shared" si="102"/>
        <v>1.2520615630233258</v>
      </c>
      <c r="BD71" s="35">
        <f t="shared" si="76"/>
        <v>79275.985799999995</v>
      </c>
      <c r="BE71" s="119">
        <f t="shared" si="77"/>
        <v>15959.621699999996</v>
      </c>
    </row>
    <row r="72" spans="1:57" s="1" customFormat="1" ht="11.25" x14ac:dyDescent="0.2">
      <c r="A72" s="21">
        <v>62</v>
      </c>
      <c r="B72" s="21">
        <v>19</v>
      </c>
      <c r="C72" s="21" t="s">
        <v>158</v>
      </c>
      <c r="D72" s="13">
        <v>1001044500</v>
      </c>
      <c r="E72" s="13">
        <v>101201001</v>
      </c>
      <c r="F72" s="13">
        <v>86618101</v>
      </c>
      <c r="G72" s="22">
        <v>123437</v>
      </c>
      <c r="H72" s="22">
        <v>230407</v>
      </c>
      <c r="I72" s="59">
        <f t="shared" si="78"/>
        <v>353844</v>
      </c>
      <c r="J72" s="22">
        <v>174337</v>
      </c>
      <c r="K72" s="59">
        <f t="shared" si="79"/>
        <v>528181</v>
      </c>
      <c r="L72" s="22">
        <v>305160</v>
      </c>
      <c r="M72" s="35">
        <f t="shared" si="80"/>
        <v>833341</v>
      </c>
      <c r="N72" s="35">
        <v>134702.82999999999</v>
      </c>
      <c r="O72" s="35">
        <f t="shared" si="81"/>
        <v>11265.829999999987</v>
      </c>
      <c r="P72" s="36">
        <f t="shared" si="82"/>
        <v>1.0912678532368738</v>
      </c>
      <c r="Q72" s="35">
        <v>199357</v>
      </c>
      <c r="R72" s="35">
        <f t="shared" si="83"/>
        <v>-31050</v>
      </c>
      <c r="S72" s="36">
        <f t="shared" si="84"/>
        <v>0.8652384693173385</v>
      </c>
      <c r="T72" s="35">
        <f t="shared" si="95"/>
        <v>334059.82999999996</v>
      </c>
      <c r="U72" s="35">
        <f t="shared" si="85"/>
        <v>-19784.170000000042</v>
      </c>
      <c r="V72" s="36">
        <f t="shared" si="86"/>
        <v>0.9440878748827165</v>
      </c>
      <c r="W72" s="35">
        <v>200537</v>
      </c>
      <c r="X72" s="35">
        <f t="shared" si="87"/>
        <v>26200</v>
      </c>
      <c r="Y72" s="36">
        <f t="shared" si="88"/>
        <v>1.1502836460418615</v>
      </c>
      <c r="Z72" s="35">
        <f t="shared" si="96"/>
        <v>534596.82999999996</v>
      </c>
      <c r="AA72" s="35">
        <f t="shared" si="89"/>
        <v>6415.8299999999581</v>
      </c>
      <c r="AB72" s="36">
        <f t="shared" si="90"/>
        <v>1.0121470291434185</v>
      </c>
      <c r="AC72" s="35">
        <v>324398.71000000002</v>
      </c>
      <c r="AD72" s="35">
        <f t="shared" si="91"/>
        <v>19238.710000000021</v>
      </c>
      <c r="AE72" s="36">
        <f t="shared" si="92"/>
        <v>1.0630446650937213</v>
      </c>
      <c r="AF72" s="35">
        <f t="shared" si="97"/>
        <v>858995.54</v>
      </c>
      <c r="AG72" s="35">
        <f t="shared" si="93"/>
        <v>25654.540000000037</v>
      </c>
      <c r="AH72" s="36">
        <f t="shared" si="94"/>
        <v>1.0307851647764841</v>
      </c>
      <c r="AI72" s="35">
        <v>137502</v>
      </c>
      <c r="AJ72" s="35">
        <f t="shared" si="98"/>
        <v>2799.1700000000128</v>
      </c>
      <c r="AK72" s="36">
        <f t="shared" si="99"/>
        <v>1.0207803354985192</v>
      </c>
      <c r="AL72" s="35">
        <v>194469</v>
      </c>
      <c r="AM72" s="35">
        <f t="shared" si="100"/>
        <v>-4888</v>
      </c>
      <c r="AN72" s="36">
        <f t="shared" si="101"/>
        <v>0.97548117196787676</v>
      </c>
      <c r="AO72" s="35">
        <f t="shared" si="64"/>
        <v>331971</v>
      </c>
      <c r="AP72" s="35">
        <f t="shared" si="65"/>
        <v>-2088.8299999999581</v>
      </c>
      <c r="AQ72" s="36">
        <f t="shared" si="66"/>
        <v>0.99374713805009129</v>
      </c>
      <c r="AR72" s="35">
        <v>217984</v>
      </c>
      <c r="AS72" s="35">
        <f t="shared" si="67"/>
        <v>17447</v>
      </c>
      <c r="AT72" s="36">
        <f t="shared" si="68"/>
        <v>1.0870014012376767</v>
      </c>
      <c r="AU72" s="35">
        <f t="shared" si="69"/>
        <v>549955</v>
      </c>
      <c r="AV72" s="35">
        <f t="shared" si="70"/>
        <v>15358.170000000042</v>
      </c>
      <c r="AW72" s="36">
        <f t="shared" si="71"/>
        <v>1.0287285092955003</v>
      </c>
      <c r="AX72" s="35">
        <v>354437</v>
      </c>
      <c r="AY72" s="35">
        <f t="shared" si="72"/>
        <v>30038.289999999979</v>
      </c>
      <c r="AZ72" s="36">
        <f t="shared" si="73"/>
        <v>1.0925968232117815</v>
      </c>
      <c r="BA72" s="35">
        <f t="shared" si="74"/>
        <v>904392</v>
      </c>
      <c r="BB72" s="35">
        <f t="shared" si="75"/>
        <v>45396.459999999963</v>
      </c>
      <c r="BC72" s="36">
        <f t="shared" si="102"/>
        <v>1.0528483069888814</v>
      </c>
      <c r="BD72" s="35">
        <f t="shared" si="76"/>
        <v>298449.36</v>
      </c>
      <c r="BE72" s="119">
        <f t="shared" si="77"/>
        <v>14980.831799999987</v>
      </c>
    </row>
    <row r="73" spans="1:57" s="1" customFormat="1" ht="11.25" x14ac:dyDescent="0.2">
      <c r="A73" s="21">
        <v>63</v>
      </c>
      <c r="B73" s="21">
        <v>56</v>
      </c>
      <c r="C73" s="21" t="s">
        <v>161</v>
      </c>
      <c r="D73" s="13">
        <v>1012012958</v>
      </c>
      <c r="E73" s="13"/>
      <c r="F73" s="13">
        <v>86618101</v>
      </c>
      <c r="G73" s="22">
        <v>101624</v>
      </c>
      <c r="H73" s="22">
        <v>88082</v>
      </c>
      <c r="I73" s="59">
        <f t="shared" si="78"/>
        <v>189706</v>
      </c>
      <c r="J73" s="22">
        <v>97760</v>
      </c>
      <c r="K73" s="59">
        <f t="shared" si="79"/>
        <v>287466</v>
      </c>
      <c r="L73" s="22">
        <v>185473.57</v>
      </c>
      <c r="M73" s="35">
        <f t="shared" si="80"/>
        <v>472939.57</v>
      </c>
      <c r="N73" s="35">
        <v>99124</v>
      </c>
      <c r="O73" s="35">
        <f t="shared" si="81"/>
        <v>-2500</v>
      </c>
      <c r="P73" s="36">
        <f t="shared" si="82"/>
        <v>0.97539951192631658</v>
      </c>
      <c r="Q73" s="35">
        <v>119479</v>
      </c>
      <c r="R73" s="35">
        <f t="shared" si="83"/>
        <v>31397</v>
      </c>
      <c r="S73" s="36">
        <f t="shared" si="84"/>
        <v>1.3564519425081174</v>
      </c>
      <c r="T73" s="35">
        <f t="shared" si="95"/>
        <v>218603</v>
      </c>
      <c r="U73" s="35">
        <f t="shared" si="85"/>
        <v>28897</v>
      </c>
      <c r="V73" s="36">
        <f t="shared" si="86"/>
        <v>1.1523251768526035</v>
      </c>
      <c r="W73" s="35">
        <v>110514.36</v>
      </c>
      <c r="X73" s="35">
        <f t="shared" si="87"/>
        <v>12754.36</v>
      </c>
      <c r="Y73" s="36">
        <f t="shared" si="88"/>
        <v>1.1304660392798691</v>
      </c>
      <c r="Z73" s="35">
        <f t="shared" si="96"/>
        <v>329117.36</v>
      </c>
      <c r="AA73" s="35">
        <f t="shared" si="89"/>
        <v>41651.359999999986</v>
      </c>
      <c r="AB73" s="36">
        <f t="shared" si="90"/>
        <v>1.1448914306387536</v>
      </c>
      <c r="AC73" s="35">
        <v>162226</v>
      </c>
      <c r="AD73" s="35">
        <f t="shared" si="91"/>
        <v>-23247.570000000007</v>
      </c>
      <c r="AE73" s="36">
        <f t="shared" si="92"/>
        <v>0.87465831385032378</v>
      </c>
      <c r="AF73" s="35">
        <f t="shared" si="97"/>
        <v>491343.35999999999</v>
      </c>
      <c r="AG73" s="35">
        <f t="shared" si="93"/>
        <v>18403.789999999979</v>
      </c>
      <c r="AH73" s="36">
        <f t="shared" si="94"/>
        <v>1.0389136184988708</v>
      </c>
      <c r="AI73" s="35">
        <v>82665</v>
      </c>
      <c r="AJ73" s="35">
        <f t="shared" si="98"/>
        <v>-16459</v>
      </c>
      <c r="AK73" s="36">
        <f t="shared" si="99"/>
        <v>0.83395544973971991</v>
      </c>
      <c r="AL73" s="35">
        <v>139164</v>
      </c>
      <c r="AM73" s="35">
        <f t="shared" si="100"/>
        <v>19685</v>
      </c>
      <c r="AN73" s="36">
        <f t="shared" si="101"/>
        <v>1.1647569865834164</v>
      </c>
      <c r="AO73" s="35">
        <f t="shared" si="64"/>
        <v>221829</v>
      </c>
      <c r="AP73" s="35">
        <f t="shared" si="65"/>
        <v>3226</v>
      </c>
      <c r="AQ73" s="36">
        <f t="shared" si="66"/>
        <v>1.0147573455076098</v>
      </c>
      <c r="AR73" s="35">
        <v>118790</v>
      </c>
      <c r="AS73" s="35">
        <f t="shared" si="67"/>
        <v>8275.64</v>
      </c>
      <c r="AT73" s="36">
        <f t="shared" si="68"/>
        <v>1.0748829382896485</v>
      </c>
      <c r="AU73" s="35">
        <f t="shared" si="69"/>
        <v>340619</v>
      </c>
      <c r="AV73" s="35">
        <f t="shared" si="70"/>
        <v>11501.640000000014</v>
      </c>
      <c r="AW73" s="36">
        <f t="shared" si="71"/>
        <v>1.0349469259233242</v>
      </c>
      <c r="AX73" s="35">
        <v>192551</v>
      </c>
      <c r="AY73" s="35">
        <f t="shared" si="72"/>
        <v>30325</v>
      </c>
      <c r="AZ73" s="36">
        <f t="shared" si="73"/>
        <v>1.1869305783289978</v>
      </c>
      <c r="BA73" s="35">
        <f t="shared" si="74"/>
        <v>533170</v>
      </c>
      <c r="BB73" s="35">
        <f t="shared" si="75"/>
        <v>41826.640000000014</v>
      </c>
      <c r="BC73" s="36">
        <f t="shared" si="102"/>
        <v>1.0851271094820534</v>
      </c>
      <c r="BD73" s="35">
        <f t="shared" si="76"/>
        <v>175946.1</v>
      </c>
      <c r="BE73" s="119">
        <f t="shared" si="77"/>
        <v>13802.791200000005</v>
      </c>
    </row>
    <row r="74" spans="1:57" s="1" customFormat="1" ht="11.25" x14ac:dyDescent="0.2">
      <c r="A74" s="21">
        <v>64</v>
      </c>
      <c r="B74" s="40">
        <v>97</v>
      </c>
      <c r="C74" s="40" t="s">
        <v>209</v>
      </c>
      <c r="D74" s="18">
        <v>1012002068</v>
      </c>
      <c r="E74" s="18" t="s">
        <v>127</v>
      </c>
      <c r="F74" s="18">
        <v>86618433</v>
      </c>
      <c r="G74" s="35">
        <v>84191</v>
      </c>
      <c r="H74" s="35">
        <v>189093</v>
      </c>
      <c r="I74" s="35">
        <f t="shared" si="78"/>
        <v>273284</v>
      </c>
      <c r="J74" s="35">
        <v>44804</v>
      </c>
      <c r="K74" s="35">
        <f t="shared" si="79"/>
        <v>318088</v>
      </c>
      <c r="L74" s="35">
        <v>137791.97</v>
      </c>
      <c r="M74" s="35">
        <f t="shared" si="80"/>
        <v>455879.97</v>
      </c>
      <c r="N74" s="35">
        <v>73954.94</v>
      </c>
      <c r="O74" s="35">
        <f t="shared" si="81"/>
        <v>-10236.059999999998</v>
      </c>
      <c r="P74" s="36">
        <f t="shared" si="82"/>
        <v>0.87841859581190396</v>
      </c>
      <c r="Q74" s="35">
        <v>147948</v>
      </c>
      <c r="R74" s="35">
        <f t="shared" si="83"/>
        <v>-41145</v>
      </c>
      <c r="S74" s="36">
        <f t="shared" si="84"/>
        <v>0.78240865605813015</v>
      </c>
      <c r="T74" s="35">
        <f t="shared" si="95"/>
        <v>221902.94</v>
      </c>
      <c r="U74" s="35">
        <f t="shared" si="85"/>
        <v>-51381.06</v>
      </c>
      <c r="V74" s="36">
        <f t="shared" si="86"/>
        <v>0.81198657806530938</v>
      </c>
      <c r="W74" s="35">
        <v>40296</v>
      </c>
      <c r="X74" s="35">
        <f t="shared" si="87"/>
        <v>-4508</v>
      </c>
      <c r="Y74" s="36">
        <f t="shared" si="88"/>
        <v>0.89938398357289528</v>
      </c>
      <c r="Z74" s="35">
        <f t="shared" si="96"/>
        <v>262198.94</v>
      </c>
      <c r="AA74" s="35">
        <f t="shared" si="89"/>
        <v>-55889.06</v>
      </c>
      <c r="AB74" s="36">
        <f t="shared" si="90"/>
        <v>0.82429686124594448</v>
      </c>
      <c r="AC74" s="35">
        <v>140966</v>
      </c>
      <c r="AD74" s="35">
        <f t="shared" si="91"/>
        <v>3174.0299999999988</v>
      </c>
      <c r="AE74" s="36">
        <f t="shared" si="92"/>
        <v>1.0230349417313651</v>
      </c>
      <c r="AF74" s="35">
        <f t="shared" si="97"/>
        <v>403164.94</v>
      </c>
      <c r="AG74" s="35">
        <f t="shared" si="93"/>
        <v>-52715.02999999997</v>
      </c>
      <c r="AH74" s="36">
        <f t="shared" si="94"/>
        <v>0.88436642653986319</v>
      </c>
      <c r="AI74" s="35">
        <v>81487</v>
      </c>
      <c r="AJ74" s="35">
        <f t="shared" si="98"/>
        <v>7532.0599999999977</v>
      </c>
      <c r="AK74" s="36">
        <f t="shared" si="99"/>
        <v>1.1018466109228133</v>
      </c>
      <c r="AL74" s="35">
        <v>159623</v>
      </c>
      <c r="AM74" s="35">
        <f t="shared" si="100"/>
        <v>11675</v>
      </c>
      <c r="AN74" s="36">
        <f t="shared" si="101"/>
        <v>1.0789128612755834</v>
      </c>
      <c r="AO74" s="35">
        <f t="shared" si="64"/>
        <v>241110</v>
      </c>
      <c r="AP74" s="35">
        <f t="shared" si="65"/>
        <v>19207.059999999998</v>
      </c>
      <c r="AQ74" s="36">
        <f t="shared" si="66"/>
        <v>1.0865561312526999</v>
      </c>
      <c r="AR74" s="35">
        <v>51407</v>
      </c>
      <c r="AS74" s="35">
        <f t="shared" si="67"/>
        <v>11111</v>
      </c>
      <c r="AT74" s="36">
        <f t="shared" si="68"/>
        <v>1.2757345642247369</v>
      </c>
      <c r="AU74" s="35">
        <f t="shared" si="69"/>
        <v>292517</v>
      </c>
      <c r="AV74" s="35">
        <f t="shared" si="70"/>
        <v>30318.059999999998</v>
      </c>
      <c r="AW74" s="36">
        <f t="shared" si="71"/>
        <v>1.1156299869099395</v>
      </c>
      <c r="AX74" s="35">
        <v>143831</v>
      </c>
      <c r="AY74" s="35">
        <f t="shared" si="72"/>
        <v>2865</v>
      </c>
      <c r="AZ74" s="36">
        <f t="shared" si="73"/>
        <v>1.0203240497708668</v>
      </c>
      <c r="BA74" s="35">
        <f t="shared" si="74"/>
        <v>436348</v>
      </c>
      <c r="BB74" s="35">
        <f t="shared" si="75"/>
        <v>33183.06</v>
      </c>
      <c r="BC74" s="36">
        <f t="shared" si="102"/>
        <v>1.0823064128542526</v>
      </c>
      <c r="BD74" s="35">
        <f t="shared" si="76"/>
        <v>178902.68</v>
      </c>
      <c r="BE74" s="119">
        <f t="shared" si="77"/>
        <v>13605.054599999999</v>
      </c>
    </row>
    <row r="75" spans="1:57" s="1" customFormat="1" ht="11.25" x14ac:dyDescent="0.2">
      <c r="A75" s="21">
        <v>65</v>
      </c>
      <c r="B75" s="21">
        <v>41</v>
      </c>
      <c r="C75" s="21" t="s">
        <v>168</v>
      </c>
      <c r="D75" s="13">
        <v>1001041918</v>
      </c>
      <c r="E75" s="13" t="s">
        <v>169</v>
      </c>
      <c r="F75" s="13">
        <v>86618101</v>
      </c>
      <c r="G75" s="22">
        <v>67555</v>
      </c>
      <c r="H75" s="22">
        <v>134309</v>
      </c>
      <c r="I75" s="59">
        <f t="shared" si="78"/>
        <v>201864</v>
      </c>
      <c r="J75" s="22">
        <v>101799</v>
      </c>
      <c r="K75" s="59">
        <f t="shared" si="79"/>
        <v>303663</v>
      </c>
      <c r="L75" s="22">
        <v>196302</v>
      </c>
      <c r="M75" s="35">
        <f t="shared" si="80"/>
        <v>499965</v>
      </c>
      <c r="N75" s="35">
        <v>99195</v>
      </c>
      <c r="O75" s="35">
        <f t="shared" si="81"/>
        <v>31640</v>
      </c>
      <c r="P75" s="36">
        <f t="shared" si="82"/>
        <v>1.4683591147953519</v>
      </c>
      <c r="Q75" s="35">
        <v>115282</v>
      </c>
      <c r="R75" s="35">
        <f t="shared" si="83"/>
        <v>-19027</v>
      </c>
      <c r="S75" s="36">
        <f t="shared" si="84"/>
        <v>0.85833413993105456</v>
      </c>
      <c r="T75" s="35">
        <f t="shared" si="95"/>
        <v>214477</v>
      </c>
      <c r="U75" s="35">
        <f t="shared" si="85"/>
        <v>12613</v>
      </c>
      <c r="V75" s="36">
        <f t="shared" si="86"/>
        <v>1.0624826615939444</v>
      </c>
      <c r="W75" s="35">
        <v>112324</v>
      </c>
      <c r="X75" s="35">
        <f t="shared" si="87"/>
        <v>10525</v>
      </c>
      <c r="Y75" s="36">
        <f t="shared" si="88"/>
        <v>1.1033900136543582</v>
      </c>
      <c r="Z75" s="35">
        <f t="shared" si="96"/>
        <v>326801</v>
      </c>
      <c r="AA75" s="35">
        <f t="shared" si="89"/>
        <v>23138</v>
      </c>
      <c r="AB75" s="36">
        <f t="shared" si="90"/>
        <v>1.0761963097249254</v>
      </c>
      <c r="AC75" s="35">
        <v>174055</v>
      </c>
      <c r="AD75" s="35">
        <f t="shared" si="91"/>
        <v>-22247</v>
      </c>
      <c r="AE75" s="36">
        <f t="shared" si="92"/>
        <v>0.88666951941396421</v>
      </c>
      <c r="AF75" s="35">
        <f t="shared" si="97"/>
        <v>500856</v>
      </c>
      <c r="AG75" s="35">
        <f t="shared" si="93"/>
        <v>891</v>
      </c>
      <c r="AH75" s="36">
        <f t="shared" si="94"/>
        <v>1.0017821247487324</v>
      </c>
      <c r="AI75" s="35">
        <v>104777</v>
      </c>
      <c r="AJ75" s="35">
        <f t="shared" si="98"/>
        <v>5582</v>
      </c>
      <c r="AK75" s="36">
        <f t="shared" si="99"/>
        <v>1.0562729976309291</v>
      </c>
      <c r="AL75" s="35">
        <v>122329</v>
      </c>
      <c r="AM75" s="35">
        <f t="shared" si="100"/>
        <v>7047</v>
      </c>
      <c r="AN75" s="36">
        <f t="shared" si="101"/>
        <v>1.0611283634912649</v>
      </c>
      <c r="AO75" s="35">
        <f t="shared" ref="AO75:AO106" si="103">AI75+AL75</f>
        <v>227106</v>
      </c>
      <c r="AP75" s="35">
        <f t="shared" ref="AP75:AP106" si="104">AO75-T75</f>
        <v>12629</v>
      </c>
      <c r="AQ75" s="36">
        <f t="shared" ref="AQ75:AQ106" si="105">AO75/T75</f>
        <v>1.0588827706467361</v>
      </c>
      <c r="AR75" s="35">
        <v>122108</v>
      </c>
      <c r="AS75" s="35">
        <f t="shared" ref="AS75:AS106" si="106">AR75-W75</f>
        <v>9784</v>
      </c>
      <c r="AT75" s="36">
        <f t="shared" ref="AT75:AT106" si="107">AR75/W75</f>
        <v>1.0871051600726469</v>
      </c>
      <c r="AU75" s="35">
        <f t="shared" ref="AU75:AU106" si="108">AO75+AR75</f>
        <v>349214</v>
      </c>
      <c r="AV75" s="35">
        <f t="shared" ref="AV75:AV106" si="109">AU75-Z75</f>
        <v>22413</v>
      </c>
      <c r="AW75" s="36">
        <f t="shared" ref="AW75:AW106" si="110">AU75/Z75</f>
        <v>1.0685830214717824</v>
      </c>
      <c r="AX75" s="35">
        <v>190649</v>
      </c>
      <c r="AY75" s="35">
        <f t="shared" ref="AY75:AY106" si="111">AX75-AC75</f>
        <v>16594</v>
      </c>
      <c r="AZ75" s="36">
        <f t="shared" ref="AZ75:AZ106" si="112">AX75/AC75</f>
        <v>1.0953376806181954</v>
      </c>
      <c r="BA75" s="35">
        <f t="shared" ref="BA75:BA106" si="113">AU75+AX75</f>
        <v>539863</v>
      </c>
      <c r="BB75" s="35">
        <f t="shared" ref="BB75:BB106" si="114">BA75-AF75</f>
        <v>39007</v>
      </c>
      <c r="BC75" s="36">
        <f t="shared" si="102"/>
        <v>1.0778806682958775</v>
      </c>
      <c r="BD75" s="35">
        <f t="shared" ref="BD75:BD106" si="115">IF(F75=86618101,BA75*33/100,BA75*41/100)</f>
        <v>178154.79</v>
      </c>
      <c r="BE75" s="119">
        <f t="shared" ref="BE75:BE106" si="116">IF(F75=86618101,BB75*33/100,BB75*41/100)</f>
        <v>12872.31</v>
      </c>
    </row>
    <row r="76" spans="1:57" s="1" customFormat="1" ht="11.25" x14ac:dyDescent="0.2">
      <c r="A76" s="21">
        <v>66</v>
      </c>
      <c r="B76" s="40">
        <v>109</v>
      </c>
      <c r="C76" s="40" t="s">
        <v>146</v>
      </c>
      <c r="D76" s="18">
        <v>7841436912</v>
      </c>
      <c r="E76" s="18"/>
      <c r="F76" s="18">
        <v>86618450</v>
      </c>
      <c r="G76" s="35">
        <v>34858</v>
      </c>
      <c r="H76" s="35">
        <v>48173</v>
      </c>
      <c r="I76" s="35">
        <f t="shared" si="78"/>
        <v>83031</v>
      </c>
      <c r="J76" s="35">
        <v>40253</v>
      </c>
      <c r="K76" s="35">
        <f t="shared" si="79"/>
        <v>123284</v>
      </c>
      <c r="L76" s="35">
        <v>110159</v>
      </c>
      <c r="M76" s="35">
        <f t="shared" si="80"/>
        <v>233443</v>
      </c>
      <c r="N76" s="35">
        <v>43404</v>
      </c>
      <c r="O76" s="35">
        <f t="shared" si="81"/>
        <v>8546</v>
      </c>
      <c r="P76" s="36">
        <f t="shared" si="82"/>
        <v>1.2451661024728899</v>
      </c>
      <c r="Q76" s="35">
        <v>74048</v>
      </c>
      <c r="R76" s="35">
        <f t="shared" si="83"/>
        <v>25875</v>
      </c>
      <c r="S76" s="36">
        <f t="shared" si="84"/>
        <v>1.5371266061901896</v>
      </c>
      <c r="T76" s="35">
        <f t="shared" si="95"/>
        <v>117452</v>
      </c>
      <c r="U76" s="35">
        <f t="shared" si="85"/>
        <v>34421</v>
      </c>
      <c r="V76" s="36">
        <f t="shared" si="86"/>
        <v>1.4145560092013827</v>
      </c>
      <c r="W76" s="35">
        <v>48069</v>
      </c>
      <c r="X76" s="35">
        <f t="shared" si="87"/>
        <v>7816</v>
      </c>
      <c r="Y76" s="36">
        <f t="shared" si="88"/>
        <v>1.1941718629667355</v>
      </c>
      <c r="Z76" s="35">
        <f t="shared" si="96"/>
        <v>165521</v>
      </c>
      <c r="AA76" s="35">
        <f t="shared" si="89"/>
        <v>42237</v>
      </c>
      <c r="AB76" s="36">
        <f t="shared" si="90"/>
        <v>1.3425992018428994</v>
      </c>
      <c r="AC76" s="35">
        <v>124000</v>
      </c>
      <c r="AD76" s="35">
        <f t="shared" si="91"/>
        <v>13841</v>
      </c>
      <c r="AE76" s="36">
        <f t="shared" si="92"/>
        <v>1.12564565764032</v>
      </c>
      <c r="AF76" s="35">
        <f t="shared" si="97"/>
        <v>289521</v>
      </c>
      <c r="AG76" s="35">
        <f t="shared" si="93"/>
        <v>56078</v>
      </c>
      <c r="AH76" s="36">
        <f t="shared" si="94"/>
        <v>1.2402213816649033</v>
      </c>
      <c r="AI76" s="35">
        <v>41242</v>
      </c>
      <c r="AJ76" s="35">
        <f t="shared" si="98"/>
        <v>-2162</v>
      </c>
      <c r="AK76" s="36">
        <f t="shared" si="99"/>
        <v>0.95018892267993738</v>
      </c>
      <c r="AL76" s="35">
        <v>68569</v>
      </c>
      <c r="AM76" s="35">
        <f t="shared" si="100"/>
        <v>-5479</v>
      </c>
      <c r="AN76" s="36">
        <f t="shared" si="101"/>
        <v>0.92600745462402767</v>
      </c>
      <c r="AO76" s="35">
        <f t="shared" si="103"/>
        <v>109811</v>
      </c>
      <c r="AP76" s="35">
        <f t="shared" si="104"/>
        <v>-7641</v>
      </c>
      <c r="AQ76" s="36">
        <f t="shared" si="105"/>
        <v>0.93494363654939894</v>
      </c>
      <c r="AR76" s="35">
        <v>59229</v>
      </c>
      <c r="AS76" s="35">
        <f t="shared" si="106"/>
        <v>11160</v>
      </c>
      <c r="AT76" s="36">
        <f t="shared" si="107"/>
        <v>1.2321662609998127</v>
      </c>
      <c r="AU76" s="35">
        <f t="shared" si="108"/>
        <v>169040</v>
      </c>
      <c r="AV76" s="35">
        <f t="shared" si="109"/>
        <v>3519</v>
      </c>
      <c r="AW76" s="36">
        <f t="shared" si="110"/>
        <v>1.0212601422176038</v>
      </c>
      <c r="AX76" s="35">
        <v>149184</v>
      </c>
      <c r="AY76" s="35">
        <f t="shared" si="111"/>
        <v>25184</v>
      </c>
      <c r="AZ76" s="36">
        <f t="shared" si="112"/>
        <v>1.2030967741935483</v>
      </c>
      <c r="BA76" s="35">
        <f t="shared" si="113"/>
        <v>318224</v>
      </c>
      <c r="BB76" s="35">
        <f t="shared" si="114"/>
        <v>28703</v>
      </c>
      <c r="BC76" s="36">
        <f>BA76/AF76:AF78</f>
        <v>1.0991396133613796</v>
      </c>
      <c r="BD76" s="35">
        <f t="shared" si="115"/>
        <v>130471.84</v>
      </c>
      <c r="BE76" s="119">
        <f t="shared" si="116"/>
        <v>11768.23</v>
      </c>
    </row>
    <row r="77" spans="1:57" s="1" customFormat="1" ht="11.25" x14ac:dyDescent="0.2">
      <c r="A77" s="21">
        <v>67</v>
      </c>
      <c r="B77" s="21">
        <v>21</v>
      </c>
      <c r="C77" s="21" t="s">
        <v>196</v>
      </c>
      <c r="D77" s="13">
        <v>1012010277</v>
      </c>
      <c r="E77" s="13">
        <v>101201001</v>
      </c>
      <c r="F77" s="13">
        <v>86618101</v>
      </c>
      <c r="G77" s="22">
        <v>64947.92</v>
      </c>
      <c r="H77" s="22">
        <v>54490</v>
      </c>
      <c r="I77" s="59">
        <f t="shared" si="78"/>
        <v>119437.92</v>
      </c>
      <c r="J77" s="22">
        <v>49955</v>
      </c>
      <c r="K77" s="59">
        <f t="shared" si="79"/>
        <v>169392.91999999998</v>
      </c>
      <c r="L77" s="22">
        <v>48865</v>
      </c>
      <c r="M77" s="35">
        <f t="shared" si="80"/>
        <v>218257.91999999998</v>
      </c>
      <c r="N77" s="35">
        <v>47913</v>
      </c>
      <c r="O77" s="35">
        <f t="shared" si="81"/>
        <v>-17034.919999999998</v>
      </c>
      <c r="P77" s="36">
        <f t="shared" si="82"/>
        <v>0.73771415620392466</v>
      </c>
      <c r="Q77" s="35">
        <v>47626</v>
      </c>
      <c r="R77" s="35">
        <f t="shared" si="83"/>
        <v>-6864</v>
      </c>
      <c r="S77" s="36">
        <f t="shared" si="84"/>
        <v>0.87403193246467237</v>
      </c>
      <c r="T77" s="35">
        <f t="shared" si="95"/>
        <v>95539</v>
      </c>
      <c r="U77" s="35">
        <f t="shared" si="85"/>
        <v>-23898.92</v>
      </c>
      <c r="V77" s="36">
        <f t="shared" si="86"/>
        <v>0.79990508876912791</v>
      </c>
      <c r="W77" s="35">
        <v>49863</v>
      </c>
      <c r="X77" s="35">
        <f t="shared" si="87"/>
        <v>-92</v>
      </c>
      <c r="Y77" s="36">
        <f t="shared" si="88"/>
        <v>0.99815834250825741</v>
      </c>
      <c r="Z77" s="35">
        <f t="shared" si="96"/>
        <v>145402</v>
      </c>
      <c r="AA77" s="35">
        <f t="shared" si="89"/>
        <v>-23990.919999999984</v>
      </c>
      <c r="AB77" s="36">
        <f t="shared" si="90"/>
        <v>0.8583711763159878</v>
      </c>
      <c r="AC77" s="35">
        <v>45326</v>
      </c>
      <c r="AD77" s="35">
        <f t="shared" si="91"/>
        <v>-3539</v>
      </c>
      <c r="AE77" s="36">
        <f t="shared" si="92"/>
        <v>0.92757597462396402</v>
      </c>
      <c r="AF77" s="35">
        <f t="shared" si="97"/>
        <v>190728</v>
      </c>
      <c r="AG77" s="35">
        <f t="shared" si="93"/>
        <v>-27529.919999999984</v>
      </c>
      <c r="AH77" s="36">
        <f t="shared" si="94"/>
        <v>0.87386519581969813</v>
      </c>
      <c r="AI77" s="35">
        <v>43760</v>
      </c>
      <c r="AJ77" s="35">
        <f t="shared" si="98"/>
        <v>-4153</v>
      </c>
      <c r="AK77" s="36">
        <f t="shared" si="99"/>
        <v>0.91332206290568319</v>
      </c>
      <c r="AL77" s="35">
        <v>49629</v>
      </c>
      <c r="AM77" s="35">
        <f t="shared" si="100"/>
        <v>2003</v>
      </c>
      <c r="AN77" s="36">
        <f t="shared" si="101"/>
        <v>1.0420568596984841</v>
      </c>
      <c r="AO77" s="35">
        <f t="shared" si="103"/>
        <v>93389</v>
      </c>
      <c r="AP77" s="35">
        <f t="shared" si="104"/>
        <v>-2150</v>
      </c>
      <c r="AQ77" s="36">
        <f t="shared" si="105"/>
        <v>0.97749610106867357</v>
      </c>
      <c r="AR77" s="35">
        <v>51997</v>
      </c>
      <c r="AS77" s="35">
        <f t="shared" si="106"/>
        <v>2134</v>
      </c>
      <c r="AT77" s="36">
        <f t="shared" si="107"/>
        <v>1.042797264504743</v>
      </c>
      <c r="AU77" s="35">
        <f t="shared" si="108"/>
        <v>145386</v>
      </c>
      <c r="AV77" s="35">
        <f t="shared" si="109"/>
        <v>-16</v>
      </c>
      <c r="AW77" s="36">
        <f t="shared" si="110"/>
        <v>0.99988996024813959</v>
      </c>
      <c r="AX77" s="35">
        <v>74277</v>
      </c>
      <c r="AY77" s="35">
        <f t="shared" si="111"/>
        <v>28951</v>
      </c>
      <c r="AZ77" s="36">
        <f t="shared" si="112"/>
        <v>1.6387283236994219</v>
      </c>
      <c r="BA77" s="35">
        <f t="shared" si="113"/>
        <v>219663</v>
      </c>
      <c r="BB77" s="35">
        <f t="shared" si="114"/>
        <v>28935</v>
      </c>
      <c r="BC77" s="36">
        <f>BA77/AF77:AF78</f>
        <v>1.1517081917704795</v>
      </c>
      <c r="BD77" s="35">
        <f t="shared" si="115"/>
        <v>72488.789999999994</v>
      </c>
      <c r="BE77" s="119">
        <f t="shared" si="116"/>
        <v>9548.5499999999993</v>
      </c>
    </row>
    <row r="78" spans="1:57" s="1" customFormat="1" ht="11.25" x14ac:dyDescent="0.2">
      <c r="A78" s="21">
        <v>68</v>
      </c>
      <c r="B78" s="21">
        <v>77</v>
      </c>
      <c r="C78" s="21" t="s">
        <v>160</v>
      </c>
      <c r="D78" s="13">
        <v>1012004065</v>
      </c>
      <c r="E78" s="13" t="s">
        <v>127</v>
      </c>
      <c r="F78" s="13">
        <v>86618411</v>
      </c>
      <c r="G78" s="22">
        <v>88498</v>
      </c>
      <c r="H78" s="22">
        <v>41292</v>
      </c>
      <c r="I78" s="59">
        <f t="shared" si="78"/>
        <v>129790</v>
      </c>
      <c r="J78" s="22">
        <v>68493</v>
      </c>
      <c r="K78" s="59">
        <f t="shared" si="79"/>
        <v>198283</v>
      </c>
      <c r="L78" s="22">
        <v>118532</v>
      </c>
      <c r="M78" s="35">
        <f t="shared" si="80"/>
        <v>316815</v>
      </c>
      <c r="N78" s="35">
        <v>69991</v>
      </c>
      <c r="O78" s="35">
        <f t="shared" si="81"/>
        <v>-18507</v>
      </c>
      <c r="P78" s="36">
        <f t="shared" si="82"/>
        <v>0.79087662998033859</v>
      </c>
      <c r="Q78" s="35">
        <v>74459</v>
      </c>
      <c r="R78" s="35">
        <f t="shared" si="83"/>
        <v>33167</v>
      </c>
      <c r="S78" s="36">
        <f t="shared" si="84"/>
        <v>1.8032306500048436</v>
      </c>
      <c r="T78" s="35">
        <f t="shared" si="95"/>
        <v>144450</v>
      </c>
      <c r="U78" s="35">
        <f t="shared" si="85"/>
        <v>14660</v>
      </c>
      <c r="V78" s="36">
        <f t="shared" si="86"/>
        <v>1.1129516911934663</v>
      </c>
      <c r="W78" s="35">
        <v>90607.84</v>
      </c>
      <c r="X78" s="35">
        <f t="shared" si="87"/>
        <v>22114.839999999997</v>
      </c>
      <c r="Y78" s="36">
        <f t="shared" si="88"/>
        <v>1.3228773743302236</v>
      </c>
      <c r="Z78" s="35">
        <f t="shared" si="96"/>
        <v>235057.84</v>
      </c>
      <c r="AA78" s="35">
        <f t="shared" si="89"/>
        <v>36774.839999999997</v>
      </c>
      <c r="AB78" s="36">
        <f t="shared" si="90"/>
        <v>1.1854664292955019</v>
      </c>
      <c r="AC78" s="35">
        <v>98785</v>
      </c>
      <c r="AD78" s="35">
        <f t="shared" si="91"/>
        <v>-19747</v>
      </c>
      <c r="AE78" s="36">
        <f t="shared" si="92"/>
        <v>0.83340363783619609</v>
      </c>
      <c r="AF78" s="35">
        <f t="shared" si="97"/>
        <v>333842.83999999997</v>
      </c>
      <c r="AG78" s="35">
        <f t="shared" si="93"/>
        <v>17027.839999999967</v>
      </c>
      <c r="AH78" s="36">
        <f t="shared" si="94"/>
        <v>1.0537469501128418</v>
      </c>
      <c r="AI78" s="35">
        <v>61193</v>
      </c>
      <c r="AJ78" s="35">
        <f t="shared" si="98"/>
        <v>-8798</v>
      </c>
      <c r="AK78" s="36">
        <f t="shared" si="99"/>
        <v>0.87429812404452001</v>
      </c>
      <c r="AL78" s="35">
        <v>65849</v>
      </c>
      <c r="AM78" s="35">
        <f t="shared" si="100"/>
        <v>-8610</v>
      </c>
      <c r="AN78" s="36">
        <f t="shared" si="101"/>
        <v>0.88436589263890197</v>
      </c>
      <c r="AO78" s="35">
        <f t="shared" si="103"/>
        <v>127042</v>
      </c>
      <c r="AP78" s="35">
        <f t="shared" si="104"/>
        <v>-17408</v>
      </c>
      <c r="AQ78" s="36">
        <f t="shared" si="105"/>
        <v>0.87948771201107645</v>
      </c>
      <c r="AR78" s="35">
        <v>82979</v>
      </c>
      <c r="AS78" s="35">
        <f t="shared" si="106"/>
        <v>-7628.8399999999965</v>
      </c>
      <c r="AT78" s="36">
        <f t="shared" si="107"/>
        <v>0.91580375384734924</v>
      </c>
      <c r="AU78" s="35">
        <f t="shared" si="108"/>
        <v>210021</v>
      </c>
      <c r="AV78" s="35">
        <f t="shared" si="109"/>
        <v>-25036.839999999997</v>
      </c>
      <c r="AW78" s="36">
        <f t="shared" si="110"/>
        <v>0.89348647124469449</v>
      </c>
      <c r="AX78" s="35">
        <v>136100</v>
      </c>
      <c r="AY78" s="35">
        <f t="shared" si="111"/>
        <v>37315</v>
      </c>
      <c r="AZ78" s="36">
        <f t="shared" si="112"/>
        <v>1.3777395353545578</v>
      </c>
      <c r="BA78" s="35">
        <f t="shared" si="113"/>
        <v>346121</v>
      </c>
      <c r="BB78" s="35">
        <f t="shared" si="114"/>
        <v>12278.160000000033</v>
      </c>
      <c r="BC78" s="36">
        <f>BA78/AF78:AF79</f>
        <v>1.0367782636883871</v>
      </c>
      <c r="BD78" s="35">
        <f t="shared" si="115"/>
        <v>141909.60999999999</v>
      </c>
      <c r="BE78" s="119">
        <f t="shared" si="116"/>
        <v>5034.0456000000131</v>
      </c>
    </row>
    <row r="79" spans="1:57" s="1" customFormat="1" ht="11.25" x14ac:dyDescent="0.2">
      <c r="A79" s="21">
        <v>69</v>
      </c>
      <c r="B79" s="21">
        <v>29</v>
      </c>
      <c r="C79" s="21" t="s">
        <v>208</v>
      </c>
      <c r="D79" s="13">
        <v>1012001120</v>
      </c>
      <c r="E79" s="13">
        <v>101201001</v>
      </c>
      <c r="F79" s="13">
        <v>86618101</v>
      </c>
      <c r="G79" s="22">
        <v>413413</v>
      </c>
      <c r="H79" s="22">
        <v>705594</v>
      </c>
      <c r="I79" s="59">
        <f t="shared" si="78"/>
        <v>1119007</v>
      </c>
      <c r="J79" s="22">
        <v>570649</v>
      </c>
      <c r="K79" s="59">
        <f t="shared" si="79"/>
        <v>1689656</v>
      </c>
      <c r="L79" s="22">
        <v>879729.92</v>
      </c>
      <c r="M79" s="35">
        <f t="shared" si="80"/>
        <v>2569385.92</v>
      </c>
      <c r="N79" s="35">
        <v>408655.39</v>
      </c>
      <c r="O79" s="35">
        <f t="shared" si="81"/>
        <v>-4757.609999999986</v>
      </c>
      <c r="P79" s="36">
        <f t="shared" si="82"/>
        <v>0.9884918713248011</v>
      </c>
      <c r="Q79" s="35">
        <v>679850</v>
      </c>
      <c r="R79" s="35">
        <f t="shared" si="83"/>
        <v>-25744</v>
      </c>
      <c r="S79" s="36">
        <f t="shared" si="84"/>
        <v>0.96351442897757067</v>
      </c>
      <c r="T79" s="35">
        <f t="shared" si="95"/>
        <v>1088505.3900000001</v>
      </c>
      <c r="U79" s="35">
        <f t="shared" si="85"/>
        <v>-30501.60999999987</v>
      </c>
      <c r="V79" s="36">
        <f t="shared" si="86"/>
        <v>0.97274225272942894</v>
      </c>
      <c r="W79" s="35">
        <v>639782.28</v>
      </c>
      <c r="X79" s="35">
        <f t="shared" si="87"/>
        <v>69133.280000000028</v>
      </c>
      <c r="Y79" s="36">
        <f t="shared" si="88"/>
        <v>1.121148516864132</v>
      </c>
      <c r="Z79" s="35">
        <f t="shared" si="96"/>
        <v>1728287.6700000002</v>
      </c>
      <c r="AA79" s="35">
        <f t="shared" si="89"/>
        <v>38631.670000000158</v>
      </c>
      <c r="AB79" s="36">
        <f t="shared" si="90"/>
        <v>1.0228636302300587</v>
      </c>
      <c r="AC79" s="35">
        <v>786538</v>
      </c>
      <c r="AD79" s="35">
        <f t="shared" si="91"/>
        <v>-93191.920000000042</v>
      </c>
      <c r="AE79" s="36">
        <f t="shared" si="92"/>
        <v>0.89406757928615177</v>
      </c>
      <c r="AF79" s="35">
        <f t="shared" si="97"/>
        <v>2514825.67</v>
      </c>
      <c r="AG79" s="35">
        <f t="shared" si="93"/>
        <v>-54560.25</v>
      </c>
      <c r="AH79" s="36">
        <f t="shared" si="94"/>
        <v>0.97876525687507465</v>
      </c>
      <c r="AI79" s="35">
        <v>408837</v>
      </c>
      <c r="AJ79" s="35">
        <f t="shared" si="98"/>
        <v>181.60999999998603</v>
      </c>
      <c r="AK79" s="36">
        <f t="shared" si="99"/>
        <v>1.0004444086740174</v>
      </c>
      <c r="AL79" s="35">
        <v>616907</v>
      </c>
      <c r="AM79" s="35">
        <f t="shared" si="100"/>
        <v>-62943</v>
      </c>
      <c r="AN79" s="36">
        <f t="shared" si="101"/>
        <v>0.90741634184011177</v>
      </c>
      <c r="AO79" s="35">
        <f t="shared" si="103"/>
        <v>1025744</v>
      </c>
      <c r="AP79" s="35">
        <f t="shared" si="104"/>
        <v>-62761.39000000013</v>
      </c>
      <c r="AQ79" s="36">
        <f t="shared" si="105"/>
        <v>0.94234168192773016</v>
      </c>
      <c r="AR79" s="35">
        <v>627812</v>
      </c>
      <c r="AS79" s="35">
        <f t="shared" si="106"/>
        <v>-11970.280000000028</v>
      </c>
      <c r="AT79" s="36">
        <f t="shared" si="107"/>
        <v>0.98129007261657819</v>
      </c>
      <c r="AU79" s="35">
        <f t="shared" si="108"/>
        <v>1653556</v>
      </c>
      <c r="AV79" s="35">
        <f t="shared" si="109"/>
        <v>-74731.670000000158</v>
      </c>
      <c r="AW79" s="36">
        <f t="shared" si="110"/>
        <v>0.95675970424530066</v>
      </c>
      <c r="AX79" s="35">
        <v>874228</v>
      </c>
      <c r="AY79" s="35">
        <f t="shared" si="111"/>
        <v>87690</v>
      </c>
      <c r="AZ79" s="36">
        <f t="shared" si="112"/>
        <v>1.1114885739786253</v>
      </c>
      <c r="BA79" s="35">
        <f t="shared" si="113"/>
        <v>2527784</v>
      </c>
      <c r="BB79" s="35">
        <f t="shared" si="114"/>
        <v>12958.330000000075</v>
      </c>
      <c r="BC79" s="36">
        <f>BA79/AF79:AF79</f>
        <v>1.0051527746652913</v>
      </c>
      <c r="BD79" s="35">
        <f t="shared" si="115"/>
        <v>834168.72</v>
      </c>
      <c r="BE79" s="119">
        <f t="shared" si="116"/>
        <v>4276.2489000000242</v>
      </c>
    </row>
    <row r="80" spans="1:57" s="1" customFormat="1" ht="11.25" x14ac:dyDescent="0.2">
      <c r="A80" s="21">
        <v>70</v>
      </c>
      <c r="B80" s="21">
        <v>51</v>
      </c>
      <c r="C80" s="21" t="s">
        <v>225</v>
      </c>
      <c r="D80" s="13">
        <v>7802354046</v>
      </c>
      <c r="E80" s="13"/>
      <c r="F80" s="13">
        <v>86618101</v>
      </c>
      <c r="G80" s="22">
        <v>78960.88</v>
      </c>
      <c r="H80" s="22">
        <v>66069</v>
      </c>
      <c r="I80" s="59">
        <f t="shared" si="78"/>
        <v>145029.88</v>
      </c>
      <c r="J80" s="22">
        <v>58111</v>
      </c>
      <c r="K80" s="59">
        <f t="shared" si="79"/>
        <v>203140.88</v>
      </c>
      <c r="L80" s="22">
        <v>231601</v>
      </c>
      <c r="M80" s="35">
        <f t="shared" si="80"/>
        <v>434741.88</v>
      </c>
      <c r="N80" s="35">
        <v>51495</v>
      </c>
      <c r="O80" s="35">
        <f t="shared" si="81"/>
        <v>-27465.880000000005</v>
      </c>
      <c r="P80" s="36">
        <f t="shared" si="82"/>
        <v>0.65215838526622294</v>
      </c>
      <c r="Q80" s="35">
        <v>58503</v>
      </c>
      <c r="R80" s="35">
        <f t="shared" si="83"/>
        <v>-7566</v>
      </c>
      <c r="S80" s="36">
        <f t="shared" si="84"/>
        <v>0.88548335830722424</v>
      </c>
      <c r="T80" s="35">
        <f t="shared" si="95"/>
        <v>109998</v>
      </c>
      <c r="U80" s="35">
        <f t="shared" si="85"/>
        <v>-35031.880000000005</v>
      </c>
      <c r="V80" s="36">
        <f t="shared" si="86"/>
        <v>0.75845060342048132</v>
      </c>
      <c r="W80" s="35">
        <v>52345</v>
      </c>
      <c r="X80" s="35">
        <f t="shared" si="87"/>
        <v>-5766</v>
      </c>
      <c r="Y80" s="36">
        <f t="shared" si="88"/>
        <v>0.90077610091032678</v>
      </c>
      <c r="Z80" s="35">
        <f t="shared" si="96"/>
        <v>162343</v>
      </c>
      <c r="AA80" s="35">
        <f t="shared" si="89"/>
        <v>-40797.880000000005</v>
      </c>
      <c r="AB80" s="36">
        <f t="shared" si="90"/>
        <v>0.79916459946417484</v>
      </c>
      <c r="AC80" s="35">
        <v>32901</v>
      </c>
      <c r="AD80" s="35">
        <f t="shared" si="91"/>
        <v>-198700</v>
      </c>
      <c r="AE80" s="36">
        <f t="shared" si="92"/>
        <v>0.14205897211151938</v>
      </c>
      <c r="AF80" s="35">
        <f t="shared" si="97"/>
        <v>195244</v>
      </c>
      <c r="AG80" s="35">
        <f t="shared" si="93"/>
        <v>-239497.88</v>
      </c>
      <c r="AH80" s="36">
        <f t="shared" si="94"/>
        <v>0.44910327019793905</v>
      </c>
      <c r="AI80" s="35">
        <v>25640</v>
      </c>
      <c r="AJ80" s="35">
        <f t="shared" si="98"/>
        <v>-25855</v>
      </c>
      <c r="AK80" s="36">
        <f t="shared" si="99"/>
        <v>0.49791241868142538</v>
      </c>
      <c r="AL80" s="35">
        <v>35619</v>
      </c>
      <c r="AM80" s="35">
        <f t="shared" si="100"/>
        <v>-22884</v>
      </c>
      <c r="AN80" s="36">
        <f t="shared" si="101"/>
        <v>0.60884057227834465</v>
      </c>
      <c r="AO80" s="35">
        <f t="shared" si="103"/>
        <v>61259</v>
      </c>
      <c r="AP80" s="35">
        <f t="shared" si="104"/>
        <v>-48739</v>
      </c>
      <c r="AQ80" s="36">
        <f t="shared" si="105"/>
        <v>0.55691012563864795</v>
      </c>
      <c r="AR80" s="35">
        <v>58611</v>
      </c>
      <c r="AS80" s="35">
        <f t="shared" si="106"/>
        <v>6266</v>
      </c>
      <c r="AT80" s="36">
        <f t="shared" si="107"/>
        <v>1.1197057980704939</v>
      </c>
      <c r="AU80" s="35">
        <f t="shared" si="108"/>
        <v>119870</v>
      </c>
      <c r="AV80" s="35">
        <f t="shared" si="109"/>
        <v>-42473</v>
      </c>
      <c r="AW80" s="36">
        <f t="shared" si="110"/>
        <v>0.73837492223255696</v>
      </c>
      <c r="AX80" s="35">
        <v>81108</v>
      </c>
      <c r="AY80" s="35">
        <f t="shared" si="111"/>
        <v>48207</v>
      </c>
      <c r="AZ80" s="36">
        <f t="shared" si="112"/>
        <v>2.4652138232880461</v>
      </c>
      <c r="BA80" s="35">
        <f t="shared" si="113"/>
        <v>200978</v>
      </c>
      <c r="BB80" s="35">
        <f t="shared" si="114"/>
        <v>5734</v>
      </c>
      <c r="BC80" s="36">
        <f>BA80/AF80:AF81</f>
        <v>1.0293683800782611</v>
      </c>
      <c r="BD80" s="35">
        <f t="shared" si="115"/>
        <v>66322.740000000005</v>
      </c>
      <c r="BE80" s="119">
        <f t="shared" si="116"/>
        <v>1892.22</v>
      </c>
    </row>
    <row r="81" spans="1:57" s="1" customFormat="1" ht="11.25" x14ac:dyDescent="0.2">
      <c r="A81" s="21">
        <v>71</v>
      </c>
      <c r="B81" s="21">
        <v>16</v>
      </c>
      <c r="C81" s="21" t="s">
        <v>202</v>
      </c>
      <c r="D81" s="13">
        <v>1012008126</v>
      </c>
      <c r="E81" s="13">
        <v>101201001</v>
      </c>
      <c r="F81" s="13">
        <v>86618101</v>
      </c>
      <c r="G81" s="22">
        <v>37336</v>
      </c>
      <c r="H81" s="22">
        <v>35672</v>
      </c>
      <c r="I81" s="59">
        <f t="shared" si="78"/>
        <v>73008</v>
      </c>
      <c r="J81" s="22">
        <v>35617</v>
      </c>
      <c r="K81" s="59">
        <f t="shared" si="79"/>
        <v>108625</v>
      </c>
      <c r="L81" s="22">
        <v>35697</v>
      </c>
      <c r="M81" s="35">
        <f t="shared" si="80"/>
        <v>144322</v>
      </c>
      <c r="N81" s="35">
        <v>16941</v>
      </c>
      <c r="O81" s="35">
        <f t="shared" si="81"/>
        <v>-20395</v>
      </c>
      <c r="P81" s="36">
        <f t="shared" si="82"/>
        <v>0.45374437540175699</v>
      </c>
      <c r="Q81" s="35">
        <v>22568</v>
      </c>
      <c r="R81" s="35">
        <f t="shared" si="83"/>
        <v>-13104</v>
      </c>
      <c r="S81" s="36">
        <f t="shared" si="84"/>
        <v>0.63265306122448983</v>
      </c>
      <c r="T81" s="35">
        <f t="shared" si="95"/>
        <v>39509</v>
      </c>
      <c r="U81" s="35">
        <f t="shared" si="85"/>
        <v>-33499</v>
      </c>
      <c r="V81" s="36">
        <f t="shared" si="86"/>
        <v>0.54115987289064216</v>
      </c>
      <c r="W81" s="35">
        <v>24285</v>
      </c>
      <c r="X81" s="35">
        <f t="shared" si="87"/>
        <v>-11332</v>
      </c>
      <c r="Y81" s="36">
        <f t="shared" si="88"/>
        <v>0.6818373248729539</v>
      </c>
      <c r="Z81" s="35">
        <f t="shared" si="96"/>
        <v>63794</v>
      </c>
      <c r="AA81" s="35">
        <f t="shared" si="89"/>
        <v>-44831</v>
      </c>
      <c r="AB81" s="36">
        <f t="shared" si="90"/>
        <v>0.58728653624856153</v>
      </c>
      <c r="AC81" s="35">
        <v>30501</v>
      </c>
      <c r="AD81" s="35">
        <f t="shared" si="91"/>
        <v>-5196</v>
      </c>
      <c r="AE81" s="36">
        <f t="shared" si="92"/>
        <v>0.8544415497100597</v>
      </c>
      <c r="AF81" s="35">
        <f t="shared" si="97"/>
        <v>94295</v>
      </c>
      <c r="AG81" s="35">
        <f t="shared" si="93"/>
        <v>-50027</v>
      </c>
      <c r="AH81" s="36">
        <f t="shared" si="94"/>
        <v>0.6533653912778371</v>
      </c>
      <c r="AI81" s="35">
        <v>16693</v>
      </c>
      <c r="AJ81" s="35">
        <f t="shared" si="98"/>
        <v>-248</v>
      </c>
      <c r="AK81" s="36">
        <f t="shared" si="99"/>
        <v>0.98536095862109674</v>
      </c>
      <c r="AL81" s="35">
        <v>21396</v>
      </c>
      <c r="AM81" s="35">
        <f t="shared" si="100"/>
        <v>-1172</v>
      </c>
      <c r="AN81" s="36">
        <f t="shared" si="101"/>
        <v>0.94806806097128682</v>
      </c>
      <c r="AO81" s="35">
        <f t="shared" si="103"/>
        <v>38089</v>
      </c>
      <c r="AP81" s="35">
        <f t="shared" si="104"/>
        <v>-1420</v>
      </c>
      <c r="AQ81" s="36">
        <f t="shared" si="105"/>
        <v>0.96405882204054771</v>
      </c>
      <c r="AR81" s="35">
        <v>25280</v>
      </c>
      <c r="AS81" s="35">
        <f t="shared" si="106"/>
        <v>995</v>
      </c>
      <c r="AT81" s="36">
        <f t="shared" si="107"/>
        <v>1.0409717932880378</v>
      </c>
      <c r="AU81" s="35">
        <f t="shared" si="108"/>
        <v>63369</v>
      </c>
      <c r="AV81" s="35">
        <f t="shared" si="109"/>
        <v>-425</v>
      </c>
      <c r="AW81" s="36">
        <f t="shared" si="110"/>
        <v>0.99333793146690907</v>
      </c>
      <c r="AX81" s="35">
        <v>28783</v>
      </c>
      <c r="AY81" s="35">
        <f t="shared" si="111"/>
        <v>-1718</v>
      </c>
      <c r="AZ81" s="36">
        <f t="shared" si="112"/>
        <v>0.94367397790236385</v>
      </c>
      <c r="BA81" s="35">
        <f t="shared" si="113"/>
        <v>92152</v>
      </c>
      <c r="BB81" s="35">
        <f t="shared" si="114"/>
        <v>-2143</v>
      </c>
      <c r="BC81" s="36">
        <f>BA81/AF81:AF82</f>
        <v>0.97727345034201174</v>
      </c>
      <c r="BD81" s="35">
        <f t="shared" si="115"/>
        <v>30410.16</v>
      </c>
      <c r="BE81" s="119">
        <f t="shared" si="116"/>
        <v>-707.19</v>
      </c>
    </row>
    <row r="82" spans="1:57" s="1" customFormat="1" ht="11.25" x14ac:dyDescent="0.2">
      <c r="A82" s="21">
        <v>72</v>
      </c>
      <c r="B82" s="21">
        <v>53</v>
      </c>
      <c r="C82" s="21" t="s">
        <v>135</v>
      </c>
      <c r="D82" s="13">
        <v>1001264801</v>
      </c>
      <c r="E82" s="13"/>
      <c r="F82" s="13">
        <v>86618101</v>
      </c>
      <c r="G82" s="22">
        <v>0</v>
      </c>
      <c r="H82" s="22">
        <v>0</v>
      </c>
      <c r="I82" s="59">
        <f t="shared" ref="I82:I113" si="117">G82+H82</f>
        <v>0</v>
      </c>
      <c r="J82" s="22">
        <v>101200</v>
      </c>
      <c r="K82" s="59">
        <f t="shared" ref="K82:K113" si="118">J82+I82</f>
        <v>101200</v>
      </c>
      <c r="L82" s="22">
        <v>166000</v>
      </c>
      <c r="M82" s="35">
        <f t="shared" ref="M82:M113" si="119">K82+L82</f>
        <v>267200</v>
      </c>
      <c r="N82" s="35">
        <v>54037.19</v>
      </c>
      <c r="O82" s="35">
        <f t="shared" ref="O82:O113" si="120">N82-G82</f>
        <v>54037.19</v>
      </c>
      <c r="P82" s="36" t="e">
        <f t="shared" ref="P82:P113" si="121">N82/G82</f>
        <v>#DIV/0!</v>
      </c>
      <c r="Q82" s="35">
        <v>99582.93</v>
      </c>
      <c r="R82" s="35">
        <f t="shared" ref="R82:R113" si="122">Q82-H82</f>
        <v>99582.93</v>
      </c>
      <c r="S82" s="36" t="e">
        <f t="shared" ref="S82:S113" si="123">Q82/H82</f>
        <v>#DIV/0!</v>
      </c>
      <c r="T82" s="35">
        <f t="shared" si="95"/>
        <v>153620.12</v>
      </c>
      <c r="U82" s="35">
        <f t="shared" ref="U82:U113" si="124">T82-I82</f>
        <v>153620.12</v>
      </c>
      <c r="V82" s="36" t="e">
        <f t="shared" ref="V82:V113" si="125">T82/I82</f>
        <v>#DIV/0!</v>
      </c>
      <c r="W82" s="35">
        <v>85000</v>
      </c>
      <c r="X82" s="35">
        <f t="shared" ref="X82:X113" si="126">W82-J82</f>
        <v>-16200</v>
      </c>
      <c r="Y82" s="36">
        <f t="shared" ref="Y82:Y113" si="127">W82/J82</f>
        <v>0.83992094861660083</v>
      </c>
      <c r="Z82" s="35">
        <f t="shared" si="96"/>
        <v>238620.12</v>
      </c>
      <c r="AA82" s="35">
        <f t="shared" ref="AA82:AA113" si="128">Z82-K82</f>
        <v>137420.12</v>
      </c>
      <c r="AB82" s="36">
        <f t="shared" ref="AB82:AB113" si="129">Z82/K82</f>
        <v>2.3579063241106719</v>
      </c>
      <c r="AC82" s="35">
        <v>164263</v>
      </c>
      <c r="AD82" s="35">
        <f t="shared" ref="AD82:AD113" si="130">AC82-L82</f>
        <v>-1737</v>
      </c>
      <c r="AE82" s="36">
        <f t="shared" ref="AE82:AE113" si="131">AC82/L82</f>
        <v>0.98953614457831329</v>
      </c>
      <c r="AF82" s="35">
        <f t="shared" si="97"/>
        <v>402883.12</v>
      </c>
      <c r="AG82" s="35">
        <f t="shared" ref="AG82:AG113" si="132">AF82-M82</f>
        <v>135683.12</v>
      </c>
      <c r="AH82" s="36">
        <f t="shared" ref="AH82:AH113" si="133">AF82/M82</f>
        <v>1.5077961077844311</v>
      </c>
      <c r="AI82" s="35">
        <v>65247</v>
      </c>
      <c r="AJ82" s="35">
        <f t="shared" si="98"/>
        <v>11209.809999999998</v>
      </c>
      <c r="AK82" s="36">
        <f t="shared" si="99"/>
        <v>1.2074462051042993</v>
      </c>
      <c r="AL82" s="35">
        <v>127532</v>
      </c>
      <c r="AM82" s="35">
        <f t="shared" si="100"/>
        <v>27949.070000000007</v>
      </c>
      <c r="AN82" s="36">
        <f t="shared" si="101"/>
        <v>1.2806612538916058</v>
      </c>
      <c r="AO82" s="35">
        <f t="shared" si="103"/>
        <v>192779</v>
      </c>
      <c r="AP82" s="35">
        <f t="shared" si="104"/>
        <v>39158.880000000005</v>
      </c>
      <c r="AQ82" s="36">
        <f t="shared" si="105"/>
        <v>1.2549072348075239</v>
      </c>
      <c r="AR82" s="35">
        <v>59865</v>
      </c>
      <c r="AS82" s="35">
        <f t="shared" si="106"/>
        <v>-25135</v>
      </c>
      <c r="AT82" s="36">
        <f t="shared" si="107"/>
        <v>0.70429411764705885</v>
      </c>
      <c r="AU82" s="35">
        <f t="shared" si="108"/>
        <v>252644</v>
      </c>
      <c r="AV82" s="35">
        <f t="shared" si="109"/>
        <v>14023.880000000005</v>
      </c>
      <c r="AW82" s="36">
        <f t="shared" si="110"/>
        <v>1.0587707356781146</v>
      </c>
      <c r="AX82" s="35">
        <v>144517</v>
      </c>
      <c r="AY82" s="35">
        <f t="shared" si="111"/>
        <v>-19746</v>
      </c>
      <c r="AZ82" s="36">
        <f t="shared" si="112"/>
        <v>0.87979033622909597</v>
      </c>
      <c r="BA82" s="35">
        <f t="shared" si="113"/>
        <v>397161</v>
      </c>
      <c r="BB82" s="35">
        <f t="shared" si="114"/>
        <v>-5722.1199999999953</v>
      </c>
      <c r="BC82" s="36">
        <f>BA82/AF82:AF83</f>
        <v>0.98579707186540855</v>
      </c>
      <c r="BD82" s="35">
        <f t="shared" si="115"/>
        <v>131063.13</v>
      </c>
      <c r="BE82" s="119">
        <f t="shared" si="116"/>
        <v>-1888.2995999999985</v>
      </c>
    </row>
    <row r="83" spans="1:57" s="1" customFormat="1" ht="13.5" customHeight="1" x14ac:dyDescent="0.2">
      <c r="A83" s="21">
        <v>73</v>
      </c>
      <c r="B83" s="21">
        <v>64</v>
      </c>
      <c r="C83" s="21" t="s">
        <v>163</v>
      </c>
      <c r="D83" s="13">
        <v>1001048857</v>
      </c>
      <c r="E83" s="13"/>
      <c r="F83" s="13">
        <v>86618101</v>
      </c>
      <c r="G83" s="22">
        <v>39375</v>
      </c>
      <c r="H83" s="22">
        <v>67970</v>
      </c>
      <c r="I83" s="59">
        <f t="shared" si="117"/>
        <v>107345</v>
      </c>
      <c r="J83" s="22">
        <v>69690</v>
      </c>
      <c r="K83" s="59">
        <f t="shared" si="118"/>
        <v>177035</v>
      </c>
      <c r="L83" s="22">
        <v>80213</v>
      </c>
      <c r="M83" s="35">
        <f t="shared" si="119"/>
        <v>257248</v>
      </c>
      <c r="N83" s="35">
        <v>29130</v>
      </c>
      <c r="O83" s="35">
        <f t="shared" si="120"/>
        <v>-10245</v>
      </c>
      <c r="P83" s="36">
        <f t="shared" si="121"/>
        <v>0.73980952380952381</v>
      </c>
      <c r="Q83" s="35">
        <v>68193</v>
      </c>
      <c r="R83" s="35">
        <f t="shared" si="122"/>
        <v>223</v>
      </c>
      <c r="S83" s="36">
        <f t="shared" si="123"/>
        <v>1.0032808592025895</v>
      </c>
      <c r="T83" s="35">
        <f t="shared" ref="T83:T114" si="134">N83+Q83</f>
        <v>97323</v>
      </c>
      <c r="U83" s="35">
        <f t="shared" si="124"/>
        <v>-10022</v>
      </c>
      <c r="V83" s="36">
        <f t="shared" si="125"/>
        <v>0.90663747729284083</v>
      </c>
      <c r="W83" s="35">
        <v>84324</v>
      </c>
      <c r="X83" s="35">
        <f t="shared" si="126"/>
        <v>14634</v>
      </c>
      <c r="Y83" s="36">
        <f t="shared" si="127"/>
        <v>1.2099870856650883</v>
      </c>
      <c r="Z83" s="35">
        <f t="shared" ref="Z83:Z114" si="135">T83+W83</f>
        <v>181647</v>
      </c>
      <c r="AA83" s="35">
        <f t="shared" si="128"/>
        <v>4612</v>
      </c>
      <c r="AB83" s="36">
        <f t="shared" si="129"/>
        <v>1.0260513457790832</v>
      </c>
      <c r="AC83" s="35">
        <v>85551</v>
      </c>
      <c r="AD83" s="35">
        <f t="shared" si="130"/>
        <v>5338</v>
      </c>
      <c r="AE83" s="36">
        <f t="shared" si="131"/>
        <v>1.0665478164387319</v>
      </c>
      <c r="AF83" s="35">
        <f t="shared" ref="AF83:AF114" si="136">Z83+AC83</f>
        <v>267198</v>
      </c>
      <c r="AG83" s="35">
        <f t="shared" si="132"/>
        <v>9950</v>
      </c>
      <c r="AH83" s="36">
        <f t="shared" si="133"/>
        <v>1.0386786291827341</v>
      </c>
      <c r="AI83" s="35">
        <v>24886</v>
      </c>
      <c r="AJ83" s="35">
        <f t="shared" si="98"/>
        <v>-4244</v>
      </c>
      <c r="AK83" s="36">
        <f t="shared" si="99"/>
        <v>0.85430827325780978</v>
      </c>
      <c r="AL83" s="35">
        <v>58144</v>
      </c>
      <c r="AM83" s="35">
        <f t="shared" si="100"/>
        <v>-10049</v>
      </c>
      <c r="AN83" s="36">
        <f t="shared" si="101"/>
        <v>0.8526388338979074</v>
      </c>
      <c r="AO83" s="35">
        <f t="shared" si="103"/>
        <v>83030</v>
      </c>
      <c r="AP83" s="35">
        <f t="shared" si="104"/>
        <v>-14293</v>
      </c>
      <c r="AQ83" s="36">
        <f t="shared" si="105"/>
        <v>0.85313851813034947</v>
      </c>
      <c r="AR83" s="35">
        <v>80128</v>
      </c>
      <c r="AS83" s="35">
        <f t="shared" si="106"/>
        <v>-4196</v>
      </c>
      <c r="AT83" s="36">
        <f t="shared" si="107"/>
        <v>0.95023955220340595</v>
      </c>
      <c r="AU83" s="35">
        <f t="shared" si="108"/>
        <v>163158</v>
      </c>
      <c r="AV83" s="35">
        <f t="shared" si="109"/>
        <v>-18489</v>
      </c>
      <c r="AW83" s="36">
        <f t="shared" si="110"/>
        <v>0.89821466911096792</v>
      </c>
      <c r="AX83" s="35">
        <v>95761</v>
      </c>
      <c r="AY83" s="35">
        <f t="shared" si="111"/>
        <v>10210</v>
      </c>
      <c r="AZ83" s="36">
        <f t="shared" si="112"/>
        <v>1.119344017019088</v>
      </c>
      <c r="BA83" s="35">
        <f t="shared" si="113"/>
        <v>258919</v>
      </c>
      <c r="BB83" s="35">
        <f t="shared" si="114"/>
        <v>-8279</v>
      </c>
      <c r="BC83" s="36">
        <f>BA83/AF83:AF84</f>
        <v>0.96901548664286408</v>
      </c>
      <c r="BD83" s="35">
        <f t="shared" si="115"/>
        <v>85443.27</v>
      </c>
      <c r="BE83" s="119">
        <f t="shared" si="116"/>
        <v>-2732.07</v>
      </c>
    </row>
    <row r="84" spans="1:57" s="1" customFormat="1" ht="11.25" x14ac:dyDescent="0.2">
      <c r="A84" s="21">
        <v>74</v>
      </c>
      <c r="B84" s="21">
        <v>59</v>
      </c>
      <c r="C84" s="21" t="s">
        <v>155</v>
      </c>
      <c r="D84" s="13">
        <v>7721546864</v>
      </c>
      <c r="E84" s="13"/>
      <c r="F84" s="13">
        <v>86618101</v>
      </c>
      <c r="G84" s="22">
        <v>38114</v>
      </c>
      <c r="H84" s="22">
        <v>58821</v>
      </c>
      <c r="I84" s="59">
        <f t="shared" si="117"/>
        <v>96935</v>
      </c>
      <c r="J84" s="22">
        <v>28097</v>
      </c>
      <c r="K84" s="59">
        <f t="shared" si="118"/>
        <v>125032</v>
      </c>
      <c r="L84" s="22">
        <v>51576</v>
      </c>
      <c r="M84" s="35">
        <f t="shared" si="119"/>
        <v>176608</v>
      </c>
      <c r="N84" s="35">
        <v>41542</v>
      </c>
      <c r="O84" s="35">
        <f t="shared" si="120"/>
        <v>3428</v>
      </c>
      <c r="P84" s="36">
        <f t="shared" si="121"/>
        <v>1.0899407042031799</v>
      </c>
      <c r="Q84" s="35">
        <v>54399</v>
      </c>
      <c r="R84" s="35">
        <f t="shared" si="122"/>
        <v>-4422</v>
      </c>
      <c r="S84" s="36">
        <f t="shared" si="123"/>
        <v>0.92482276737899727</v>
      </c>
      <c r="T84" s="35">
        <f t="shared" si="134"/>
        <v>95941</v>
      </c>
      <c r="U84" s="35">
        <f t="shared" si="124"/>
        <v>-994</v>
      </c>
      <c r="V84" s="36">
        <f t="shared" si="125"/>
        <v>0.98974570588538713</v>
      </c>
      <c r="W84" s="35">
        <v>79506</v>
      </c>
      <c r="X84" s="35">
        <f t="shared" si="126"/>
        <v>51409</v>
      </c>
      <c r="Y84" s="36">
        <f t="shared" si="127"/>
        <v>2.8296971206890413</v>
      </c>
      <c r="Z84" s="35">
        <f t="shared" si="135"/>
        <v>175447</v>
      </c>
      <c r="AA84" s="35">
        <f t="shared" si="128"/>
        <v>50415</v>
      </c>
      <c r="AB84" s="36">
        <f t="shared" si="129"/>
        <v>1.4032167765052146</v>
      </c>
      <c r="AC84" s="35">
        <v>39527</v>
      </c>
      <c r="AD84" s="35">
        <f t="shared" si="130"/>
        <v>-12049</v>
      </c>
      <c r="AE84" s="36">
        <f t="shared" si="131"/>
        <v>0.76638358926632544</v>
      </c>
      <c r="AF84" s="35">
        <f t="shared" si="136"/>
        <v>214974</v>
      </c>
      <c r="AG84" s="35">
        <f t="shared" si="132"/>
        <v>38366</v>
      </c>
      <c r="AH84" s="36">
        <f t="shared" si="133"/>
        <v>1.2172381772060157</v>
      </c>
      <c r="AI84" s="35">
        <v>70152</v>
      </c>
      <c r="AJ84" s="35">
        <f t="shared" ref="AJ84:AJ115" si="137">AI84-N84</f>
        <v>28610</v>
      </c>
      <c r="AK84" s="36">
        <f t="shared" ref="AK84:AK115" si="138">AI84/N84</f>
        <v>1.6887005921717779</v>
      </c>
      <c r="AL84" s="35">
        <v>55030</v>
      </c>
      <c r="AM84" s="35">
        <f t="shared" ref="AM84:AM115" si="139">AL84-Q84</f>
        <v>631</v>
      </c>
      <c r="AN84" s="36">
        <f t="shared" ref="AN84:AN115" si="140">AL84/Q84</f>
        <v>1.0115994779315796</v>
      </c>
      <c r="AO84" s="35">
        <f t="shared" si="103"/>
        <v>125182</v>
      </c>
      <c r="AP84" s="35">
        <f t="shared" si="104"/>
        <v>29241</v>
      </c>
      <c r="AQ84" s="36">
        <f t="shared" si="105"/>
        <v>1.3047810633618577</v>
      </c>
      <c r="AR84" s="35">
        <v>51505</v>
      </c>
      <c r="AS84" s="35">
        <f t="shared" si="106"/>
        <v>-28001</v>
      </c>
      <c r="AT84" s="36">
        <f t="shared" si="107"/>
        <v>0.64781274369229991</v>
      </c>
      <c r="AU84" s="35">
        <f t="shared" si="108"/>
        <v>176687</v>
      </c>
      <c r="AV84" s="35">
        <f t="shared" si="109"/>
        <v>1240</v>
      </c>
      <c r="AW84" s="36">
        <f t="shared" si="110"/>
        <v>1.0070676614590162</v>
      </c>
      <c r="AX84" s="35">
        <v>23375</v>
      </c>
      <c r="AY84" s="35">
        <f t="shared" si="111"/>
        <v>-16152</v>
      </c>
      <c r="AZ84" s="36">
        <f t="shared" si="112"/>
        <v>0.59136792572165864</v>
      </c>
      <c r="BA84" s="35">
        <f t="shared" si="113"/>
        <v>200062</v>
      </c>
      <c r="BB84" s="35">
        <f t="shared" si="114"/>
        <v>-14912</v>
      </c>
      <c r="BC84" s="36">
        <f>BA84/AF84:AF84</f>
        <v>0.93063347195474799</v>
      </c>
      <c r="BD84" s="35">
        <f t="shared" si="115"/>
        <v>66020.460000000006</v>
      </c>
      <c r="BE84" s="119">
        <f t="shared" si="116"/>
        <v>-4920.96</v>
      </c>
    </row>
    <row r="85" spans="1:57" s="1" customFormat="1" ht="11.25" x14ac:dyDescent="0.2">
      <c r="A85" s="21">
        <v>75</v>
      </c>
      <c r="B85" s="21">
        <v>79</v>
      </c>
      <c r="C85" s="21" t="s">
        <v>221</v>
      </c>
      <c r="D85" s="13">
        <v>1012008856</v>
      </c>
      <c r="E85" s="13" t="s">
        <v>127</v>
      </c>
      <c r="F85" s="13">
        <v>86618411</v>
      </c>
      <c r="G85" s="22">
        <v>24000</v>
      </c>
      <c r="H85" s="22">
        <v>18500</v>
      </c>
      <c r="I85" s="59">
        <f t="shared" si="117"/>
        <v>42500</v>
      </c>
      <c r="J85" s="22">
        <v>71663</v>
      </c>
      <c r="K85" s="59">
        <f t="shared" si="118"/>
        <v>114163</v>
      </c>
      <c r="L85" s="22">
        <v>39146.53</v>
      </c>
      <c r="M85" s="35">
        <f t="shared" si="119"/>
        <v>153309.53</v>
      </c>
      <c r="N85" s="35">
        <v>18000</v>
      </c>
      <c r="O85" s="35">
        <f t="shared" si="120"/>
        <v>-6000</v>
      </c>
      <c r="P85" s="36">
        <f t="shared" si="121"/>
        <v>0.75</v>
      </c>
      <c r="Q85" s="35">
        <v>50</v>
      </c>
      <c r="R85" s="35">
        <f t="shared" si="122"/>
        <v>-18450</v>
      </c>
      <c r="S85" s="36">
        <f t="shared" si="123"/>
        <v>2.7027027027027029E-3</v>
      </c>
      <c r="T85" s="35">
        <f t="shared" si="134"/>
        <v>18050</v>
      </c>
      <c r="U85" s="35">
        <f t="shared" si="124"/>
        <v>-24450</v>
      </c>
      <c r="V85" s="36">
        <f t="shared" si="125"/>
        <v>0.42470588235294116</v>
      </c>
      <c r="W85" s="35">
        <v>0</v>
      </c>
      <c r="X85" s="35">
        <f t="shared" si="126"/>
        <v>-71663</v>
      </c>
      <c r="Y85" s="36">
        <f t="shared" si="127"/>
        <v>0</v>
      </c>
      <c r="Z85" s="35">
        <f t="shared" si="135"/>
        <v>18050</v>
      </c>
      <c r="AA85" s="35">
        <f t="shared" si="128"/>
        <v>-96113</v>
      </c>
      <c r="AB85" s="36">
        <f t="shared" si="129"/>
        <v>0.15810726767866998</v>
      </c>
      <c r="AC85" s="35">
        <v>0</v>
      </c>
      <c r="AD85" s="35">
        <f t="shared" si="130"/>
        <v>-39146.53</v>
      </c>
      <c r="AE85" s="36">
        <f t="shared" si="131"/>
        <v>0</v>
      </c>
      <c r="AF85" s="35">
        <f t="shared" si="136"/>
        <v>18050</v>
      </c>
      <c r="AG85" s="35">
        <f t="shared" si="132"/>
        <v>-135259.53</v>
      </c>
      <c r="AH85" s="36">
        <f t="shared" si="133"/>
        <v>0.11773566848714492</v>
      </c>
      <c r="AI85" s="35">
        <v>-44.85</v>
      </c>
      <c r="AJ85" s="35">
        <f t="shared" si="137"/>
        <v>-18044.849999999999</v>
      </c>
      <c r="AK85" s="36">
        <f t="shared" si="138"/>
        <v>-2.4916666666666668E-3</v>
      </c>
      <c r="AL85" s="35">
        <v>0</v>
      </c>
      <c r="AM85" s="35">
        <f t="shared" si="139"/>
        <v>-50</v>
      </c>
      <c r="AN85" s="36">
        <f t="shared" si="140"/>
        <v>0</v>
      </c>
      <c r="AO85" s="35">
        <f t="shared" si="103"/>
        <v>-44.85</v>
      </c>
      <c r="AP85" s="35">
        <f t="shared" si="104"/>
        <v>-18094.849999999999</v>
      </c>
      <c r="AQ85" s="36">
        <f t="shared" si="105"/>
        <v>-2.4847645429362884E-3</v>
      </c>
      <c r="AR85" s="35">
        <v>0</v>
      </c>
      <c r="AS85" s="35">
        <f t="shared" si="106"/>
        <v>0</v>
      </c>
      <c r="AT85" s="36" t="e">
        <f t="shared" si="107"/>
        <v>#DIV/0!</v>
      </c>
      <c r="AU85" s="35">
        <f t="shared" si="108"/>
        <v>-44.85</v>
      </c>
      <c r="AV85" s="35">
        <f t="shared" si="109"/>
        <v>-18094.849999999999</v>
      </c>
      <c r="AW85" s="36">
        <f t="shared" si="110"/>
        <v>-2.4847645429362884E-3</v>
      </c>
      <c r="AX85" s="35">
        <v>0</v>
      </c>
      <c r="AY85" s="35">
        <f t="shared" si="111"/>
        <v>0</v>
      </c>
      <c r="AZ85" s="36" t="e">
        <f t="shared" si="112"/>
        <v>#DIV/0!</v>
      </c>
      <c r="BA85" s="35">
        <f t="shared" si="113"/>
        <v>-44.85</v>
      </c>
      <c r="BB85" s="35">
        <f t="shared" si="114"/>
        <v>-18094.849999999999</v>
      </c>
      <c r="BC85" s="36">
        <f>BA85/AF85:AF85</f>
        <v>-2.4847645429362884E-3</v>
      </c>
      <c r="BD85" s="35">
        <f t="shared" si="115"/>
        <v>-18.388500000000001</v>
      </c>
      <c r="BE85" s="119">
        <f t="shared" si="116"/>
        <v>-7418.8885</v>
      </c>
    </row>
    <row r="86" spans="1:57" s="1" customFormat="1" ht="11.25" x14ac:dyDescent="0.2">
      <c r="A86" s="21">
        <v>76</v>
      </c>
      <c r="B86" s="40">
        <v>98</v>
      </c>
      <c r="C86" s="40" t="s">
        <v>152</v>
      </c>
      <c r="D86" s="18">
        <v>1012007789</v>
      </c>
      <c r="E86" s="18">
        <v>101201001</v>
      </c>
      <c r="F86" s="18">
        <v>86618433</v>
      </c>
      <c r="G86" s="35">
        <v>72168.72</v>
      </c>
      <c r="H86" s="35">
        <v>39307</v>
      </c>
      <c r="I86" s="35">
        <f t="shared" si="117"/>
        <v>111475.72</v>
      </c>
      <c r="J86" s="35">
        <v>83115</v>
      </c>
      <c r="K86" s="35">
        <f t="shared" si="118"/>
        <v>194590.72</v>
      </c>
      <c r="L86" s="35">
        <v>76318</v>
      </c>
      <c r="M86" s="35">
        <f t="shared" si="119"/>
        <v>270908.71999999997</v>
      </c>
      <c r="N86" s="35">
        <v>51061</v>
      </c>
      <c r="O86" s="35">
        <f t="shared" si="120"/>
        <v>-21107.72</v>
      </c>
      <c r="P86" s="36">
        <f t="shared" si="121"/>
        <v>0.70752259427630138</v>
      </c>
      <c r="Q86" s="35">
        <v>85358</v>
      </c>
      <c r="R86" s="35">
        <f t="shared" si="122"/>
        <v>46051</v>
      </c>
      <c r="S86" s="36">
        <f t="shared" si="123"/>
        <v>2.1715724934490042</v>
      </c>
      <c r="T86" s="35">
        <f t="shared" si="134"/>
        <v>136419</v>
      </c>
      <c r="U86" s="35">
        <f t="shared" si="124"/>
        <v>24943.279999999999</v>
      </c>
      <c r="V86" s="36">
        <f t="shared" si="125"/>
        <v>1.2237552715515092</v>
      </c>
      <c r="W86" s="35">
        <v>101311.12</v>
      </c>
      <c r="X86" s="35">
        <f t="shared" si="126"/>
        <v>18196.119999999995</v>
      </c>
      <c r="Y86" s="36">
        <f t="shared" si="127"/>
        <v>1.2189270288154965</v>
      </c>
      <c r="Z86" s="35">
        <f t="shared" si="135"/>
        <v>237730.12</v>
      </c>
      <c r="AA86" s="35">
        <f t="shared" si="128"/>
        <v>43139.399999999994</v>
      </c>
      <c r="AB86" s="36">
        <f t="shared" si="129"/>
        <v>1.2216929974872388</v>
      </c>
      <c r="AC86" s="35">
        <v>70455</v>
      </c>
      <c r="AD86" s="35">
        <f t="shared" si="130"/>
        <v>-5863</v>
      </c>
      <c r="AE86" s="36">
        <f t="shared" si="131"/>
        <v>0.92317670798501006</v>
      </c>
      <c r="AF86" s="35">
        <f t="shared" si="136"/>
        <v>308185.12</v>
      </c>
      <c r="AG86" s="35">
        <f t="shared" si="132"/>
        <v>37276.400000000023</v>
      </c>
      <c r="AH86" s="36">
        <f t="shared" si="133"/>
        <v>1.1375976380531421</v>
      </c>
      <c r="AI86" s="35">
        <v>67189</v>
      </c>
      <c r="AJ86" s="35">
        <f t="shared" si="137"/>
        <v>16128</v>
      </c>
      <c r="AK86" s="36">
        <f t="shared" si="138"/>
        <v>1.3158575037700007</v>
      </c>
      <c r="AL86" s="35">
        <v>70322</v>
      </c>
      <c r="AM86" s="35">
        <f t="shared" si="139"/>
        <v>-15036</v>
      </c>
      <c r="AN86" s="36">
        <f t="shared" si="140"/>
        <v>0.82384779399704777</v>
      </c>
      <c r="AO86" s="35">
        <f t="shared" si="103"/>
        <v>137511</v>
      </c>
      <c r="AP86" s="35">
        <f t="shared" si="104"/>
        <v>1092</v>
      </c>
      <c r="AQ86" s="36">
        <f t="shared" si="105"/>
        <v>1.0080047500714711</v>
      </c>
      <c r="AR86" s="35">
        <v>71550.14</v>
      </c>
      <c r="AS86" s="35">
        <f t="shared" si="106"/>
        <v>-29760.979999999996</v>
      </c>
      <c r="AT86" s="36">
        <f t="shared" si="107"/>
        <v>0.70624172351465464</v>
      </c>
      <c r="AU86" s="35">
        <f t="shared" si="108"/>
        <v>209061.14</v>
      </c>
      <c r="AV86" s="35">
        <f t="shared" si="109"/>
        <v>-28668.979999999981</v>
      </c>
      <c r="AW86" s="36">
        <f t="shared" si="110"/>
        <v>0.87940535259057628</v>
      </c>
      <c r="AX86" s="35">
        <v>80825.86</v>
      </c>
      <c r="AY86" s="35">
        <f t="shared" si="111"/>
        <v>10370.86</v>
      </c>
      <c r="AZ86" s="36">
        <f t="shared" si="112"/>
        <v>1.1471983535590093</v>
      </c>
      <c r="BA86" s="35">
        <f t="shared" si="113"/>
        <v>289887</v>
      </c>
      <c r="BB86" s="35">
        <f t="shared" si="114"/>
        <v>-18298.119999999995</v>
      </c>
      <c r="BC86" s="36">
        <f>BA86/AF86:AF86</f>
        <v>0.94062620544431219</v>
      </c>
      <c r="BD86" s="35">
        <f t="shared" si="115"/>
        <v>118853.67</v>
      </c>
      <c r="BE86" s="119">
        <f t="shared" si="116"/>
        <v>-7502.2291999999979</v>
      </c>
    </row>
    <row r="87" spans="1:57" s="1" customFormat="1" ht="11.25" x14ac:dyDescent="0.2">
      <c r="A87" s="21">
        <v>77</v>
      </c>
      <c r="B87" s="21">
        <v>92</v>
      </c>
      <c r="C87" s="21" t="s">
        <v>139</v>
      </c>
      <c r="D87" s="13">
        <v>1012009560</v>
      </c>
      <c r="E87" s="13"/>
      <c r="F87" s="13">
        <v>86618422</v>
      </c>
      <c r="G87" s="22">
        <v>70533</v>
      </c>
      <c r="H87" s="22">
        <v>43378</v>
      </c>
      <c r="I87" s="59">
        <f t="shared" si="117"/>
        <v>113911</v>
      </c>
      <c r="J87" s="22">
        <v>25440</v>
      </c>
      <c r="K87" s="59">
        <f t="shared" si="118"/>
        <v>139351</v>
      </c>
      <c r="L87" s="22">
        <v>49846</v>
      </c>
      <c r="M87" s="35">
        <f t="shared" si="119"/>
        <v>189197</v>
      </c>
      <c r="N87" s="35">
        <v>104525</v>
      </c>
      <c r="O87" s="35">
        <f t="shared" si="120"/>
        <v>33992</v>
      </c>
      <c r="P87" s="36">
        <f t="shared" si="121"/>
        <v>1.4819304439056895</v>
      </c>
      <c r="Q87" s="35">
        <v>50870</v>
      </c>
      <c r="R87" s="35">
        <f t="shared" si="122"/>
        <v>7492</v>
      </c>
      <c r="S87" s="36">
        <f t="shared" si="123"/>
        <v>1.1727142791276683</v>
      </c>
      <c r="T87" s="35">
        <f t="shared" si="134"/>
        <v>155395</v>
      </c>
      <c r="U87" s="35">
        <f t="shared" si="124"/>
        <v>41484</v>
      </c>
      <c r="V87" s="36">
        <f t="shared" si="125"/>
        <v>1.3641790520669645</v>
      </c>
      <c r="W87" s="35">
        <v>32637</v>
      </c>
      <c r="X87" s="35">
        <f t="shared" si="126"/>
        <v>7197</v>
      </c>
      <c r="Y87" s="36">
        <f t="shared" si="127"/>
        <v>1.2829009433962264</v>
      </c>
      <c r="Z87" s="35">
        <f t="shared" si="135"/>
        <v>188032</v>
      </c>
      <c r="AA87" s="35">
        <f t="shared" si="128"/>
        <v>48681</v>
      </c>
      <c r="AB87" s="36">
        <f t="shared" si="129"/>
        <v>1.3493408730471974</v>
      </c>
      <c r="AC87" s="35">
        <v>90744</v>
      </c>
      <c r="AD87" s="35">
        <f t="shared" si="130"/>
        <v>40898</v>
      </c>
      <c r="AE87" s="36">
        <f t="shared" si="131"/>
        <v>1.8204871002688281</v>
      </c>
      <c r="AF87" s="35">
        <f t="shared" si="136"/>
        <v>278776</v>
      </c>
      <c r="AG87" s="35">
        <f t="shared" si="132"/>
        <v>89579</v>
      </c>
      <c r="AH87" s="36">
        <f t="shared" si="133"/>
        <v>1.4734694524754621</v>
      </c>
      <c r="AI87" s="35">
        <v>80377</v>
      </c>
      <c r="AJ87" s="35">
        <f t="shared" si="137"/>
        <v>-24148</v>
      </c>
      <c r="AK87" s="36">
        <f t="shared" si="138"/>
        <v>0.76897392968189426</v>
      </c>
      <c r="AL87" s="35">
        <v>53067</v>
      </c>
      <c r="AM87" s="35">
        <f t="shared" si="139"/>
        <v>2197</v>
      </c>
      <c r="AN87" s="36">
        <f t="shared" si="140"/>
        <v>1.0431885197562414</v>
      </c>
      <c r="AO87" s="35">
        <f t="shared" si="103"/>
        <v>133444</v>
      </c>
      <c r="AP87" s="35">
        <f t="shared" si="104"/>
        <v>-21951</v>
      </c>
      <c r="AQ87" s="36">
        <f t="shared" si="105"/>
        <v>0.85874062872035783</v>
      </c>
      <c r="AR87" s="35">
        <v>29302.2</v>
      </c>
      <c r="AS87" s="35">
        <f t="shared" si="106"/>
        <v>-3334.7999999999993</v>
      </c>
      <c r="AT87" s="36">
        <f t="shared" si="107"/>
        <v>0.89782149094585906</v>
      </c>
      <c r="AU87" s="35">
        <f t="shared" si="108"/>
        <v>162746.20000000001</v>
      </c>
      <c r="AV87" s="35">
        <f t="shared" si="109"/>
        <v>-25285.799999999988</v>
      </c>
      <c r="AW87" s="36">
        <f t="shared" si="110"/>
        <v>0.86552395336963928</v>
      </c>
      <c r="AX87" s="35">
        <v>93138</v>
      </c>
      <c r="AY87" s="35">
        <f t="shared" si="111"/>
        <v>2394</v>
      </c>
      <c r="AZ87" s="36">
        <f t="shared" si="112"/>
        <v>1.0263819095477387</v>
      </c>
      <c r="BA87" s="35">
        <f t="shared" si="113"/>
        <v>255884.2</v>
      </c>
      <c r="BB87" s="35">
        <f t="shared" si="114"/>
        <v>-22891.799999999988</v>
      </c>
      <c r="BC87" s="36">
        <f>BA87/AF87:AF88</f>
        <v>0.91788460986598563</v>
      </c>
      <c r="BD87" s="35">
        <f t="shared" si="115"/>
        <v>104912.52200000001</v>
      </c>
      <c r="BE87" s="119">
        <f t="shared" si="116"/>
        <v>-9385.6379999999954</v>
      </c>
    </row>
    <row r="88" spans="1:57" s="1" customFormat="1" ht="11.25" x14ac:dyDescent="0.2">
      <c r="A88" s="21">
        <v>78</v>
      </c>
      <c r="B88" s="21">
        <v>44</v>
      </c>
      <c r="C88" s="21" t="s">
        <v>217</v>
      </c>
      <c r="D88" s="13">
        <v>7707049388</v>
      </c>
      <c r="E88" s="13">
        <v>101245001</v>
      </c>
      <c r="F88" s="13">
        <v>86618101</v>
      </c>
      <c r="G88" s="22">
        <v>90849</v>
      </c>
      <c r="H88" s="22">
        <v>140637</v>
      </c>
      <c r="I88" s="59">
        <f t="shared" si="117"/>
        <v>231486</v>
      </c>
      <c r="J88" s="22">
        <v>131256</v>
      </c>
      <c r="K88" s="59">
        <f t="shared" si="118"/>
        <v>362742</v>
      </c>
      <c r="L88" s="22">
        <v>165812</v>
      </c>
      <c r="M88" s="35">
        <f t="shared" si="119"/>
        <v>528554</v>
      </c>
      <c r="N88" s="35">
        <v>79577</v>
      </c>
      <c r="O88" s="35">
        <f t="shared" si="120"/>
        <v>-11272</v>
      </c>
      <c r="P88" s="36">
        <f t="shared" si="121"/>
        <v>0.87592598707745817</v>
      </c>
      <c r="Q88" s="35">
        <v>128510</v>
      </c>
      <c r="R88" s="35">
        <f t="shared" si="122"/>
        <v>-12127</v>
      </c>
      <c r="S88" s="36">
        <f t="shared" si="123"/>
        <v>0.9137709137709138</v>
      </c>
      <c r="T88" s="35">
        <f t="shared" si="134"/>
        <v>208087</v>
      </c>
      <c r="U88" s="35">
        <f t="shared" si="124"/>
        <v>-23399</v>
      </c>
      <c r="V88" s="36">
        <f t="shared" si="125"/>
        <v>0.89891829311491844</v>
      </c>
      <c r="W88" s="35">
        <v>79150</v>
      </c>
      <c r="X88" s="35">
        <f t="shared" si="126"/>
        <v>-52106</v>
      </c>
      <c r="Y88" s="36">
        <f t="shared" si="127"/>
        <v>0.60302005241665146</v>
      </c>
      <c r="Z88" s="35">
        <f t="shared" si="135"/>
        <v>287237</v>
      </c>
      <c r="AA88" s="35">
        <f t="shared" si="128"/>
        <v>-75505</v>
      </c>
      <c r="AB88" s="36">
        <f t="shared" si="129"/>
        <v>0.79184930336161785</v>
      </c>
      <c r="AC88" s="35">
        <v>105159</v>
      </c>
      <c r="AD88" s="35">
        <f t="shared" si="130"/>
        <v>-60653</v>
      </c>
      <c r="AE88" s="36">
        <f t="shared" si="131"/>
        <v>0.63420620944201866</v>
      </c>
      <c r="AF88" s="35">
        <f t="shared" si="136"/>
        <v>392396</v>
      </c>
      <c r="AG88" s="35">
        <f t="shared" si="132"/>
        <v>-136158</v>
      </c>
      <c r="AH88" s="36">
        <f t="shared" si="133"/>
        <v>0.74239528979063629</v>
      </c>
      <c r="AI88" s="35">
        <v>53301</v>
      </c>
      <c r="AJ88" s="35">
        <f t="shared" si="137"/>
        <v>-26276</v>
      </c>
      <c r="AK88" s="36">
        <f t="shared" si="138"/>
        <v>0.66980408912122846</v>
      </c>
      <c r="AL88" s="35">
        <v>83676</v>
      </c>
      <c r="AM88" s="35">
        <f t="shared" si="139"/>
        <v>-44834</v>
      </c>
      <c r="AN88" s="36">
        <f t="shared" si="140"/>
        <v>0.65112442611469923</v>
      </c>
      <c r="AO88" s="35">
        <f t="shared" si="103"/>
        <v>136977</v>
      </c>
      <c r="AP88" s="35">
        <f t="shared" si="104"/>
        <v>-71110</v>
      </c>
      <c r="AQ88" s="36">
        <f t="shared" si="105"/>
        <v>0.6582679360075353</v>
      </c>
      <c r="AR88" s="35">
        <v>87790</v>
      </c>
      <c r="AS88" s="35">
        <f t="shared" si="106"/>
        <v>8640</v>
      </c>
      <c r="AT88" s="36">
        <f t="shared" si="107"/>
        <v>1.109159823120657</v>
      </c>
      <c r="AU88" s="35">
        <f t="shared" si="108"/>
        <v>224767</v>
      </c>
      <c r="AV88" s="35">
        <f t="shared" si="109"/>
        <v>-62470</v>
      </c>
      <c r="AW88" s="36">
        <f t="shared" si="110"/>
        <v>0.78251409115120962</v>
      </c>
      <c r="AX88" s="35">
        <v>103677</v>
      </c>
      <c r="AY88" s="35">
        <f t="shared" si="111"/>
        <v>-1482</v>
      </c>
      <c r="AZ88" s="36">
        <f t="shared" si="112"/>
        <v>0.98590705503095311</v>
      </c>
      <c r="BA88" s="35">
        <f t="shared" si="113"/>
        <v>328444</v>
      </c>
      <c r="BB88" s="35">
        <f t="shared" si="114"/>
        <v>-63952</v>
      </c>
      <c r="BC88" s="36">
        <f>BA88/AF88:AF89</f>
        <v>0.837021784116046</v>
      </c>
      <c r="BD88" s="35">
        <f t="shared" si="115"/>
        <v>108386.52</v>
      </c>
      <c r="BE88" s="119">
        <f t="shared" si="116"/>
        <v>-21104.16</v>
      </c>
    </row>
    <row r="89" spans="1:57" s="1" customFormat="1" ht="11.25" x14ac:dyDescent="0.2">
      <c r="A89" s="21">
        <v>79</v>
      </c>
      <c r="B89" s="21">
        <v>6</v>
      </c>
      <c r="C89" s="21" t="s">
        <v>212</v>
      </c>
      <c r="D89" s="13">
        <v>1012003576</v>
      </c>
      <c r="E89" s="13">
        <v>101201001</v>
      </c>
      <c r="F89" s="13">
        <v>86618101</v>
      </c>
      <c r="G89" s="22">
        <v>82039</v>
      </c>
      <c r="H89" s="22">
        <v>0</v>
      </c>
      <c r="I89" s="59">
        <f t="shared" si="117"/>
        <v>82039</v>
      </c>
      <c r="J89" s="22">
        <v>45324.05</v>
      </c>
      <c r="K89" s="59">
        <f t="shared" si="118"/>
        <v>127363.05</v>
      </c>
      <c r="L89" s="22">
        <v>60656</v>
      </c>
      <c r="M89" s="35">
        <f t="shared" si="119"/>
        <v>188019.05</v>
      </c>
      <c r="N89" s="35">
        <v>15790</v>
      </c>
      <c r="O89" s="35">
        <f t="shared" si="120"/>
        <v>-66249</v>
      </c>
      <c r="P89" s="36">
        <f t="shared" si="121"/>
        <v>0.19246943526859175</v>
      </c>
      <c r="Q89" s="35">
        <v>42868.06</v>
      </c>
      <c r="R89" s="35">
        <f t="shared" si="122"/>
        <v>42868.06</v>
      </c>
      <c r="S89" s="36" t="e">
        <f t="shared" si="123"/>
        <v>#DIV/0!</v>
      </c>
      <c r="T89" s="35">
        <f t="shared" si="134"/>
        <v>58658.06</v>
      </c>
      <c r="U89" s="35">
        <f t="shared" si="124"/>
        <v>-23380.940000000002</v>
      </c>
      <c r="V89" s="36">
        <f t="shared" si="125"/>
        <v>0.71500213313180316</v>
      </c>
      <c r="W89" s="35">
        <v>26686</v>
      </c>
      <c r="X89" s="35">
        <f t="shared" si="126"/>
        <v>-18638.050000000003</v>
      </c>
      <c r="Y89" s="36">
        <f t="shared" si="127"/>
        <v>0.58878233520614331</v>
      </c>
      <c r="Z89" s="35">
        <f t="shared" si="135"/>
        <v>85344.06</v>
      </c>
      <c r="AA89" s="35">
        <f t="shared" si="128"/>
        <v>-42018.990000000005</v>
      </c>
      <c r="AB89" s="36">
        <f t="shared" si="129"/>
        <v>0.67008492651518625</v>
      </c>
      <c r="AC89" s="35">
        <v>21021</v>
      </c>
      <c r="AD89" s="35">
        <f t="shared" si="130"/>
        <v>-39635</v>
      </c>
      <c r="AE89" s="36">
        <f t="shared" si="131"/>
        <v>0.34656093379055658</v>
      </c>
      <c r="AF89" s="35">
        <f t="shared" si="136"/>
        <v>106365.06</v>
      </c>
      <c r="AG89" s="35">
        <f t="shared" si="132"/>
        <v>-81653.989999999991</v>
      </c>
      <c r="AH89" s="36">
        <f t="shared" si="133"/>
        <v>0.56571427203786007</v>
      </c>
      <c r="AI89" s="35">
        <v>9009</v>
      </c>
      <c r="AJ89" s="35">
        <f t="shared" si="137"/>
        <v>-6781</v>
      </c>
      <c r="AK89" s="36">
        <f t="shared" si="138"/>
        <v>0.57055098163394558</v>
      </c>
      <c r="AL89" s="35">
        <v>0</v>
      </c>
      <c r="AM89" s="35">
        <f t="shared" si="139"/>
        <v>-42868.06</v>
      </c>
      <c r="AN89" s="36">
        <f t="shared" si="140"/>
        <v>0</v>
      </c>
      <c r="AO89" s="35">
        <f t="shared" si="103"/>
        <v>9009</v>
      </c>
      <c r="AP89" s="35">
        <f t="shared" si="104"/>
        <v>-49649.06</v>
      </c>
      <c r="AQ89" s="36">
        <f t="shared" si="105"/>
        <v>0.15358503162225276</v>
      </c>
      <c r="AR89" s="35">
        <v>6006</v>
      </c>
      <c r="AS89" s="35">
        <f t="shared" si="106"/>
        <v>-20680</v>
      </c>
      <c r="AT89" s="36">
        <f t="shared" si="107"/>
        <v>0.22506183017312448</v>
      </c>
      <c r="AU89" s="35">
        <f t="shared" si="108"/>
        <v>15015</v>
      </c>
      <c r="AV89" s="35">
        <f t="shared" si="109"/>
        <v>-70329.06</v>
      </c>
      <c r="AW89" s="36">
        <f t="shared" si="110"/>
        <v>0.17593491568130226</v>
      </c>
      <c r="AX89" s="35">
        <v>23985</v>
      </c>
      <c r="AY89" s="35">
        <f t="shared" si="111"/>
        <v>2964</v>
      </c>
      <c r="AZ89" s="36">
        <f t="shared" si="112"/>
        <v>1.1410018552875696</v>
      </c>
      <c r="BA89" s="35">
        <f t="shared" si="113"/>
        <v>39000</v>
      </c>
      <c r="BB89" s="35">
        <f t="shared" si="114"/>
        <v>-67365.06</v>
      </c>
      <c r="BC89" s="36">
        <f>BA89/AF89:AF90</f>
        <v>0.36666175904004566</v>
      </c>
      <c r="BD89" s="35">
        <f t="shared" si="115"/>
        <v>12870</v>
      </c>
      <c r="BE89" s="119">
        <f t="shared" si="116"/>
        <v>-22230.469799999999</v>
      </c>
    </row>
    <row r="90" spans="1:57" s="1" customFormat="1" ht="11.25" x14ac:dyDescent="0.2">
      <c r="A90" s="21">
        <v>80</v>
      </c>
      <c r="B90" s="21">
        <v>90</v>
      </c>
      <c r="C90" s="21" t="s">
        <v>263</v>
      </c>
      <c r="D90" s="13">
        <v>1012000600</v>
      </c>
      <c r="E90" s="13" t="s">
        <v>127</v>
      </c>
      <c r="F90" s="13">
        <v>86618422</v>
      </c>
      <c r="G90" s="22">
        <v>15060</v>
      </c>
      <c r="H90" s="22">
        <v>15060</v>
      </c>
      <c r="I90" s="59">
        <f t="shared" si="117"/>
        <v>30120</v>
      </c>
      <c r="J90" s="22">
        <v>25883</v>
      </c>
      <c r="K90" s="59">
        <f t="shared" si="118"/>
        <v>56003</v>
      </c>
      <c r="L90" s="22">
        <v>15428</v>
      </c>
      <c r="M90" s="35">
        <f t="shared" si="119"/>
        <v>71431</v>
      </c>
      <c r="N90" s="35">
        <v>14142</v>
      </c>
      <c r="O90" s="35">
        <f t="shared" si="120"/>
        <v>-918</v>
      </c>
      <c r="P90" s="36">
        <f t="shared" si="121"/>
        <v>0.93904382470119518</v>
      </c>
      <c r="Q90" s="35">
        <v>-4123.2</v>
      </c>
      <c r="R90" s="35">
        <f t="shared" si="122"/>
        <v>-19183.2</v>
      </c>
      <c r="S90" s="36">
        <f t="shared" si="123"/>
        <v>-0.27378486055776891</v>
      </c>
      <c r="T90" s="35">
        <f t="shared" si="134"/>
        <v>10018.799999999999</v>
      </c>
      <c r="U90" s="35">
        <f t="shared" si="124"/>
        <v>-20101.2</v>
      </c>
      <c r="V90" s="36">
        <f t="shared" si="125"/>
        <v>0.33262948207171311</v>
      </c>
      <c r="W90" s="35">
        <v>42424</v>
      </c>
      <c r="X90" s="35">
        <f t="shared" si="126"/>
        <v>16541</v>
      </c>
      <c r="Y90" s="36">
        <f t="shared" si="127"/>
        <v>1.6390681142062358</v>
      </c>
      <c r="Z90" s="35">
        <f t="shared" si="135"/>
        <v>52442.8</v>
      </c>
      <c r="AA90" s="35">
        <f t="shared" si="128"/>
        <v>-3560.1999999999971</v>
      </c>
      <c r="AB90" s="36">
        <f t="shared" si="129"/>
        <v>0.9364284056211275</v>
      </c>
      <c r="AC90" s="35">
        <v>40411.21</v>
      </c>
      <c r="AD90" s="35">
        <f t="shared" si="130"/>
        <v>24983.21</v>
      </c>
      <c r="AE90" s="36">
        <f t="shared" si="131"/>
        <v>2.6193421052631578</v>
      </c>
      <c r="AF90" s="35">
        <f t="shared" si="136"/>
        <v>92854.010000000009</v>
      </c>
      <c r="AG90" s="35">
        <f t="shared" si="132"/>
        <v>21423.010000000009</v>
      </c>
      <c r="AH90" s="36">
        <f t="shared" si="133"/>
        <v>1.2999119429939383</v>
      </c>
      <c r="AI90" s="35">
        <v>37739</v>
      </c>
      <c r="AJ90" s="35">
        <f t="shared" si="137"/>
        <v>23597</v>
      </c>
      <c r="AK90" s="36">
        <f t="shared" si="138"/>
        <v>2.6685758732852496</v>
      </c>
      <c r="AL90" s="35">
        <v>0</v>
      </c>
      <c r="AM90" s="35">
        <f t="shared" si="139"/>
        <v>4123.2</v>
      </c>
      <c r="AN90" s="36">
        <f t="shared" si="140"/>
        <v>0</v>
      </c>
      <c r="AO90" s="35">
        <f t="shared" si="103"/>
        <v>37739</v>
      </c>
      <c r="AP90" s="35">
        <f t="shared" si="104"/>
        <v>27720.2</v>
      </c>
      <c r="AQ90" s="36">
        <f t="shared" si="105"/>
        <v>3.7668183814428877</v>
      </c>
      <c r="AR90" s="35">
        <v>539.22</v>
      </c>
      <c r="AS90" s="35">
        <f t="shared" si="106"/>
        <v>-41884.78</v>
      </c>
      <c r="AT90" s="36">
        <f t="shared" si="107"/>
        <v>1.2710258344333397E-2</v>
      </c>
      <c r="AU90" s="35">
        <f t="shared" si="108"/>
        <v>38278.22</v>
      </c>
      <c r="AV90" s="35">
        <f t="shared" si="109"/>
        <v>-14164.580000000002</v>
      </c>
      <c r="AW90" s="36">
        <f t="shared" si="110"/>
        <v>0.72990420038594428</v>
      </c>
      <c r="AX90" s="35">
        <v>0</v>
      </c>
      <c r="AY90" s="35">
        <f t="shared" si="111"/>
        <v>-40411.21</v>
      </c>
      <c r="AZ90" s="36">
        <f t="shared" si="112"/>
        <v>0</v>
      </c>
      <c r="BA90" s="35">
        <f t="shared" si="113"/>
        <v>38278.22</v>
      </c>
      <c r="BB90" s="35">
        <f t="shared" si="114"/>
        <v>-54575.790000000008</v>
      </c>
      <c r="BC90" s="36">
        <f>BA90/AF90:AF90</f>
        <v>0.41224089298889727</v>
      </c>
      <c r="BD90" s="35">
        <f t="shared" si="115"/>
        <v>15694.0702</v>
      </c>
      <c r="BE90" s="119">
        <f t="shared" si="116"/>
        <v>-22376.073900000003</v>
      </c>
    </row>
    <row r="91" spans="1:57" s="1" customFormat="1" ht="11.25" x14ac:dyDescent="0.2">
      <c r="A91" s="21">
        <v>81</v>
      </c>
      <c r="B91" s="21">
        <v>10</v>
      </c>
      <c r="C91" s="21" t="s">
        <v>213</v>
      </c>
      <c r="D91" s="13">
        <v>1001017986</v>
      </c>
      <c r="E91" s="13">
        <v>101245001</v>
      </c>
      <c r="F91" s="13">
        <v>86618101</v>
      </c>
      <c r="G91" s="22">
        <v>515826</v>
      </c>
      <c r="H91" s="22">
        <v>678818</v>
      </c>
      <c r="I91" s="59">
        <f t="shared" si="117"/>
        <v>1194644</v>
      </c>
      <c r="J91" s="22">
        <v>504197</v>
      </c>
      <c r="K91" s="59">
        <f t="shared" si="118"/>
        <v>1698841</v>
      </c>
      <c r="L91" s="22">
        <v>751989</v>
      </c>
      <c r="M91" s="35">
        <f t="shared" si="119"/>
        <v>2450830</v>
      </c>
      <c r="N91" s="35">
        <v>555023</v>
      </c>
      <c r="O91" s="35">
        <f t="shared" si="120"/>
        <v>39197</v>
      </c>
      <c r="P91" s="36">
        <f t="shared" si="121"/>
        <v>1.0759888024256241</v>
      </c>
      <c r="Q91" s="35">
        <v>652405</v>
      </c>
      <c r="R91" s="35">
        <f t="shared" si="122"/>
        <v>-26413</v>
      </c>
      <c r="S91" s="36">
        <f t="shared" si="123"/>
        <v>0.96108971771520491</v>
      </c>
      <c r="T91" s="35">
        <f t="shared" si="134"/>
        <v>1207428</v>
      </c>
      <c r="U91" s="35">
        <f t="shared" si="124"/>
        <v>12784</v>
      </c>
      <c r="V91" s="36">
        <f t="shared" si="125"/>
        <v>1.0107010958913283</v>
      </c>
      <c r="W91" s="35">
        <v>500230</v>
      </c>
      <c r="X91" s="35">
        <f t="shared" si="126"/>
        <v>-3967</v>
      </c>
      <c r="Y91" s="36">
        <f t="shared" si="127"/>
        <v>0.99213204362580498</v>
      </c>
      <c r="Z91" s="35">
        <f t="shared" si="135"/>
        <v>1707658</v>
      </c>
      <c r="AA91" s="35">
        <f t="shared" si="128"/>
        <v>8817</v>
      </c>
      <c r="AB91" s="36">
        <f t="shared" si="129"/>
        <v>1.0051900089531627</v>
      </c>
      <c r="AC91" s="35">
        <v>658145</v>
      </c>
      <c r="AD91" s="35">
        <f t="shared" si="130"/>
        <v>-93844</v>
      </c>
      <c r="AE91" s="36">
        <f t="shared" si="131"/>
        <v>0.87520562135882307</v>
      </c>
      <c r="AF91" s="35">
        <f t="shared" si="136"/>
        <v>2365803</v>
      </c>
      <c r="AG91" s="35">
        <f t="shared" si="132"/>
        <v>-85027</v>
      </c>
      <c r="AH91" s="36">
        <f t="shared" si="133"/>
        <v>0.9653068552286368</v>
      </c>
      <c r="AI91" s="35">
        <v>477862</v>
      </c>
      <c r="AJ91" s="35">
        <f t="shared" si="137"/>
        <v>-77161</v>
      </c>
      <c r="AK91" s="36">
        <f t="shared" si="138"/>
        <v>0.86097693248748253</v>
      </c>
      <c r="AL91" s="35">
        <v>416413</v>
      </c>
      <c r="AM91" s="35">
        <f t="shared" si="139"/>
        <v>-235992</v>
      </c>
      <c r="AN91" s="36">
        <f t="shared" si="140"/>
        <v>0.63827377166024168</v>
      </c>
      <c r="AO91" s="35">
        <f t="shared" si="103"/>
        <v>894275</v>
      </c>
      <c r="AP91" s="35">
        <f t="shared" si="104"/>
        <v>-313153</v>
      </c>
      <c r="AQ91" s="36">
        <f t="shared" si="105"/>
        <v>0.74064457673666673</v>
      </c>
      <c r="AR91" s="35">
        <v>664880</v>
      </c>
      <c r="AS91" s="35">
        <f t="shared" si="106"/>
        <v>164650</v>
      </c>
      <c r="AT91" s="36">
        <f t="shared" si="107"/>
        <v>1.329148591647842</v>
      </c>
      <c r="AU91" s="35">
        <f t="shared" si="108"/>
        <v>1559155</v>
      </c>
      <c r="AV91" s="35">
        <f t="shared" si="109"/>
        <v>-148503</v>
      </c>
      <c r="AW91" s="36">
        <f t="shared" si="110"/>
        <v>0.91303703669001635</v>
      </c>
      <c r="AX91" s="35">
        <v>737616</v>
      </c>
      <c r="AY91" s="35">
        <f t="shared" si="111"/>
        <v>79471</v>
      </c>
      <c r="AZ91" s="36">
        <f t="shared" si="112"/>
        <v>1.1207499867050574</v>
      </c>
      <c r="BA91" s="35">
        <f t="shared" si="113"/>
        <v>2296771</v>
      </c>
      <c r="BB91" s="35">
        <f t="shared" si="114"/>
        <v>-69032</v>
      </c>
      <c r="BC91" s="36">
        <f>BA91/AF91:AF92</f>
        <v>0.97082090097949825</v>
      </c>
      <c r="BD91" s="35">
        <f t="shared" si="115"/>
        <v>757934.43</v>
      </c>
      <c r="BE91" s="119">
        <f t="shared" si="116"/>
        <v>-22780.560000000001</v>
      </c>
    </row>
    <row r="92" spans="1:57" s="1" customFormat="1" ht="11.25" x14ac:dyDescent="0.2">
      <c r="A92" s="21">
        <v>82</v>
      </c>
      <c r="B92" s="21">
        <v>18</v>
      </c>
      <c r="C92" s="21" t="s">
        <v>154</v>
      </c>
      <c r="D92" s="13">
        <v>1001006825</v>
      </c>
      <c r="E92" s="13">
        <v>100101001</v>
      </c>
      <c r="F92" s="13">
        <v>86618101</v>
      </c>
      <c r="G92" s="22">
        <v>307660</v>
      </c>
      <c r="H92" s="22">
        <v>252290</v>
      </c>
      <c r="I92" s="59">
        <f t="shared" si="117"/>
        <v>559950</v>
      </c>
      <c r="J92" s="22">
        <v>294264</v>
      </c>
      <c r="K92" s="59">
        <f t="shared" si="118"/>
        <v>854214</v>
      </c>
      <c r="L92" s="22">
        <v>375830</v>
      </c>
      <c r="M92" s="35">
        <f t="shared" si="119"/>
        <v>1230044</v>
      </c>
      <c r="N92" s="35">
        <v>301039</v>
      </c>
      <c r="O92" s="35">
        <f t="shared" si="120"/>
        <v>-6621</v>
      </c>
      <c r="P92" s="36">
        <f t="shared" si="121"/>
        <v>0.9784794903464864</v>
      </c>
      <c r="Q92" s="35">
        <v>315657</v>
      </c>
      <c r="R92" s="35">
        <f t="shared" si="122"/>
        <v>63367</v>
      </c>
      <c r="S92" s="36">
        <f t="shared" si="123"/>
        <v>1.2511673074636331</v>
      </c>
      <c r="T92" s="35">
        <f t="shared" si="134"/>
        <v>616696</v>
      </c>
      <c r="U92" s="35">
        <f t="shared" si="124"/>
        <v>56746</v>
      </c>
      <c r="V92" s="36">
        <f t="shared" si="125"/>
        <v>1.1013411911777837</v>
      </c>
      <c r="W92" s="35">
        <v>294406</v>
      </c>
      <c r="X92" s="35">
        <f t="shared" si="126"/>
        <v>142</v>
      </c>
      <c r="Y92" s="36">
        <f t="shared" si="127"/>
        <v>1.0004825598782046</v>
      </c>
      <c r="Z92" s="35">
        <f t="shared" si="135"/>
        <v>911102</v>
      </c>
      <c r="AA92" s="35">
        <f t="shared" si="128"/>
        <v>56888</v>
      </c>
      <c r="AB92" s="36">
        <f t="shared" si="129"/>
        <v>1.0665968949232862</v>
      </c>
      <c r="AC92" s="35">
        <v>360176</v>
      </c>
      <c r="AD92" s="35">
        <f t="shared" si="130"/>
        <v>-15654</v>
      </c>
      <c r="AE92" s="36">
        <f t="shared" si="131"/>
        <v>0.95834818934092547</v>
      </c>
      <c r="AF92" s="35">
        <f t="shared" si="136"/>
        <v>1271278</v>
      </c>
      <c r="AG92" s="35">
        <f t="shared" si="132"/>
        <v>41234</v>
      </c>
      <c r="AH92" s="36">
        <f t="shared" si="133"/>
        <v>1.0335223780612726</v>
      </c>
      <c r="AI92" s="35">
        <v>306081</v>
      </c>
      <c r="AJ92" s="35">
        <f t="shared" si="137"/>
        <v>5042</v>
      </c>
      <c r="AK92" s="36">
        <f t="shared" si="138"/>
        <v>1.0167486604725633</v>
      </c>
      <c r="AL92" s="35">
        <v>314544</v>
      </c>
      <c r="AM92" s="35">
        <f t="shared" si="139"/>
        <v>-1113</v>
      </c>
      <c r="AN92" s="36">
        <f t="shared" si="140"/>
        <v>0.9964740208517473</v>
      </c>
      <c r="AO92" s="35">
        <f t="shared" si="103"/>
        <v>620625</v>
      </c>
      <c r="AP92" s="35">
        <f t="shared" si="104"/>
        <v>3929</v>
      </c>
      <c r="AQ92" s="36">
        <f t="shared" si="105"/>
        <v>1.006371048296081</v>
      </c>
      <c r="AR92" s="35">
        <v>234462</v>
      </c>
      <c r="AS92" s="35">
        <f t="shared" si="106"/>
        <v>-59944</v>
      </c>
      <c r="AT92" s="36">
        <f t="shared" si="107"/>
        <v>0.79639001922515162</v>
      </c>
      <c r="AU92" s="35">
        <f t="shared" si="108"/>
        <v>855087</v>
      </c>
      <c r="AV92" s="35">
        <f t="shared" si="109"/>
        <v>-56015</v>
      </c>
      <c r="AW92" s="36">
        <f t="shared" si="110"/>
        <v>0.93851950714629095</v>
      </c>
      <c r="AX92" s="35">
        <v>336988</v>
      </c>
      <c r="AY92" s="35">
        <f t="shared" si="111"/>
        <v>-23188</v>
      </c>
      <c r="AZ92" s="36">
        <f t="shared" si="112"/>
        <v>0.93562036337790411</v>
      </c>
      <c r="BA92" s="35">
        <f t="shared" si="113"/>
        <v>1192075</v>
      </c>
      <c r="BB92" s="35">
        <f t="shared" si="114"/>
        <v>-79203</v>
      </c>
      <c r="BC92" s="36">
        <f>BA92/AF92:AF92</f>
        <v>0.93769812739621072</v>
      </c>
      <c r="BD92" s="35">
        <f t="shared" si="115"/>
        <v>393384.75</v>
      </c>
      <c r="BE92" s="119">
        <f t="shared" si="116"/>
        <v>-26136.99</v>
      </c>
    </row>
    <row r="93" spans="1:57" s="3" customFormat="1" ht="11.25" x14ac:dyDescent="0.2">
      <c r="A93" s="40">
        <v>83</v>
      </c>
      <c r="B93" s="21">
        <v>60</v>
      </c>
      <c r="C93" s="21" t="s">
        <v>130</v>
      </c>
      <c r="D93" s="13">
        <v>7840088571</v>
      </c>
      <c r="E93" s="13"/>
      <c r="F93" s="13">
        <v>86618101</v>
      </c>
      <c r="G93" s="22">
        <v>0</v>
      </c>
      <c r="H93" s="22">
        <v>0</v>
      </c>
      <c r="I93" s="59">
        <f t="shared" si="117"/>
        <v>0</v>
      </c>
      <c r="J93" s="22">
        <v>0</v>
      </c>
      <c r="K93" s="59">
        <f t="shared" si="118"/>
        <v>0</v>
      </c>
      <c r="L93" s="22">
        <v>0</v>
      </c>
      <c r="M93" s="35">
        <f t="shared" si="119"/>
        <v>0</v>
      </c>
      <c r="N93" s="35">
        <v>7410</v>
      </c>
      <c r="O93" s="35">
        <f t="shared" si="120"/>
        <v>7410</v>
      </c>
      <c r="P93" s="36" t="e">
        <f t="shared" si="121"/>
        <v>#DIV/0!</v>
      </c>
      <c r="Q93" s="35">
        <v>60250</v>
      </c>
      <c r="R93" s="35">
        <f t="shared" si="122"/>
        <v>60250</v>
      </c>
      <c r="S93" s="36" t="e">
        <f t="shared" si="123"/>
        <v>#DIV/0!</v>
      </c>
      <c r="T93" s="35">
        <f t="shared" si="134"/>
        <v>67660</v>
      </c>
      <c r="U93" s="35">
        <f t="shared" si="124"/>
        <v>67660</v>
      </c>
      <c r="V93" s="36" t="e">
        <f t="shared" si="125"/>
        <v>#DIV/0!</v>
      </c>
      <c r="W93" s="35">
        <v>94669</v>
      </c>
      <c r="X93" s="35">
        <f t="shared" si="126"/>
        <v>94669</v>
      </c>
      <c r="Y93" s="36" t="e">
        <f t="shared" si="127"/>
        <v>#DIV/0!</v>
      </c>
      <c r="Z93" s="35">
        <f t="shared" si="135"/>
        <v>162329</v>
      </c>
      <c r="AA93" s="35">
        <f t="shared" si="128"/>
        <v>162329</v>
      </c>
      <c r="AB93" s="36" t="e">
        <f t="shared" si="129"/>
        <v>#DIV/0!</v>
      </c>
      <c r="AC93" s="35">
        <v>52529.7</v>
      </c>
      <c r="AD93" s="35">
        <f t="shared" si="130"/>
        <v>52529.7</v>
      </c>
      <c r="AE93" s="36" t="e">
        <f t="shared" si="131"/>
        <v>#DIV/0!</v>
      </c>
      <c r="AF93" s="35">
        <f t="shared" si="136"/>
        <v>214858.7</v>
      </c>
      <c r="AG93" s="35">
        <f t="shared" si="132"/>
        <v>214858.7</v>
      </c>
      <c r="AH93" s="36" t="e">
        <f t="shared" si="133"/>
        <v>#DIV/0!</v>
      </c>
      <c r="AI93" s="35">
        <v>9653</v>
      </c>
      <c r="AJ93" s="35">
        <f t="shared" si="137"/>
        <v>2243</v>
      </c>
      <c r="AK93" s="36">
        <f t="shared" si="138"/>
        <v>1.3026990553306343</v>
      </c>
      <c r="AL93" s="35">
        <v>22392.6</v>
      </c>
      <c r="AM93" s="35">
        <f t="shared" si="139"/>
        <v>-37857.4</v>
      </c>
      <c r="AN93" s="36">
        <f t="shared" si="140"/>
        <v>0.37166141078838172</v>
      </c>
      <c r="AO93" s="35">
        <f t="shared" si="103"/>
        <v>32045.599999999999</v>
      </c>
      <c r="AP93" s="35">
        <f t="shared" si="104"/>
        <v>-35614.400000000001</v>
      </c>
      <c r="AQ93" s="36">
        <f t="shared" si="105"/>
        <v>0.47362695832101681</v>
      </c>
      <c r="AR93" s="35">
        <v>64309</v>
      </c>
      <c r="AS93" s="35">
        <f t="shared" si="106"/>
        <v>-30360</v>
      </c>
      <c r="AT93" s="36">
        <f t="shared" si="107"/>
        <v>0.67930367913466927</v>
      </c>
      <c r="AU93" s="35">
        <f t="shared" si="108"/>
        <v>96354.6</v>
      </c>
      <c r="AV93" s="35">
        <f t="shared" si="109"/>
        <v>-65974.399999999994</v>
      </c>
      <c r="AW93" s="36">
        <f t="shared" si="110"/>
        <v>0.59357600921585174</v>
      </c>
      <c r="AX93" s="35">
        <v>32973</v>
      </c>
      <c r="AY93" s="35">
        <f t="shared" si="111"/>
        <v>-19556.699999999997</v>
      </c>
      <c r="AZ93" s="36">
        <f t="shared" si="112"/>
        <v>0.62770204284433384</v>
      </c>
      <c r="BA93" s="35">
        <f t="shared" si="113"/>
        <v>129327.6</v>
      </c>
      <c r="BB93" s="35">
        <f t="shared" si="114"/>
        <v>-85531.1</v>
      </c>
      <c r="BC93" s="36">
        <f t="shared" ref="BC93:BC103" si="141">BA93/AF93:AF94</f>
        <v>0.6019193078986329</v>
      </c>
      <c r="BD93" s="35">
        <f t="shared" si="115"/>
        <v>42678.108</v>
      </c>
      <c r="BE93" s="119">
        <f t="shared" si="116"/>
        <v>-28225.263000000003</v>
      </c>
    </row>
    <row r="94" spans="1:57" s="1" customFormat="1" ht="11.25" x14ac:dyDescent="0.2">
      <c r="A94" s="21">
        <v>84</v>
      </c>
      <c r="B94" s="21">
        <v>20</v>
      </c>
      <c r="C94" s="21" t="s">
        <v>230</v>
      </c>
      <c r="D94" s="13">
        <v>1012000230</v>
      </c>
      <c r="E94" s="13">
        <v>101201001</v>
      </c>
      <c r="F94" s="13">
        <v>86618101</v>
      </c>
      <c r="G94" s="22">
        <v>270255</v>
      </c>
      <c r="H94" s="22">
        <v>296086</v>
      </c>
      <c r="I94" s="59">
        <f t="shared" si="117"/>
        <v>566341</v>
      </c>
      <c r="J94" s="22">
        <v>295623</v>
      </c>
      <c r="K94" s="59">
        <f t="shared" si="118"/>
        <v>861964</v>
      </c>
      <c r="L94" s="22">
        <v>384005</v>
      </c>
      <c r="M94" s="35">
        <f t="shared" si="119"/>
        <v>1245969</v>
      </c>
      <c r="N94" s="35">
        <v>171028</v>
      </c>
      <c r="O94" s="35">
        <f t="shared" si="120"/>
        <v>-99227</v>
      </c>
      <c r="P94" s="36">
        <f t="shared" si="121"/>
        <v>0.63283935542358138</v>
      </c>
      <c r="Q94" s="35">
        <v>141796</v>
      </c>
      <c r="R94" s="35">
        <f t="shared" si="122"/>
        <v>-154290</v>
      </c>
      <c r="S94" s="36">
        <f t="shared" si="123"/>
        <v>0.47890140026884082</v>
      </c>
      <c r="T94" s="35">
        <f t="shared" si="134"/>
        <v>312824</v>
      </c>
      <c r="U94" s="35">
        <f t="shared" si="124"/>
        <v>-253517</v>
      </c>
      <c r="V94" s="36">
        <f t="shared" si="125"/>
        <v>0.55235979736589791</v>
      </c>
      <c r="W94" s="35">
        <v>229149</v>
      </c>
      <c r="X94" s="35">
        <f t="shared" si="126"/>
        <v>-66474</v>
      </c>
      <c r="Y94" s="36">
        <f t="shared" si="127"/>
        <v>0.77513928212622152</v>
      </c>
      <c r="Z94" s="35">
        <f t="shared" si="135"/>
        <v>541973</v>
      </c>
      <c r="AA94" s="35">
        <f t="shared" si="128"/>
        <v>-319991</v>
      </c>
      <c r="AB94" s="36">
        <f t="shared" si="129"/>
        <v>0.62876523845543431</v>
      </c>
      <c r="AC94" s="35">
        <v>131412</v>
      </c>
      <c r="AD94" s="35">
        <f t="shared" si="130"/>
        <v>-252593</v>
      </c>
      <c r="AE94" s="36">
        <f t="shared" si="131"/>
        <v>0.34221429408471243</v>
      </c>
      <c r="AF94" s="35">
        <f t="shared" si="136"/>
        <v>673385</v>
      </c>
      <c r="AG94" s="35">
        <f t="shared" si="132"/>
        <v>-572584</v>
      </c>
      <c r="AH94" s="36">
        <f t="shared" si="133"/>
        <v>0.540450845887819</v>
      </c>
      <c r="AI94" s="35">
        <v>131738</v>
      </c>
      <c r="AJ94" s="35">
        <f t="shared" si="137"/>
        <v>-39290</v>
      </c>
      <c r="AK94" s="36">
        <f t="shared" si="138"/>
        <v>0.77027153448558128</v>
      </c>
      <c r="AL94" s="35">
        <v>166137</v>
      </c>
      <c r="AM94" s="35">
        <f t="shared" si="139"/>
        <v>24341</v>
      </c>
      <c r="AN94" s="36">
        <f t="shared" si="140"/>
        <v>1.1716621061242913</v>
      </c>
      <c r="AO94" s="35">
        <f t="shared" si="103"/>
        <v>297875</v>
      </c>
      <c r="AP94" s="35">
        <f t="shared" si="104"/>
        <v>-14949</v>
      </c>
      <c r="AQ94" s="36">
        <f t="shared" si="105"/>
        <v>0.95221274582512849</v>
      </c>
      <c r="AR94" s="35">
        <v>153976</v>
      </c>
      <c r="AS94" s="35">
        <f t="shared" si="106"/>
        <v>-75173</v>
      </c>
      <c r="AT94" s="36">
        <f t="shared" si="107"/>
        <v>0.67194707373804818</v>
      </c>
      <c r="AU94" s="35">
        <f t="shared" si="108"/>
        <v>451851</v>
      </c>
      <c r="AV94" s="35">
        <f t="shared" si="109"/>
        <v>-90122</v>
      </c>
      <c r="AW94" s="36">
        <f t="shared" si="110"/>
        <v>0.83371496366055131</v>
      </c>
      <c r="AX94" s="35">
        <v>97925</v>
      </c>
      <c r="AY94" s="35">
        <f t="shared" si="111"/>
        <v>-33487</v>
      </c>
      <c r="AZ94" s="36">
        <f t="shared" si="112"/>
        <v>0.74517547864730771</v>
      </c>
      <c r="BA94" s="35">
        <f t="shared" si="113"/>
        <v>549776</v>
      </c>
      <c r="BB94" s="35">
        <f t="shared" si="114"/>
        <v>-123609</v>
      </c>
      <c r="BC94" s="36">
        <f t="shared" si="141"/>
        <v>0.81643636255633845</v>
      </c>
      <c r="BD94" s="35">
        <f t="shared" si="115"/>
        <v>181426.08</v>
      </c>
      <c r="BE94" s="119">
        <f t="shared" si="116"/>
        <v>-40790.97</v>
      </c>
    </row>
    <row r="95" spans="1:57" s="1" customFormat="1" ht="11.25" x14ac:dyDescent="0.2">
      <c r="A95" s="21">
        <v>85</v>
      </c>
      <c r="B95" s="21">
        <v>46</v>
      </c>
      <c r="C95" s="21" t="s">
        <v>117</v>
      </c>
      <c r="D95" s="13">
        <v>1012012299</v>
      </c>
      <c r="E95" s="13">
        <v>101201001</v>
      </c>
      <c r="F95" s="13">
        <v>86618101</v>
      </c>
      <c r="G95" s="22">
        <v>2028825</v>
      </c>
      <c r="H95" s="22">
        <v>1944746</v>
      </c>
      <c r="I95" s="59">
        <f t="shared" si="117"/>
        <v>3973571</v>
      </c>
      <c r="J95" s="22">
        <v>1908162</v>
      </c>
      <c r="K95" s="59">
        <f t="shared" si="118"/>
        <v>5881733</v>
      </c>
      <c r="L95" s="22">
        <v>2038420</v>
      </c>
      <c r="M95" s="35">
        <f t="shared" si="119"/>
        <v>7920153</v>
      </c>
      <c r="N95" s="35">
        <v>1715202</v>
      </c>
      <c r="O95" s="35">
        <f t="shared" si="120"/>
        <v>-313623</v>
      </c>
      <c r="P95" s="36">
        <f t="shared" si="121"/>
        <v>0.84541643562160362</v>
      </c>
      <c r="Q95" s="35">
        <v>2277913</v>
      </c>
      <c r="R95" s="35">
        <f t="shared" si="122"/>
        <v>333167</v>
      </c>
      <c r="S95" s="36">
        <f t="shared" si="123"/>
        <v>1.1713164598358861</v>
      </c>
      <c r="T95" s="35">
        <f t="shared" si="134"/>
        <v>3993115</v>
      </c>
      <c r="U95" s="35">
        <f t="shared" si="124"/>
        <v>19544</v>
      </c>
      <c r="V95" s="36">
        <f t="shared" si="125"/>
        <v>1.0049184977442205</v>
      </c>
      <c r="W95" s="35">
        <v>2489865</v>
      </c>
      <c r="X95" s="35">
        <f t="shared" si="126"/>
        <v>581703</v>
      </c>
      <c r="Y95" s="36">
        <f t="shared" si="127"/>
        <v>1.3048499026812188</v>
      </c>
      <c r="Z95" s="35">
        <f t="shared" si="135"/>
        <v>6482980</v>
      </c>
      <c r="AA95" s="35">
        <f t="shared" si="128"/>
        <v>601247</v>
      </c>
      <c r="AB95" s="36">
        <f t="shared" si="129"/>
        <v>1.1022227632570196</v>
      </c>
      <c r="AC95" s="35">
        <v>2162776</v>
      </c>
      <c r="AD95" s="35">
        <f t="shared" si="130"/>
        <v>124356</v>
      </c>
      <c r="AE95" s="36">
        <f t="shared" si="131"/>
        <v>1.0610060733313056</v>
      </c>
      <c r="AF95" s="35">
        <f t="shared" si="136"/>
        <v>8645756</v>
      </c>
      <c r="AG95" s="35">
        <f t="shared" si="132"/>
        <v>725603</v>
      </c>
      <c r="AH95" s="36">
        <f t="shared" si="133"/>
        <v>1.0916147705732453</v>
      </c>
      <c r="AI95" s="35">
        <v>2621378</v>
      </c>
      <c r="AJ95" s="35">
        <f t="shared" si="137"/>
        <v>906176</v>
      </c>
      <c r="AK95" s="36">
        <f t="shared" si="138"/>
        <v>1.5283202794772861</v>
      </c>
      <c r="AL95" s="35">
        <v>2487806</v>
      </c>
      <c r="AM95" s="35">
        <f t="shared" si="139"/>
        <v>209893</v>
      </c>
      <c r="AN95" s="36">
        <f t="shared" si="140"/>
        <v>1.0921426762128317</v>
      </c>
      <c r="AO95" s="35">
        <f t="shared" si="103"/>
        <v>5109184</v>
      </c>
      <c r="AP95" s="35">
        <f t="shared" si="104"/>
        <v>1116069</v>
      </c>
      <c r="AQ95" s="36">
        <f t="shared" si="105"/>
        <v>1.2794983365117207</v>
      </c>
      <c r="AR95" s="35">
        <v>2172878</v>
      </c>
      <c r="AS95" s="35">
        <f t="shared" si="106"/>
        <v>-316987</v>
      </c>
      <c r="AT95" s="36">
        <f t="shared" si="107"/>
        <v>0.87268908153654912</v>
      </c>
      <c r="AU95" s="35">
        <f t="shared" si="108"/>
        <v>7282062</v>
      </c>
      <c r="AV95" s="35">
        <f t="shared" si="109"/>
        <v>799082</v>
      </c>
      <c r="AW95" s="36">
        <f t="shared" si="110"/>
        <v>1.1232584397915772</v>
      </c>
      <c r="AX95" s="35">
        <v>1234384</v>
      </c>
      <c r="AY95" s="35">
        <f t="shared" si="111"/>
        <v>-928392</v>
      </c>
      <c r="AZ95" s="36">
        <f t="shared" si="112"/>
        <v>0.57074056675309881</v>
      </c>
      <c r="BA95" s="35">
        <f t="shared" si="113"/>
        <v>8516446</v>
      </c>
      <c r="BB95" s="35">
        <f t="shared" si="114"/>
        <v>-129310</v>
      </c>
      <c r="BC95" s="36">
        <f t="shared" si="141"/>
        <v>0.98504352887127511</v>
      </c>
      <c r="BD95" s="35">
        <f t="shared" si="115"/>
        <v>2810427.18</v>
      </c>
      <c r="BE95" s="119">
        <f t="shared" si="116"/>
        <v>-42672.3</v>
      </c>
    </row>
    <row r="96" spans="1:57" s="1" customFormat="1" ht="11.25" x14ac:dyDescent="0.2">
      <c r="A96" s="21">
        <v>86</v>
      </c>
      <c r="B96" s="21">
        <v>73</v>
      </c>
      <c r="C96" s="21" t="s">
        <v>125</v>
      </c>
      <c r="D96" s="13">
        <v>7802312751</v>
      </c>
      <c r="E96" s="13">
        <v>101232001</v>
      </c>
      <c r="F96" s="13">
        <v>86618411</v>
      </c>
      <c r="G96" s="22">
        <v>297454</v>
      </c>
      <c r="H96" s="22">
        <v>223697</v>
      </c>
      <c r="I96" s="59">
        <f t="shared" si="117"/>
        <v>521151</v>
      </c>
      <c r="J96" s="22">
        <v>274283</v>
      </c>
      <c r="K96" s="59">
        <f t="shared" si="118"/>
        <v>795434</v>
      </c>
      <c r="L96" s="22">
        <v>232915</v>
      </c>
      <c r="M96" s="35">
        <f t="shared" si="119"/>
        <v>1028349</v>
      </c>
      <c r="N96" s="35">
        <v>253557</v>
      </c>
      <c r="O96" s="35">
        <f t="shared" si="120"/>
        <v>-43897</v>
      </c>
      <c r="P96" s="36">
        <f t="shared" si="121"/>
        <v>0.85242424038674891</v>
      </c>
      <c r="Q96" s="35">
        <v>213279</v>
      </c>
      <c r="R96" s="35">
        <f t="shared" si="122"/>
        <v>-10418</v>
      </c>
      <c r="S96" s="36">
        <f t="shared" si="123"/>
        <v>0.95342807458302969</v>
      </c>
      <c r="T96" s="35">
        <f t="shared" si="134"/>
        <v>466836</v>
      </c>
      <c r="U96" s="35">
        <f t="shared" si="124"/>
        <v>-54315</v>
      </c>
      <c r="V96" s="36">
        <f t="shared" si="125"/>
        <v>0.89577876661466638</v>
      </c>
      <c r="W96" s="35">
        <v>228120</v>
      </c>
      <c r="X96" s="35">
        <f t="shared" si="126"/>
        <v>-46163</v>
      </c>
      <c r="Y96" s="36">
        <f t="shared" si="127"/>
        <v>0.83169573032233135</v>
      </c>
      <c r="Z96" s="35">
        <f t="shared" si="135"/>
        <v>694956</v>
      </c>
      <c r="AA96" s="35">
        <f t="shared" si="128"/>
        <v>-100478</v>
      </c>
      <c r="AB96" s="36">
        <f t="shared" si="129"/>
        <v>0.87368153737456533</v>
      </c>
      <c r="AC96" s="35">
        <v>228882</v>
      </c>
      <c r="AD96" s="35">
        <f t="shared" si="130"/>
        <v>-4033</v>
      </c>
      <c r="AE96" s="36">
        <f t="shared" si="131"/>
        <v>0.9826846703733122</v>
      </c>
      <c r="AF96" s="35">
        <f t="shared" si="136"/>
        <v>923838</v>
      </c>
      <c r="AG96" s="35">
        <f t="shared" si="132"/>
        <v>-104511</v>
      </c>
      <c r="AH96" s="36">
        <f t="shared" si="133"/>
        <v>0.89837010586872745</v>
      </c>
      <c r="AI96" s="35">
        <v>184371</v>
      </c>
      <c r="AJ96" s="35">
        <f t="shared" si="137"/>
        <v>-69186</v>
      </c>
      <c r="AK96" s="36">
        <f t="shared" si="138"/>
        <v>0.72713827660052766</v>
      </c>
      <c r="AL96" s="35">
        <v>214521</v>
      </c>
      <c r="AM96" s="35">
        <f t="shared" si="139"/>
        <v>1242</v>
      </c>
      <c r="AN96" s="36">
        <f t="shared" si="140"/>
        <v>1.0058233581365255</v>
      </c>
      <c r="AO96" s="35">
        <f t="shared" si="103"/>
        <v>398892</v>
      </c>
      <c r="AP96" s="35">
        <f t="shared" si="104"/>
        <v>-67944</v>
      </c>
      <c r="AQ96" s="36">
        <f t="shared" si="105"/>
        <v>0.85445852504948205</v>
      </c>
      <c r="AR96" s="35">
        <v>235412</v>
      </c>
      <c r="AS96" s="35">
        <f t="shared" si="106"/>
        <v>7292</v>
      </c>
      <c r="AT96" s="36">
        <f t="shared" si="107"/>
        <v>1.0319656321234438</v>
      </c>
      <c r="AU96" s="35">
        <f t="shared" si="108"/>
        <v>634304</v>
      </c>
      <c r="AV96" s="35">
        <f t="shared" si="109"/>
        <v>-60652</v>
      </c>
      <c r="AW96" s="36">
        <f t="shared" si="110"/>
        <v>0.91272540995401152</v>
      </c>
      <c r="AX96" s="35">
        <v>180627</v>
      </c>
      <c r="AY96" s="35">
        <f t="shared" si="111"/>
        <v>-48255</v>
      </c>
      <c r="AZ96" s="36">
        <f t="shared" si="112"/>
        <v>0.78917083912234254</v>
      </c>
      <c r="BA96" s="35">
        <f t="shared" si="113"/>
        <v>814931</v>
      </c>
      <c r="BB96" s="35">
        <f t="shared" si="114"/>
        <v>-108907</v>
      </c>
      <c r="BC96" s="36">
        <f t="shared" si="141"/>
        <v>0.88211461316810957</v>
      </c>
      <c r="BD96" s="35">
        <f t="shared" si="115"/>
        <v>334121.71000000002</v>
      </c>
      <c r="BE96" s="119">
        <f t="shared" si="116"/>
        <v>-44651.87</v>
      </c>
    </row>
    <row r="97" spans="1:57" s="1" customFormat="1" ht="11.25" x14ac:dyDescent="0.2">
      <c r="A97" s="21">
        <v>87</v>
      </c>
      <c r="B97" s="21">
        <v>45</v>
      </c>
      <c r="C97" s="21" t="s">
        <v>204</v>
      </c>
      <c r="D97" s="13">
        <v>1012003431</v>
      </c>
      <c r="E97" s="13">
        <v>101201001</v>
      </c>
      <c r="F97" s="13">
        <v>86618101</v>
      </c>
      <c r="G97" s="22">
        <v>101100</v>
      </c>
      <c r="H97" s="22">
        <v>103523</v>
      </c>
      <c r="I97" s="59">
        <f t="shared" si="117"/>
        <v>204623</v>
      </c>
      <c r="J97" s="22">
        <v>100670</v>
      </c>
      <c r="K97" s="59">
        <f t="shared" si="118"/>
        <v>305293</v>
      </c>
      <c r="L97" s="22">
        <v>98955</v>
      </c>
      <c r="M97" s="35">
        <f t="shared" si="119"/>
        <v>404248</v>
      </c>
      <c r="N97" s="35">
        <v>95613</v>
      </c>
      <c r="O97" s="35">
        <f t="shared" si="120"/>
        <v>-5487</v>
      </c>
      <c r="P97" s="36">
        <f t="shared" si="121"/>
        <v>0.94572700296735901</v>
      </c>
      <c r="Q97" s="35">
        <v>104489</v>
      </c>
      <c r="R97" s="35">
        <f t="shared" si="122"/>
        <v>966</v>
      </c>
      <c r="S97" s="36">
        <f t="shared" si="123"/>
        <v>1.0093312597200621</v>
      </c>
      <c r="T97" s="35">
        <f t="shared" si="134"/>
        <v>200102</v>
      </c>
      <c r="U97" s="35">
        <f t="shared" si="124"/>
        <v>-4521</v>
      </c>
      <c r="V97" s="36">
        <f t="shared" si="125"/>
        <v>0.97790570952434475</v>
      </c>
      <c r="W97" s="35">
        <v>42356</v>
      </c>
      <c r="X97" s="35">
        <f t="shared" si="126"/>
        <v>-58314</v>
      </c>
      <c r="Y97" s="36">
        <f t="shared" si="127"/>
        <v>0.42074103506506405</v>
      </c>
      <c r="Z97" s="35">
        <f t="shared" si="135"/>
        <v>242458</v>
      </c>
      <c r="AA97" s="35">
        <f t="shared" si="128"/>
        <v>-62835</v>
      </c>
      <c r="AB97" s="36">
        <f t="shared" si="129"/>
        <v>0.79418132744609282</v>
      </c>
      <c r="AC97" s="35">
        <v>110488</v>
      </c>
      <c r="AD97" s="35">
        <f t="shared" si="130"/>
        <v>11533</v>
      </c>
      <c r="AE97" s="36">
        <f t="shared" si="131"/>
        <v>1.1165479258248698</v>
      </c>
      <c r="AF97" s="35">
        <f t="shared" si="136"/>
        <v>352946</v>
      </c>
      <c r="AG97" s="35">
        <f t="shared" si="132"/>
        <v>-51302</v>
      </c>
      <c r="AH97" s="36">
        <f t="shared" si="133"/>
        <v>0.87309275494251048</v>
      </c>
      <c r="AI97" s="35">
        <v>47438</v>
      </c>
      <c r="AJ97" s="35">
        <f t="shared" si="137"/>
        <v>-48175</v>
      </c>
      <c r="AK97" s="36">
        <f t="shared" si="138"/>
        <v>0.4961459215797015</v>
      </c>
      <c r="AL97" s="35">
        <v>65638</v>
      </c>
      <c r="AM97" s="35">
        <f t="shared" si="139"/>
        <v>-38851</v>
      </c>
      <c r="AN97" s="36">
        <f t="shared" si="140"/>
        <v>0.62818095684713227</v>
      </c>
      <c r="AO97" s="35">
        <f t="shared" si="103"/>
        <v>113076</v>
      </c>
      <c r="AP97" s="35">
        <f t="shared" si="104"/>
        <v>-87026</v>
      </c>
      <c r="AQ97" s="36">
        <f t="shared" si="105"/>
        <v>0.56509180318037799</v>
      </c>
      <c r="AR97" s="35">
        <v>58208.62</v>
      </c>
      <c r="AS97" s="35">
        <f t="shared" si="106"/>
        <v>15852.620000000003</v>
      </c>
      <c r="AT97" s="36">
        <f t="shared" si="107"/>
        <v>1.3742709415431109</v>
      </c>
      <c r="AU97" s="35">
        <f t="shared" si="108"/>
        <v>171284.62</v>
      </c>
      <c r="AV97" s="35">
        <f t="shared" si="109"/>
        <v>-71173.38</v>
      </c>
      <c r="AW97" s="36">
        <f t="shared" si="110"/>
        <v>0.70645068424221924</v>
      </c>
      <c r="AX97" s="35">
        <v>43844</v>
      </c>
      <c r="AY97" s="35">
        <f t="shared" si="111"/>
        <v>-66644</v>
      </c>
      <c r="AZ97" s="36">
        <f t="shared" si="112"/>
        <v>0.39682137426688874</v>
      </c>
      <c r="BA97" s="35">
        <f t="shared" si="113"/>
        <v>215128.62</v>
      </c>
      <c r="BB97" s="35">
        <f t="shared" si="114"/>
        <v>-137817.38</v>
      </c>
      <c r="BC97" s="36">
        <f t="shared" si="141"/>
        <v>0.60952275985561533</v>
      </c>
      <c r="BD97" s="35">
        <f t="shared" si="115"/>
        <v>70992.444600000003</v>
      </c>
      <c r="BE97" s="119">
        <f t="shared" si="116"/>
        <v>-45479.735399999998</v>
      </c>
    </row>
    <row r="98" spans="1:57" s="1" customFormat="1" ht="11.25" x14ac:dyDescent="0.2">
      <c r="A98" s="21">
        <v>88</v>
      </c>
      <c r="B98" s="40">
        <v>81</v>
      </c>
      <c r="C98" s="40" t="s">
        <v>123</v>
      </c>
      <c r="D98" s="18">
        <v>7708503727</v>
      </c>
      <c r="E98" s="18" t="s">
        <v>223</v>
      </c>
      <c r="F98" s="18">
        <v>86618411</v>
      </c>
      <c r="G98" s="35">
        <v>128082</v>
      </c>
      <c r="H98" s="35">
        <v>133200</v>
      </c>
      <c r="I98" s="35">
        <f t="shared" si="117"/>
        <v>261282</v>
      </c>
      <c r="J98" s="35">
        <v>130219</v>
      </c>
      <c r="K98" s="35">
        <f t="shared" si="118"/>
        <v>391501</v>
      </c>
      <c r="L98" s="35">
        <v>156476</v>
      </c>
      <c r="M98" s="35">
        <f t="shared" si="119"/>
        <v>547977</v>
      </c>
      <c r="N98" s="35">
        <v>164786</v>
      </c>
      <c r="O98" s="35">
        <f t="shared" si="120"/>
        <v>36704</v>
      </c>
      <c r="P98" s="36">
        <f t="shared" si="121"/>
        <v>1.2865664183882199</v>
      </c>
      <c r="Q98" s="35">
        <v>92837</v>
      </c>
      <c r="R98" s="35">
        <f t="shared" si="122"/>
        <v>-40363</v>
      </c>
      <c r="S98" s="36">
        <f t="shared" si="123"/>
        <v>0.69697447447447447</v>
      </c>
      <c r="T98" s="35">
        <f t="shared" si="134"/>
        <v>257623</v>
      </c>
      <c r="U98" s="35">
        <f t="shared" si="124"/>
        <v>-3659</v>
      </c>
      <c r="V98" s="36">
        <f t="shared" si="125"/>
        <v>0.98599597369891534</v>
      </c>
      <c r="W98" s="35">
        <v>31768</v>
      </c>
      <c r="X98" s="35">
        <f t="shared" si="126"/>
        <v>-98451</v>
      </c>
      <c r="Y98" s="36">
        <f t="shared" si="127"/>
        <v>0.24395825493975534</v>
      </c>
      <c r="Z98" s="35">
        <f t="shared" si="135"/>
        <v>289391</v>
      </c>
      <c r="AA98" s="35">
        <f t="shared" si="128"/>
        <v>-102110</v>
      </c>
      <c r="AB98" s="36">
        <f t="shared" si="129"/>
        <v>0.73918329710524366</v>
      </c>
      <c r="AC98" s="35">
        <v>74239</v>
      </c>
      <c r="AD98" s="35">
        <f t="shared" si="130"/>
        <v>-82237</v>
      </c>
      <c r="AE98" s="36">
        <f t="shared" si="131"/>
        <v>0.47444336511669521</v>
      </c>
      <c r="AF98" s="35">
        <f t="shared" si="136"/>
        <v>363630</v>
      </c>
      <c r="AG98" s="35">
        <f t="shared" si="132"/>
        <v>-184347</v>
      </c>
      <c r="AH98" s="36">
        <f t="shared" si="133"/>
        <v>0.66358624540811018</v>
      </c>
      <c r="AI98" s="35">
        <v>103839</v>
      </c>
      <c r="AJ98" s="35">
        <f t="shared" si="137"/>
        <v>-60947</v>
      </c>
      <c r="AK98" s="36">
        <f t="shared" si="138"/>
        <v>0.63014455111477918</v>
      </c>
      <c r="AL98" s="35">
        <v>116129</v>
      </c>
      <c r="AM98" s="35">
        <f t="shared" si="139"/>
        <v>23292</v>
      </c>
      <c r="AN98" s="36">
        <f t="shared" si="140"/>
        <v>1.250891347199931</v>
      </c>
      <c r="AO98" s="35">
        <f t="shared" si="103"/>
        <v>219968</v>
      </c>
      <c r="AP98" s="35">
        <f t="shared" si="104"/>
        <v>-37655</v>
      </c>
      <c r="AQ98" s="36">
        <f t="shared" si="105"/>
        <v>0.85383680804897077</v>
      </c>
      <c r="AR98" s="35">
        <v>0</v>
      </c>
      <c r="AS98" s="35">
        <f t="shared" si="106"/>
        <v>-31768</v>
      </c>
      <c r="AT98" s="36">
        <f t="shared" si="107"/>
        <v>0</v>
      </c>
      <c r="AU98" s="35">
        <f t="shared" si="108"/>
        <v>219968</v>
      </c>
      <c r="AV98" s="35">
        <f t="shared" si="109"/>
        <v>-69423</v>
      </c>
      <c r="AW98" s="36">
        <f t="shared" si="110"/>
        <v>0.76010656862169179</v>
      </c>
      <c r="AX98" s="35">
        <v>0</v>
      </c>
      <c r="AY98" s="35">
        <f t="shared" si="111"/>
        <v>-74239</v>
      </c>
      <c r="AZ98" s="36">
        <f t="shared" si="112"/>
        <v>0</v>
      </c>
      <c r="BA98" s="35">
        <f t="shared" si="113"/>
        <v>219968</v>
      </c>
      <c r="BB98" s="35">
        <f t="shared" si="114"/>
        <v>-143662</v>
      </c>
      <c r="BC98" s="36">
        <f t="shared" si="141"/>
        <v>0.60492258614525751</v>
      </c>
      <c r="BD98" s="35">
        <f t="shared" si="115"/>
        <v>90186.880000000005</v>
      </c>
      <c r="BE98" s="119">
        <f t="shared" si="116"/>
        <v>-58901.42</v>
      </c>
    </row>
    <row r="99" spans="1:57" s="1" customFormat="1" ht="11.25" x14ac:dyDescent="0.2">
      <c r="A99" s="21">
        <v>89</v>
      </c>
      <c r="B99" s="21">
        <v>15</v>
      </c>
      <c r="C99" s="21" t="s">
        <v>203</v>
      </c>
      <c r="D99" s="13">
        <v>1001013117</v>
      </c>
      <c r="E99" s="13">
        <v>101245001</v>
      </c>
      <c r="F99" s="13">
        <v>86618101</v>
      </c>
      <c r="G99" s="22">
        <v>214706</v>
      </c>
      <c r="H99" s="22">
        <v>279524</v>
      </c>
      <c r="I99" s="59">
        <f t="shared" si="117"/>
        <v>494230</v>
      </c>
      <c r="J99" s="22">
        <v>266629</v>
      </c>
      <c r="K99" s="59">
        <f t="shared" si="118"/>
        <v>760859</v>
      </c>
      <c r="L99" s="22">
        <v>230622</v>
      </c>
      <c r="M99" s="35">
        <f t="shared" si="119"/>
        <v>991481</v>
      </c>
      <c r="N99" s="35">
        <v>209687</v>
      </c>
      <c r="O99" s="35">
        <f t="shared" si="120"/>
        <v>-5019</v>
      </c>
      <c r="P99" s="36">
        <f t="shared" si="121"/>
        <v>0.97662384842528849</v>
      </c>
      <c r="Q99" s="35">
        <v>239650</v>
      </c>
      <c r="R99" s="35">
        <f t="shared" si="122"/>
        <v>-39874</v>
      </c>
      <c r="S99" s="36">
        <f t="shared" si="123"/>
        <v>0.85735035274251947</v>
      </c>
      <c r="T99" s="35">
        <f t="shared" si="134"/>
        <v>449337</v>
      </c>
      <c r="U99" s="35">
        <f t="shared" si="124"/>
        <v>-44893</v>
      </c>
      <c r="V99" s="36">
        <f t="shared" si="125"/>
        <v>0.90916577302065837</v>
      </c>
      <c r="W99" s="35">
        <v>288552</v>
      </c>
      <c r="X99" s="35">
        <f t="shared" si="126"/>
        <v>21923</v>
      </c>
      <c r="Y99" s="36">
        <f t="shared" si="127"/>
        <v>1.082222863979537</v>
      </c>
      <c r="Z99" s="35">
        <f t="shared" si="135"/>
        <v>737889</v>
      </c>
      <c r="AA99" s="35">
        <f t="shared" si="128"/>
        <v>-22970</v>
      </c>
      <c r="AB99" s="36">
        <f t="shared" si="129"/>
        <v>0.96981043793922395</v>
      </c>
      <c r="AC99" s="35">
        <v>203529</v>
      </c>
      <c r="AD99" s="35">
        <f t="shared" si="130"/>
        <v>-27093</v>
      </c>
      <c r="AE99" s="36">
        <f t="shared" si="131"/>
        <v>0.88252204906730491</v>
      </c>
      <c r="AF99" s="35">
        <f t="shared" si="136"/>
        <v>941418</v>
      </c>
      <c r="AG99" s="35">
        <f t="shared" si="132"/>
        <v>-50063</v>
      </c>
      <c r="AH99" s="36">
        <f t="shared" si="133"/>
        <v>0.94950684884531322</v>
      </c>
      <c r="AI99" s="35">
        <v>158817</v>
      </c>
      <c r="AJ99" s="35">
        <f t="shared" si="137"/>
        <v>-50870</v>
      </c>
      <c r="AK99" s="36">
        <f t="shared" si="138"/>
        <v>0.75740031570865152</v>
      </c>
      <c r="AL99" s="35">
        <v>222131</v>
      </c>
      <c r="AM99" s="35">
        <f t="shared" si="139"/>
        <v>-17519</v>
      </c>
      <c r="AN99" s="36">
        <f t="shared" si="140"/>
        <v>0.92689755894012105</v>
      </c>
      <c r="AO99" s="35">
        <f t="shared" si="103"/>
        <v>380948</v>
      </c>
      <c r="AP99" s="35">
        <f t="shared" si="104"/>
        <v>-68389</v>
      </c>
      <c r="AQ99" s="36">
        <f t="shared" si="105"/>
        <v>0.84780020341080298</v>
      </c>
      <c r="AR99" s="35">
        <v>197070</v>
      </c>
      <c r="AS99" s="35">
        <f t="shared" si="106"/>
        <v>-91482</v>
      </c>
      <c r="AT99" s="36">
        <f t="shared" si="107"/>
        <v>0.68296182317225318</v>
      </c>
      <c r="AU99" s="35">
        <f t="shared" si="108"/>
        <v>578018</v>
      </c>
      <c r="AV99" s="35">
        <f t="shared" si="109"/>
        <v>-159871</v>
      </c>
      <c r="AW99" s="36">
        <f t="shared" si="110"/>
        <v>0.78334004165938242</v>
      </c>
      <c r="AX99" s="35">
        <v>183323</v>
      </c>
      <c r="AY99" s="35">
        <f t="shared" si="111"/>
        <v>-20206</v>
      </c>
      <c r="AZ99" s="36">
        <f t="shared" si="112"/>
        <v>0.9007217644659975</v>
      </c>
      <c r="BA99" s="35">
        <f t="shared" si="113"/>
        <v>761341</v>
      </c>
      <c r="BB99" s="35">
        <f t="shared" si="114"/>
        <v>-180077</v>
      </c>
      <c r="BC99" s="36">
        <f t="shared" si="141"/>
        <v>0.80871727542919303</v>
      </c>
      <c r="BD99" s="35">
        <f t="shared" si="115"/>
        <v>251242.53</v>
      </c>
      <c r="BE99" s="119">
        <f t="shared" si="116"/>
        <v>-59425.41</v>
      </c>
    </row>
    <row r="100" spans="1:57" s="1" customFormat="1" ht="11.25" x14ac:dyDescent="0.2">
      <c r="A100" s="21">
        <v>90</v>
      </c>
      <c r="B100" s="21">
        <v>63</v>
      </c>
      <c r="C100" s="21" t="s">
        <v>153</v>
      </c>
      <c r="D100" s="13">
        <v>7816359855</v>
      </c>
      <c r="E100" s="13"/>
      <c r="F100" s="13">
        <v>86618101</v>
      </c>
      <c r="G100" s="22">
        <v>24432</v>
      </c>
      <c r="H100" s="22">
        <v>37050</v>
      </c>
      <c r="I100" s="59">
        <f t="shared" si="117"/>
        <v>61482</v>
      </c>
      <c r="J100" s="22">
        <v>37050</v>
      </c>
      <c r="K100" s="59">
        <f t="shared" si="118"/>
        <v>98532</v>
      </c>
      <c r="L100" s="22">
        <v>46770</v>
      </c>
      <c r="M100" s="35">
        <f t="shared" si="119"/>
        <v>145302</v>
      </c>
      <c r="N100" s="35">
        <v>50700</v>
      </c>
      <c r="O100" s="35">
        <f t="shared" si="120"/>
        <v>26268</v>
      </c>
      <c r="P100" s="36">
        <f t="shared" si="121"/>
        <v>2.0751473477406681</v>
      </c>
      <c r="Q100" s="35">
        <v>50700</v>
      </c>
      <c r="R100" s="35">
        <f t="shared" si="122"/>
        <v>13650</v>
      </c>
      <c r="S100" s="36">
        <f t="shared" si="123"/>
        <v>1.368421052631579</v>
      </c>
      <c r="T100" s="35">
        <f t="shared" si="134"/>
        <v>101400</v>
      </c>
      <c r="U100" s="35">
        <f t="shared" si="124"/>
        <v>39918</v>
      </c>
      <c r="V100" s="36">
        <f t="shared" si="125"/>
        <v>1.6492631989850688</v>
      </c>
      <c r="W100" s="35">
        <v>50882</v>
      </c>
      <c r="X100" s="35">
        <f t="shared" si="126"/>
        <v>13832</v>
      </c>
      <c r="Y100" s="36">
        <f t="shared" si="127"/>
        <v>1.3733333333333333</v>
      </c>
      <c r="Z100" s="35">
        <f t="shared" si="135"/>
        <v>152282</v>
      </c>
      <c r="AA100" s="35">
        <f t="shared" si="128"/>
        <v>53750</v>
      </c>
      <c r="AB100" s="36">
        <f t="shared" si="129"/>
        <v>1.5455080582957821</v>
      </c>
      <c r="AC100" s="35">
        <v>34652.18</v>
      </c>
      <c r="AD100" s="35">
        <f t="shared" si="130"/>
        <v>-12117.82</v>
      </c>
      <c r="AE100" s="36">
        <f t="shared" si="131"/>
        <v>0.74090613641223002</v>
      </c>
      <c r="AF100" s="35">
        <f t="shared" si="136"/>
        <v>186934.18</v>
      </c>
      <c r="AG100" s="35">
        <f t="shared" si="132"/>
        <v>41632.179999999993</v>
      </c>
      <c r="AH100" s="36">
        <f t="shared" si="133"/>
        <v>1.2865217271613605</v>
      </c>
      <c r="AI100" s="35">
        <v>0</v>
      </c>
      <c r="AJ100" s="35">
        <f t="shared" si="137"/>
        <v>-50700</v>
      </c>
      <c r="AK100" s="36">
        <f t="shared" si="138"/>
        <v>0</v>
      </c>
      <c r="AL100" s="35">
        <v>0</v>
      </c>
      <c r="AM100" s="35">
        <f t="shared" si="139"/>
        <v>-50700</v>
      </c>
      <c r="AN100" s="36">
        <f t="shared" si="140"/>
        <v>0</v>
      </c>
      <c r="AO100" s="35">
        <f t="shared" si="103"/>
        <v>0</v>
      </c>
      <c r="AP100" s="35">
        <f t="shared" si="104"/>
        <v>-101400</v>
      </c>
      <c r="AQ100" s="36">
        <f t="shared" si="105"/>
        <v>0</v>
      </c>
      <c r="AR100" s="35">
        <v>0</v>
      </c>
      <c r="AS100" s="35">
        <f t="shared" si="106"/>
        <v>-50882</v>
      </c>
      <c r="AT100" s="36">
        <f t="shared" si="107"/>
        <v>0</v>
      </c>
      <c r="AU100" s="35">
        <f t="shared" si="108"/>
        <v>0</v>
      </c>
      <c r="AV100" s="35">
        <f t="shared" si="109"/>
        <v>-152282</v>
      </c>
      <c r="AW100" s="36">
        <f t="shared" si="110"/>
        <v>0</v>
      </c>
      <c r="AX100" s="35">
        <v>0</v>
      </c>
      <c r="AY100" s="35">
        <f t="shared" si="111"/>
        <v>-34652.18</v>
      </c>
      <c r="AZ100" s="36">
        <f t="shared" si="112"/>
        <v>0</v>
      </c>
      <c r="BA100" s="35">
        <f t="shared" si="113"/>
        <v>0</v>
      </c>
      <c r="BB100" s="35">
        <f t="shared" si="114"/>
        <v>-186934.18</v>
      </c>
      <c r="BC100" s="36">
        <f t="shared" si="141"/>
        <v>0</v>
      </c>
      <c r="BD100" s="35">
        <f t="shared" si="115"/>
        <v>0</v>
      </c>
      <c r="BE100" s="119">
        <f t="shared" si="116"/>
        <v>-61688.279399999992</v>
      </c>
    </row>
    <row r="101" spans="1:57" s="1" customFormat="1" ht="11.25" x14ac:dyDescent="0.2">
      <c r="A101" s="21">
        <v>91</v>
      </c>
      <c r="B101" s="21">
        <v>52</v>
      </c>
      <c r="C101" s="21" t="s">
        <v>145</v>
      </c>
      <c r="D101" s="13">
        <v>1012012838</v>
      </c>
      <c r="E101" s="13"/>
      <c r="F101" s="13">
        <v>86618101</v>
      </c>
      <c r="G101" s="22">
        <v>59504</v>
      </c>
      <c r="H101" s="22">
        <v>82961</v>
      </c>
      <c r="I101" s="59">
        <f t="shared" si="117"/>
        <v>142465</v>
      </c>
      <c r="J101" s="22">
        <v>114131</v>
      </c>
      <c r="K101" s="59">
        <f t="shared" si="118"/>
        <v>256596</v>
      </c>
      <c r="L101" s="22">
        <v>108627</v>
      </c>
      <c r="M101" s="35">
        <f t="shared" si="119"/>
        <v>365223</v>
      </c>
      <c r="N101" s="35">
        <v>101333</v>
      </c>
      <c r="O101" s="35">
        <f t="shared" si="120"/>
        <v>41829</v>
      </c>
      <c r="P101" s="36">
        <f t="shared" si="121"/>
        <v>1.7029611454692122</v>
      </c>
      <c r="Q101" s="35">
        <v>103015</v>
      </c>
      <c r="R101" s="35">
        <f t="shared" si="122"/>
        <v>20054</v>
      </c>
      <c r="S101" s="36">
        <f t="shared" si="123"/>
        <v>1.2417280408866818</v>
      </c>
      <c r="T101" s="35">
        <f t="shared" si="134"/>
        <v>204348</v>
      </c>
      <c r="U101" s="35">
        <f t="shared" si="124"/>
        <v>61883</v>
      </c>
      <c r="V101" s="36">
        <f t="shared" si="125"/>
        <v>1.4343733548590882</v>
      </c>
      <c r="W101" s="35">
        <v>139069</v>
      </c>
      <c r="X101" s="35">
        <f t="shared" si="126"/>
        <v>24938</v>
      </c>
      <c r="Y101" s="36">
        <f t="shared" si="127"/>
        <v>1.2185032988408058</v>
      </c>
      <c r="Z101" s="35">
        <f t="shared" si="135"/>
        <v>343417</v>
      </c>
      <c r="AA101" s="35">
        <f t="shared" si="128"/>
        <v>86821</v>
      </c>
      <c r="AB101" s="36">
        <f t="shared" si="129"/>
        <v>1.3383567943381813</v>
      </c>
      <c r="AC101" s="35">
        <v>96678</v>
      </c>
      <c r="AD101" s="35">
        <f t="shared" si="130"/>
        <v>-11949</v>
      </c>
      <c r="AE101" s="36">
        <f t="shared" si="131"/>
        <v>0.88999972382556825</v>
      </c>
      <c r="AF101" s="35">
        <f t="shared" si="136"/>
        <v>440095</v>
      </c>
      <c r="AG101" s="35">
        <f t="shared" si="132"/>
        <v>74872</v>
      </c>
      <c r="AH101" s="36">
        <f t="shared" si="133"/>
        <v>1.2050035183983485</v>
      </c>
      <c r="AI101" s="35">
        <v>65248</v>
      </c>
      <c r="AJ101" s="35">
        <f t="shared" si="137"/>
        <v>-36085</v>
      </c>
      <c r="AK101" s="36">
        <f t="shared" si="138"/>
        <v>0.64389685492386484</v>
      </c>
      <c r="AL101" s="35">
        <v>73374</v>
      </c>
      <c r="AM101" s="35">
        <f t="shared" si="139"/>
        <v>-29641</v>
      </c>
      <c r="AN101" s="36">
        <f t="shared" si="140"/>
        <v>0.71226520409649086</v>
      </c>
      <c r="AO101" s="35">
        <f t="shared" si="103"/>
        <v>138622</v>
      </c>
      <c r="AP101" s="35">
        <f t="shared" si="104"/>
        <v>-65726</v>
      </c>
      <c r="AQ101" s="36">
        <f t="shared" si="105"/>
        <v>0.67836240139370096</v>
      </c>
      <c r="AR101" s="35">
        <v>59844</v>
      </c>
      <c r="AS101" s="35">
        <f t="shared" si="106"/>
        <v>-79225</v>
      </c>
      <c r="AT101" s="36">
        <f t="shared" si="107"/>
        <v>0.43031876262862317</v>
      </c>
      <c r="AU101" s="35">
        <f t="shared" si="108"/>
        <v>198466</v>
      </c>
      <c r="AV101" s="35">
        <f t="shared" si="109"/>
        <v>-144951</v>
      </c>
      <c r="AW101" s="36">
        <f t="shared" si="110"/>
        <v>0.57791547884932892</v>
      </c>
      <c r="AX101" s="35">
        <v>52879.75</v>
      </c>
      <c r="AY101" s="35">
        <f t="shared" si="111"/>
        <v>-43798.25</v>
      </c>
      <c r="AZ101" s="36">
        <f t="shared" si="112"/>
        <v>0.54696776929601354</v>
      </c>
      <c r="BA101" s="35">
        <f t="shared" si="113"/>
        <v>251345.75</v>
      </c>
      <c r="BB101" s="35">
        <f t="shared" si="114"/>
        <v>-188749.25</v>
      </c>
      <c r="BC101" s="36">
        <f t="shared" si="141"/>
        <v>0.57111703155000626</v>
      </c>
      <c r="BD101" s="35">
        <f t="shared" si="115"/>
        <v>82944.097500000003</v>
      </c>
      <c r="BE101" s="119">
        <f t="shared" si="116"/>
        <v>-62287.252500000002</v>
      </c>
    </row>
    <row r="102" spans="1:57" s="1" customFormat="1" ht="11.25" x14ac:dyDescent="0.2">
      <c r="A102" s="21">
        <v>92</v>
      </c>
      <c r="B102" s="21">
        <v>65</v>
      </c>
      <c r="C102" s="21" t="s">
        <v>222</v>
      </c>
      <c r="D102" s="13">
        <v>1001292460</v>
      </c>
      <c r="E102" s="13"/>
      <c r="F102" s="13">
        <v>86618101</v>
      </c>
      <c r="G102" s="22">
        <v>45930</v>
      </c>
      <c r="H102" s="22">
        <v>99309</v>
      </c>
      <c r="I102" s="59">
        <f t="shared" si="117"/>
        <v>145239</v>
      </c>
      <c r="J102" s="22">
        <v>188551</v>
      </c>
      <c r="K102" s="59">
        <f t="shared" si="118"/>
        <v>333790</v>
      </c>
      <c r="L102" s="22">
        <v>116313</v>
      </c>
      <c r="M102" s="35">
        <f t="shared" si="119"/>
        <v>450103</v>
      </c>
      <c r="N102" s="35">
        <v>39057.99</v>
      </c>
      <c r="O102" s="35">
        <f t="shared" si="120"/>
        <v>-6872.010000000002</v>
      </c>
      <c r="P102" s="36">
        <f t="shared" si="121"/>
        <v>0.85038079686479418</v>
      </c>
      <c r="Q102" s="35">
        <v>58498</v>
      </c>
      <c r="R102" s="35">
        <f t="shared" si="122"/>
        <v>-40811</v>
      </c>
      <c r="S102" s="36">
        <f t="shared" si="123"/>
        <v>0.58905033783443594</v>
      </c>
      <c r="T102" s="35">
        <f t="shared" si="134"/>
        <v>97555.989999999991</v>
      </c>
      <c r="U102" s="35">
        <f t="shared" si="124"/>
        <v>-47683.010000000009</v>
      </c>
      <c r="V102" s="36">
        <f t="shared" si="125"/>
        <v>0.67169279601209031</v>
      </c>
      <c r="W102" s="35">
        <v>97596.01</v>
      </c>
      <c r="X102" s="35">
        <f t="shared" si="126"/>
        <v>-90954.99</v>
      </c>
      <c r="Y102" s="36">
        <f t="shared" si="127"/>
        <v>0.51761067297442065</v>
      </c>
      <c r="Z102" s="35">
        <f t="shared" si="135"/>
        <v>195152</v>
      </c>
      <c r="AA102" s="35">
        <f t="shared" si="128"/>
        <v>-138638</v>
      </c>
      <c r="AB102" s="36">
        <f t="shared" si="129"/>
        <v>0.58465502261901192</v>
      </c>
      <c r="AC102" s="35">
        <v>67297</v>
      </c>
      <c r="AD102" s="35">
        <f t="shared" si="130"/>
        <v>-49016</v>
      </c>
      <c r="AE102" s="36">
        <f t="shared" si="131"/>
        <v>0.57858536878938727</v>
      </c>
      <c r="AF102" s="35">
        <f t="shared" si="136"/>
        <v>262449</v>
      </c>
      <c r="AG102" s="35">
        <f t="shared" si="132"/>
        <v>-187654</v>
      </c>
      <c r="AH102" s="36">
        <f t="shared" si="133"/>
        <v>0.58308653797019794</v>
      </c>
      <c r="AI102" s="35">
        <v>26608</v>
      </c>
      <c r="AJ102" s="35">
        <f t="shared" si="137"/>
        <v>-12449.989999999998</v>
      </c>
      <c r="AK102" s="36">
        <f t="shared" si="138"/>
        <v>0.68124345364418393</v>
      </c>
      <c r="AL102" s="35">
        <v>18686</v>
      </c>
      <c r="AM102" s="35">
        <f t="shared" si="139"/>
        <v>-39812</v>
      </c>
      <c r="AN102" s="36">
        <f t="shared" si="140"/>
        <v>0.31942972409313136</v>
      </c>
      <c r="AO102" s="35">
        <f t="shared" si="103"/>
        <v>45294</v>
      </c>
      <c r="AP102" s="35">
        <f t="shared" si="104"/>
        <v>-52261.989999999991</v>
      </c>
      <c r="AQ102" s="36">
        <f t="shared" si="105"/>
        <v>0.46428722623797886</v>
      </c>
      <c r="AR102" s="35">
        <v>-81.66</v>
      </c>
      <c r="AS102" s="35">
        <f t="shared" si="106"/>
        <v>-97677.67</v>
      </c>
      <c r="AT102" s="36">
        <f t="shared" si="107"/>
        <v>-8.3671453371915515E-4</v>
      </c>
      <c r="AU102" s="35">
        <f t="shared" si="108"/>
        <v>45212.34</v>
      </c>
      <c r="AV102" s="35">
        <f t="shared" si="109"/>
        <v>-149939.66</v>
      </c>
      <c r="AW102" s="36">
        <f t="shared" si="110"/>
        <v>0.23167756415512009</v>
      </c>
      <c r="AX102" s="35">
        <v>0</v>
      </c>
      <c r="AY102" s="35">
        <f t="shared" si="111"/>
        <v>-67297</v>
      </c>
      <c r="AZ102" s="36">
        <f t="shared" si="112"/>
        <v>0</v>
      </c>
      <c r="BA102" s="35">
        <f t="shared" si="113"/>
        <v>45212.34</v>
      </c>
      <c r="BB102" s="35">
        <f t="shared" si="114"/>
        <v>-217236.66</v>
      </c>
      <c r="BC102" s="36">
        <f t="shared" si="141"/>
        <v>0.17227095549992569</v>
      </c>
      <c r="BD102" s="35">
        <f t="shared" si="115"/>
        <v>14920.072200000001</v>
      </c>
      <c r="BE102" s="119">
        <f t="shared" si="116"/>
        <v>-71688.097800000003</v>
      </c>
    </row>
    <row r="103" spans="1:57" s="1" customFormat="1" ht="11.25" x14ac:dyDescent="0.2">
      <c r="A103" s="21">
        <v>93</v>
      </c>
      <c r="B103" s="21">
        <v>33</v>
      </c>
      <c r="C103" s="21" t="s">
        <v>126</v>
      </c>
      <c r="D103" s="13">
        <v>1012004435</v>
      </c>
      <c r="E103" s="13" t="s">
        <v>127</v>
      </c>
      <c r="F103" s="13">
        <v>86618101</v>
      </c>
      <c r="G103" s="22">
        <v>218029</v>
      </c>
      <c r="H103" s="22">
        <v>433579</v>
      </c>
      <c r="I103" s="59">
        <f t="shared" si="117"/>
        <v>651608</v>
      </c>
      <c r="J103" s="22">
        <v>540962</v>
      </c>
      <c r="K103" s="59">
        <f t="shared" si="118"/>
        <v>1192570</v>
      </c>
      <c r="L103" s="22">
        <v>577159</v>
      </c>
      <c r="M103" s="35">
        <f t="shared" si="119"/>
        <v>1769729</v>
      </c>
      <c r="N103" s="35">
        <v>351832</v>
      </c>
      <c r="O103" s="35">
        <f t="shared" si="120"/>
        <v>133803</v>
      </c>
      <c r="P103" s="36">
        <f t="shared" si="121"/>
        <v>1.6136935912195167</v>
      </c>
      <c r="Q103" s="35">
        <v>597863</v>
      </c>
      <c r="R103" s="35">
        <f t="shared" si="122"/>
        <v>164284</v>
      </c>
      <c r="S103" s="36">
        <f t="shared" si="123"/>
        <v>1.3789021147241909</v>
      </c>
      <c r="T103" s="35">
        <f t="shared" si="134"/>
        <v>949695</v>
      </c>
      <c r="U103" s="35">
        <f t="shared" si="124"/>
        <v>298087</v>
      </c>
      <c r="V103" s="36">
        <f t="shared" si="125"/>
        <v>1.4574636898257849</v>
      </c>
      <c r="W103" s="35">
        <v>482356</v>
      </c>
      <c r="X103" s="35">
        <f t="shared" si="126"/>
        <v>-58606</v>
      </c>
      <c r="Y103" s="36">
        <f t="shared" si="127"/>
        <v>0.89166337007035612</v>
      </c>
      <c r="Z103" s="35">
        <f t="shared" si="135"/>
        <v>1432051</v>
      </c>
      <c r="AA103" s="35">
        <f t="shared" si="128"/>
        <v>239481</v>
      </c>
      <c r="AB103" s="36">
        <f t="shared" si="129"/>
        <v>1.2008108538702131</v>
      </c>
      <c r="AC103" s="35">
        <v>630323</v>
      </c>
      <c r="AD103" s="35">
        <f t="shared" si="130"/>
        <v>53164</v>
      </c>
      <c r="AE103" s="36">
        <f t="shared" si="131"/>
        <v>1.0921132651487719</v>
      </c>
      <c r="AF103" s="35">
        <f t="shared" si="136"/>
        <v>2062374</v>
      </c>
      <c r="AG103" s="35">
        <f t="shared" si="132"/>
        <v>292645</v>
      </c>
      <c r="AH103" s="36">
        <f t="shared" si="133"/>
        <v>1.1653614762486233</v>
      </c>
      <c r="AI103" s="35">
        <v>327856</v>
      </c>
      <c r="AJ103" s="35">
        <f t="shared" si="137"/>
        <v>-23976</v>
      </c>
      <c r="AK103" s="36">
        <f t="shared" si="138"/>
        <v>0.93185383933240862</v>
      </c>
      <c r="AL103" s="35">
        <v>419628</v>
      </c>
      <c r="AM103" s="35">
        <f t="shared" si="139"/>
        <v>-178235</v>
      </c>
      <c r="AN103" s="36">
        <f t="shared" si="140"/>
        <v>0.70187986210887776</v>
      </c>
      <c r="AO103" s="35">
        <f t="shared" si="103"/>
        <v>747484</v>
      </c>
      <c r="AP103" s="35">
        <f t="shared" si="104"/>
        <v>-202211</v>
      </c>
      <c r="AQ103" s="36">
        <f t="shared" si="105"/>
        <v>0.78707795660712121</v>
      </c>
      <c r="AR103" s="35">
        <v>462281</v>
      </c>
      <c r="AS103" s="35">
        <f t="shared" si="106"/>
        <v>-20075</v>
      </c>
      <c r="AT103" s="36">
        <f t="shared" si="107"/>
        <v>0.95838136148404918</v>
      </c>
      <c r="AU103" s="35">
        <f t="shared" si="108"/>
        <v>1209765</v>
      </c>
      <c r="AV103" s="35">
        <f t="shared" si="109"/>
        <v>-222286</v>
      </c>
      <c r="AW103" s="36">
        <f t="shared" si="110"/>
        <v>0.84477787453100484</v>
      </c>
      <c r="AX103" s="35">
        <v>603564</v>
      </c>
      <c r="AY103" s="35">
        <f t="shared" si="111"/>
        <v>-26759</v>
      </c>
      <c r="AZ103" s="36">
        <f t="shared" si="112"/>
        <v>0.95754716232788584</v>
      </c>
      <c r="BA103" s="35">
        <f t="shared" si="113"/>
        <v>1813329</v>
      </c>
      <c r="BB103" s="35">
        <f t="shared" si="114"/>
        <v>-249045</v>
      </c>
      <c r="BC103" s="36">
        <f t="shared" si="141"/>
        <v>0.87924353196849847</v>
      </c>
      <c r="BD103" s="35">
        <f t="shared" si="115"/>
        <v>598398.56999999995</v>
      </c>
      <c r="BE103" s="119">
        <f t="shared" si="116"/>
        <v>-82184.850000000006</v>
      </c>
    </row>
    <row r="104" spans="1:57" s="1" customFormat="1" ht="11.25" x14ac:dyDescent="0.2">
      <c r="A104" s="21">
        <v>94</v>
      </c>
      <c r="B104" s="21">
        <v>39</v>
      </c>
      <c r="C104" s="21" t="s">
        <v>193</v>
      </c>
      <c r="D104" s="13">
        <v>7707083893</v>
      </c>
      <c r="E104" s="13">
        <v>101245001</v>
      </c>
      <c r="F104" s="13">
        <v>86618101</v>
      </c>
      <c r="G104" s="22">
        <v>135173</v>
      </c>
      <c r="H104" s="22">
        <v>127094</v>
      </c>
      <c r="I104" s="59">
        <f t="shared" si="117"/>
        <v>262267</v>
      </c>
      <c r="J104" s="22">
        <v>152474</v>
      </c>
      <c r="K104" s="59">
        <f t="shared" si="118"/>
        <v>414741</v>
      </c>
      <c r="L104" s="22">
        <v>264241</v>
      </c>
      <c r="M104" s="35">
        <f t="shared" si="119"/>
        <v>678982</v>
      </c>
      <c r="N104" s="35">
        <v>104992</v>
      </c>
      <c r="O104" s="35">
        <f t="shared" si="120"/>
        <v>-30181</v>
      </c>
      <c r="P104" s="36">
        <f t="shared" si="121"/>
        <v>0.77672316216995996</v>
      </c>
      <c r="Q104" s="35">
        <v>138025</v>
      </c>
      <c r="R104" s="35">
        <f t="shared" si="122"/>
        <v>10931</v>
      </c>
      <c r="S104" s="36">
        <f t="shared" si="123"/>
        <v>1.0860072072639149</v>
      </c>
      <c r="T104" s="35">
        <f t="shared" si="134"/>
        <v>243017</v>
      </c>
      <c r="U104" s="35">
        <f t="shared" si="124"/>
        <v>-19250</v>
      </c>
      <c r="V104" s="36">
        <f t="shared" si="125"/>
        <v>0.92660151677488967</v>
      </c>
      <c r="W104" s="35">
        <v>113454</v>
      </c>
      <c r="X104" s="35">
        <f t="shared" si="126"/>
        <v>-39020</v>
      </c>
      <c r="Y104" s="36">
        <f t="shared" si="127"/>
        <v>0.74408751656020045</v>
      </c>
      <c r="Z104" s="35">
        <f t="shared" si="135"/>
        <v>356471</v>
      </c>
      <c r="AA104" s="35">
        <f t="shared" si="128"/>
        <v>-58270</v>
      </c>
      <c r="AB104" s="36">
        <f t="shared" si="129"/>
        <v>0.85950267757467913</v>
      </c>
      <c r="AC104" s="35">
        <v>301500</v>
      </c>
      <c r="AD104" s="35">
        <f t="shared" si="130"/>
        <v>37259</v>
      </c>
      <c r="AE104" s="36">
        <f t="shared" si="131"/>
        <v>1.1410038563281246</v>
      </c>
      <c r="AF104" s="35">
        <f t="shared" si="136"/>
        <v>657971</v>
      </c>
      <c r="AG104" s="35">
        <f t="shared" si="132"/>
        <v>-21011</v>
      </c>
      <c r="AH104" s="36">
        <f t="shared" si="133"/>
        <v>0.9690551443189952</v>
      </c>
      <c r="AI104" s="35">
        <v>97107</v>
      </c>
      <c r="AJ104" s="35">
        <f t="shared" si="137"/>
        <v>-7885</v>
      </c>
      <c r="AK104" s="36">
        <f t="shared" si="138"/>
        <v>0.92489903992685152</v>
      </c>
      <c r="AL104" s="35">
        <v>109746</v>
      </c>
      <c r="AM104" s="35">
        <f t="shared" si="139"/>
        <v>-28279</v>
      </c>
      <c r="AN104" s="36">
        <f t="shared" si="140"/>
        <v>0.79511682666183658</v>
      </c>
      <c r="AO104" s="35">
        <f t="shared" si="103"/>
        <v>206853</v>
      </c>
      <c r="AP104" s="35">
        <f t="shared" si="104"/>
        <v>-36164</v>
      </c>
      <c r="AQ104" s="36">
        <f t="shared" si="105"/>
        <v>0.85118736549294904</v>
      </c>
      <c r="AR104" s="35">
        <v>77873</v>
      </c>
      <c r="AS104" s="35">
        <f t="shared" si="106"/>
        <v>-35581</v>
      </c>
      <c r="AT104" s="36">
        <f t="shared" si="107"/>
        <v>0.68638390889699785</v>
      </c>
      <c r="AU104" s="35">
        <f t="shared" si="108"/>
        <v>284726</v>
      </c>
      <c r="AV104" s="35">
        <f t="shared" si="109"/>
        <v>-71745</v>
      </c>
      <c r="AW104" s="36">
        <f t="shared" si="110"/>
        <v>0.79873538099873487</v>
      </c>
      <c r="AX104" s="35">
        <v>123765</v>
      </c>
      <c r="AY104" s="35">
        <f t="shared" si="111"/>
        <v>-177735</v>
      </c>
      <c r="AZ104" s="36">
        <f t="shared" si="112"/>
        <v>0.41049751243781096</v>
      </c>
      <c r="BA104" s="35">
        <f t="shared" si="113"/>
        <v>408491</v>
      </c>
      <c r="BB104" s="35">
        <f t="shared" si="114"/>
        <v>-249480</v>
      </c>
      <c r="BC104" s="36">
        <f>BA104/AF104:AF104</f>
        <v>0.62083435288181399</v>
      </c>
      <c r="BD104" s="35">
        <f t="shared" si="115"/>
        <v>134802.03</v>
      </c>
      <c r="BE104" s="119">
        <f t="shared" si="116"/>
        <v>-82328.399999999994</v>
      </c>
    </row>
    <row r="105" spans="1:57" s="1" customFormat="1" ht="11.25" x14ac:dyDescent="0.2">
      <c r="A105" s="21">
        <v>95</v>
      </c>
      <c r="B105" s="21">
        <v>85</v>
      </c>
      <c r="C105" s="21" t="s">
        <v>138</v>
      </c>
      <c r="D105" s="13">
        <v>1012007740</v>
      </c>
      <c r="E105" s="13">
        <v>101201001</v>
      </c>
      <c r="F105" s="89">
        <v>86618101</v>
      </c>
      <c r="G105" s="22">
        <v>103361</v>
      </c>
      <c r="H105" s="22">
        <v>99878</v>
      </c>
      <c r="I105" s="59">
        <f t="shared" si="117"/>
        <v>203239</v>
      </c>
      <c r="J105" s="22">
        <v>98140</v>
      </c>
      <c r="K105" s="59">
        <f t="shared" si="118"/>
        <v>301379</v>
      </c>
      <c r="L105" s="22">
        <v>81885.14</v>
      </c>
      <c r="M105" s="35">
        <f t="shared" si="119"/>
        <v>383264.14</v>
      </c>
      <c r="N105" s="35">
        <v>92911.98</v>
      </c>
      <c r="O105" s="35">
        <f t="shared" si="120"/>
        <v>-10449.020000000004</v>
      </c>
      <c r="P105" s="36">
        <f t="shared" si="121"/>
        <v>0.8989075183096138</v>
      </c>
      <c r="Q105" s="35">
        <v>104802.14</v>
      </c>
      <c r="R105" s="35">
        <f t="shared" si="122"/>
        <v>4924.1399999999994</v>
      </c>
      <c r="S105" s="36">
        <f t="shared" si="123"/>
        <v>1.0493015478884238</v>
      </c>
      <c r="T105" s="35">
        <f t="shared" si="134"/>
        <v>197714.12</v>
      </c>
      <c r="U105" s="35">
        <f t="shared" si="124"/>
        <v>-5524.8800000000047</v>
      </c>
      <c r="V105" s="36">
        <f t="shared" si="125"/>
        <v>0.97281584735213222</v>
      </c>
      <c r="W105" s="35">
        <v>120258.79</v>
      </c>
      <c r="X105" s="35">
        <f t="shared" si="126"/>
        <v>22118.789999999994</v>
      </c>
      <c r="Y105" s="36">
        <f t="shared" si="127"/>
        <v>1.2253799673935193</v>
      </c>
      <c r="Z105" s="35">
        <f t="shared" si="135"/>
        <v>317972.90999999997</v>
      </c>
      <c r="AA105" s="35">
        <f t="shared" si="128"/>
        <v>16593.909999999974</v>
      </c>
      <c r="AB105" s="36">
        <f t="shared" si="129"/>
        <v>1.055059941137239</v>
      </c>
      <c r="AC105" s="35">
        <v>190687</v>
      </c>
      <c r="AD105" s="35">
        <f t="shared" si="130"/>
        <v>108801.86</v>
      </c>
      <c r="AE105" s="36">
        <f t="shared" si="131"/>
        <v>2.3287131218191726</v>
      </c>
      <c r="AF105" s="35">
        <f t="shared" si="136"/>
        <v>508659.91</v>
      </c>
      <c r="AG105" s="35">
        <f t="shared" si="132"/>
        <v>125395.76999999996</v>
      </c>
      <c r="AH105" s="36">
        <f t="shared" si="133"/>
        <v>1.3271784571340277</v>
      </c>
      <c r="AI105" s="35">
        <v>62587</v>
      </c>
      <c r="AJ105" s="35">
        <f t="shared" si="137"/>
        <v>-30324.979999999996</v>
      </c>
      <c r="AK105" s="36">
        <f t="shared" si="138"/>
        <v>0.67361603961082306</v>
      </c>
      <c r="AL105" s="35">
        <v>51356</v>
      </c>
      <c r="AM105" s="35">
        <f t="shared" si="139"/>
        <v>-53446.14</v>
      </c>
      <c r="AN105" s="36">
        <f t="shared" si="140"/>
        <v>0.49002816163868412</v>
      </c>
      <c r="AO105" s="35">
        <f t="shared" si="103"/>
        <v>113943</v>
      </c>
      <c r="AP105" s="35">
        <f t="shared" si="104"/>
        <v>-83771.12</v>
      </c>
      <c r="AQ105" s="36">
        <f t="shared" si="105"/>
        <v>0.57630178360554118</v>
      </c>
      <c r="AR105" s="35">
        <v>80008.149999999994</v>
      </c>
      <c r="AS105" s="35">
        <f t="shared" si="106"/>
        <v>-40250.639999999999</v>
      </c>
      <c r="AT105" s="36">
        <f t="shared" si="107"/>
        <v>0.66529980885388917</v>
      </c>
      <c r="AU105" s="35">
        <f t="shared" si="108"/>
        <v>193951.15</v>
      </c>
      <c r="AV105" s="35">
        <f t="shared" si="109"/>
        <v>-124021.75999999998</v>
      </c>
      <c r="AW105" s="36">
        <f t="shared" si="110"/>
        <v>0.60996123852186024</v>
      </c>
      <c r="AX105" s="35">
        <v>64939.519999999997</v>
      </c>
      <c r="AY105" s="35">
        <f t="shared" si="111"/>
        <v>-125747.48000000001</v>
      </c>
      <c r="AZ105" s="36">
        <f t="shared" si="112"/>
        <v>0.3405555701227666</v>
      </c>
      <c r="BA105" s="35">
        <f t="shared" si="113"/>
        <v>258890.66999999998</v>
      </c>
      <c r="BB105" s="35">
        <f t="shared" si="114"/>
        <v>-249769.24</v>
      </c>
      <c r="BC105" s="36">
        <f>BA105/AF105:AF107</f>
        <v>0.50896613810197855</v>
      </c>
      <c r="BD105" s="35">
        <f t="shared" si="115"/>
        <v>85433.921099999992</v>
      </c>
      <c r="BE105" s="119">
        <f t="shared" si="116"/>
        <v>-82423.849199999997</v>
      </c>
    </row>
    <row r="106" spans="1:57" s="3" customFormat="1" ht="11.25" x14ac:dyDescent="0.2">
      <c r="A106" s="40">
        <v>96</v>
      </c>
      <c r="B106" s="21">
        <v>58</v>
      </c>
      <c r="C106" s="21" t="s">
        <v>264</v>
      </c>
      <c r="D106" s="13">
        <v>1001262392</v>
      </c>
      <c r="E106" s="13"/>
      <c r="F106" s="13">
        <v>86618101</v>
      </c>
      <c r="G106" s="22">
        <v>187196</v>
      </c>
      <c r="H106" s="22">
        <v>209970</v>
      </c>
      <c r="I106" s="59">
        <f t="shared" si="117"/>
        <v>397166</v>
      </c>
      <c r="J106" s="22">
        <v>224675</v>
      </c>
      <c r="K106" s="59">
        <f t="shared" si="118"/>
        <v>621841</v>
      </c>
      <c r="L106" s="22">
        <v>296166</v>
      </c>
      <c r="M106" s="35">
        <f t="shared" si="119"/>
        <v>918007</v>
      </c>
      <c r="N106" s="35">
        <v>240607</v>
      </c>
      <c r="O106" s="35">
        <f t="shared" si="120"/>
        <v>53411</v>
      </c>
      <c r="P106" s="36">
        <f t="shared" si="121"/>
        <v>1.285321267548452</v>
      </c>
      <c r="Q106" s="35">
        <v>252703</v>
      </c>
      <c r="R106" s="35">
        <f t="shared" si="122"/>
        <v>42733</v>
      </c>
      <c r="S106" s="36">
        <f t="shared" si="123"/>
        <v>1.2035195504119636</v>
      </c>
      <c r="T106" s="35">
        <f t="shared" si="134"/>
        <v>493310</v>
      </c>
      <c r="U106" s="35">
        <f t="shared" si="124"/>
        <v>96144</v>
      </c>
      <c r="V106" s="36">
        <f t="shared" si="125"/>
        <v>1.2420751020983669</v>
      </c>
      <c r="W106" s="35">
        <v>196326</v>
      </c>
      <c r="X106" s="35">
        <f t="shared" si="126"/>
        <v>-28349</v>
      </c>
      <c r="Y106" s="36">
        <f t="shared" si="127"/>
        <v>0.8738221876043174</v>
      </c>
      <c r="Z106" s="35">
        <f t="shared" si="135"/>
        <v>689636</v>
      </c>
      <c r="AA106" s="35">
        <f t="shared" si="128"/>
        <v>67795</v>
      </c>
      <c r="AB106" s="36">
        <f t="shared" si="129"/>
        <v>1.1090230460841277</v>
      </c>
      <c r="AC106" s="35">
        <v>179520</v>
      </c>
      <c r="AD106" s="35">
        <f t="shared" si="130"/>
        <v>-116646</v>
      </c>
      <c r="AE106" s="36">
        <f t="shared" si="131"/>
        <v>0.60614655294665831</v>
      </c>
      <c r="AF106" s="35">
        <f t="shared" si="136"/>
        <v>869156</v>
      </c>
      <c r="AG106" s="35">
        <f t="shared" si="132"/>
        <v>-48851</v>
      </c>
      <c r="AH106" s="36">
        <f t="shared" si="133"/>
        <v>0.94678580882280849</v>
      </c>
      <c r="AI106" s="35">
        <v>125220</v>
      </c>
      <c r="AJ106" s="35">
        <f t="shared" si="137"/>
        <v>-115387</v>
      </c>
      <c r="AK106" s="36">
        <f t="shared" si="138"/>
        <v>0.52043373634183543</v>
      </c>
      <c r="AL106" s="35">
        <v>123535</v>
      </c>
      <c r="AM106" s="35">
        <f t="shared" si="139"/>
        <v>-129168</v>
      </c>
      <c r="AN106" s="36">
        <f t="shared" si="140"/>
        <v>0.48885450509095657</v>
      </c>
      <c r="AO106" s="35">
        <f t="shared" si="103"/>
        <v>248755</v>
      </c>
      <c r="AP106" s="35">
        <f t="shared" si="104"/>
        <v>-244555</v>
      </c>
      <c r="AQ106" s="36">
        <f t="shared" si="105"/>
        <v>0.50425695809936955</v>
      </c>
      <c r="AR106" s="35">
        <v>180868</v>
      </c>
      <c r="AS106" s="35">
        <f t="shared" si="106"/>
        <v>-15458</v>
      </c>
      <c r="AT106" s="36">
        <f t="shared" si="107"/>
        <v>0.92126361256277822</v>
      </c>
      <c r="AU106" s="35">
        <f t="shared" si="108"/>
        <v>429623</v>
      </c>
      <c r="AV106" s="35">
        <f t="shared" si="109"/>
        <v>-260013</v>
      </c>
      <c r="AW106" s="36">
        <f t="shared" si="110"/>
        <v>0.62297066858458661</v>
      </c>
      <c r="AX106" s="35">
        <v>182821</v>
      </c>
      <c r="AY106" s="35">
        <f t="shared" si="111"/>
        <v>3301</v>
      </c>
      <c r="AZ106" s="36">
        <f t="shared" si="112"/>
        <v>1.0183879233511586</v>
      </c>
      <c r="BA106" s="35">
        <f t="shared" si="113"/>
        <v>612444</v>
      </c>
      <c r="BB106" s="35">
        <f t="shared" si="114"/>
        <v>-256712</v>
      </c>
      <c r="BC106" s="36">
        <f>BA106/AF106:AF107</f>
        <v>0.70464220462149485</v>
      </c>
      <c r="BD106" s="35">
        <f t="shared" si="115"/>
        <v>202106.52</v>
      </c>
      <c r="BE106" s="119">
        <f t="shared" si="116"/>
        <v>-84714.96</v>
      </c>
    </row>
    <row r="107" spans="1:57" s="3" customFormat="1" ht="11.25" x14ac:dyDescent="0.2">
      <c r="A107" s="40">
        <v>97</v>
      </c>
      <c r="B107" s="21">
        <v>83</v>
      </c>
      <c r="C107" s="21" t="s">
        <v>114</v>
      </c>
      <c r="D107" s="13">
        <v>7820019227</v>
      </c>
      <c r="E107" s="13"/>
      <c r="F107" s="13">
        <v>86618411</v>
      </c>
      <c r="G107" s="22">
        <v>24084</v>
      </c>
      <c r="H107" s="22">
        <v>24082</v>
      </c>
      <c r="I107" s="59">
        <f t="shared" si="117"/>
        <v>48166</v>
      </c>
      <c r="J107" s="22">
        <v>20531</v>
      </c>
      <c r="K107" s="59">
        <f t="shared" si="118"/>
        <v>68697</v>
      </c>
      <c r="L107" s="22">
        <v>15808.41</v>
      </c>
      <c r="M107" s="35">
        <f t="shared" si="119"/>
        <v>84505.41</v>
      </c>
      <c r="N107" s="35">
        <v>20295</v>
      </c>
      <c r="O107" s="35">
        <f t="shared" si="120"/>
        <v>-3789</v>
      </c>
      <c r="P107" s="36">
        <f t="shared" si="121"/>
        <v>0.84267563527653211</v>
      </c>
      <c r="Q107" s="35">
        <v>28537</v>
      </c>
      <c r="R107" s="35">
        <f t="shared" si="122"/>
        <v>4455</v>
      </c>
      <c r="S107" s="36">
        <f t="shared" si="123"/>
        <v>1.184992940785649</v>
      </c>
      <c r="T107" s="35">
        <f t="shared" si="134"/>
        <v>48832</v>
      </c>
      <c r="U107" s="35">
        <f t="shared" si="124"/>
        <v>666</v>
      </c>
      <c r="V107" s="36">
        <f t="shared" si="125"/>
        <v>1.0138271809990449</v>
      </c>
      <c r="W107" s="35">
        <v>295751</v>
      </c>
      <c r="X107" s="35">
        <f t="shared" si="126"/>
        <v>275220</v>
      </c>
      <c r="Y107" s="36">
        <f t="shared" si="127"/>
        <v>14.405094734791291</v>
      </c>
      <c r="Z107" s="35">
        <f t="shared" si="135"/>
        <v>344583</v>
      </c>
      <c r="AA107" s="35">
        <f t="shared" si="128"/>
        <v>275886</v>
      </c>
      <c r="AB107" s="36">
        <f t="shared" si="129"/>
        <v>5.0159832307087644</v>
      </c>
      <c r="AC107" s="35">
        <v>556367</v>
      </c>
      <c r="AD107" s="35">
        <f t="shared" si="130"/>
        <v>540558.59</v>
      </c>
      <c r="AE107" s="36">
        <f t="shared" si="131"/>
        <v>35.194368061051051</v>
      </c>
      <c r="AF107" s="35">
        <f t="shared" si="136"/>
        <v>900950</v>
      </c>
      <c r="AG107" s="35">
        <f t="shared" si="132"/>
        <v>816444.59</v>
      </c>
      <c r="AH107" s="36">
        <f t="shared" si="133"/>
        <v>10.661447592526915</v>
      </c>
      <c r="AI107" s="35">
        <v>43571.16</v>
      </c>
      <c r="AJ107" s="35">
        <f t="shared" si="137"/>
        <v>23276.160000000003</v>
      </c>
      <c r="AK107" s="36">
        <f t="shared" si="138"/>
        <v>2.1468913525498894</v>
      </c>
      <c r="AL107" s="35">
        <v>302060.34999999998</v>
      </c>
      <c r="AM107" s="35">
        <f t="shared" si="139"/>
        <v>273523.34999999998</v>
      </c>
      <c r="AN107" s="36">
        <f t="shared" si="140"/>
        <v>10.584867014752776</v>
      </c>
      <c r="AO107" s="35">
        <f t="shared" ref="AO107:AO121" si="142">AI107+AL107</f>
        <v>345631.51</v>
      </c>
      <c r="AP107" s="35">
        <f t="shared" ref="AP107:AP138" si="143">AO107-T107</f>
        <v>296799.51</v>
      </c>
      <c r="AQ107" s="36">
        <f t="shared" ref="AQ107:AQ121" si="144">AO107/T107</f>
        <v>7.0779716169724773</v>
      </c>
      <c r="AR107" s="35">
        <v>42449</v>
      </c>
      <c r="AS107" s="35">
        <f t="shared" ref="AS107:AS138" si="145">AR107-W107</f>
        <v>-253302</v>
      </c>
      <c r="AT107" s="36">
        <f t="shared" ref="AT107:AT121" si="146">AR107/W107</f>
        <v>0.1435295231461601</v>
      </c>
      <c r="AU107" s="35">
        <f t="shared" ref="AU107:AU121" si="147">AO107+AR107</f>
        <v>388080.51</v>
      </c>
      <c r="AV107" s="35">
        <f t="shared" ref="AV107:AV138" si="148">AU107-Z107</f>
        <v>43497.510000000009</v>
      </c>
      <c r="AW107" s="36">
        <f t="shared" ref="AW107:AW121" si="149">AU107/Z107</f>
        <v>1.126232315581442</v>
      </c>
      <c r="AX107" s="35">
        <v>303986.64</v>
      </c>
      <c r="AY107" s="35">
        <f t="shared" ref="AY107:AY138" si="150">AX107-AC107</f>
        <v>-252380.36</v>
      </c>
      <c r="AZ107" s="36">
        <f t="shared" ref="AZ107:AZ121" si="151">AX107/AC107</f>
        <v>0.54637791242111777</v>
      </c>
      <c r="BA107" s="35">
        <f t="shared" ref="BA107:BA121" si="152">AU107+AX107</f>
        <v>692067.15</v>
      </c>
      <c r="BB107" s="35">
        <f t="shared" ref="BB107:BB138" si="153">BA107-AF107</f>
        <v>-208882.84999999998</v>
      </c>
      <c r="BC107" s="36">
        <f>BA107/AF107:AF108</f>
        <v>0.76815267217936622</v>
      </c>
      <c r="BD107" s="35">
        <f t="shared" ref="BD107:BD121" si="154">IF(F107=86618101,BA107*33/100,BA107*41/100)</f>
        <v>283747.53150000004</v>
      </c>
      <c r="BE107" s="119">
        <f t="shared" ref="BE107:BE121" si="155">IF(F107=86618101,BB107*33/100,BB107*41/100)</f>
        <v>-85641.968500000003</v>
      </c>
    </row>
    <row r="108" spans="1:57" s="3" customFormat="1" ht="11.25" x14ac:dyDescent="0.2">
      <c r="A108" s="40">
        <v>98</v>
      </c>
      <c r="B108" s="40">
        <v>1</v>
      </c>
      <c r="C108" s="40" t="s">
        <v>214</v>
      </c>
      <c r="D108" s="18">
        <v>7708503727</v>
      </c>
      <c r="E108" s="18" t="s">
        <v>215</v>
      </c>
      <c r="F108" s="18">
        <v>86618101</v>
      </c>
      <c r="G108" s="35">
        <v>177562</v>
      </c>
      <c r="H108" s="35">
        <v>165633</v>
      </c>
      <c r="I108" s="35">
        <f t="shared" si="117"/>
        <v>343195</v>
      </c>
      <c r="J108" s="35">
        <v>132603</v>
      </c>
      <c r="K108" s="35">
        <f t="shared" si="118"/>
        <v>475798</v>
      </c>
      <c r="L108" s="35">
        <v>149297</v>
      </c>
      <c r="M108" s="35">
        <f t="shared" si="119"/>
        <v>625095</v>
      </c>
      <c r="N108" s="35">
        <v>131553</v>
      </c>
      <c r="O108" s="35">
        <f t="shared" si="120"/>
        <v>-46009</v>
      </c>
      <c r="P108" s="36">
        <f t="shared" si="121"/>
        <v>0.74088487401583669</v>
      </c>
      <c r="Q108" s="35">
        <v>145032</v>
      </c>
      <c r="R108" s="35">
        <f t="shared" si="122"/>
        <v>-20601</v>
      </c>
      <c r="S108" s="36">
        <f t="shared" si="123"/>
        <v>0.87562261143612685</v>
      </c>
      <c r="T108" s="35">
        <f t="shared" si="134"/>
        <v>276585</v>
      </c>
      <c r="U108" s="35">
        <f t="shared" si="124"/>
        <v>-66610</v>
      </c>
      <c r="V108" s="36">
        <f t="shared" si="125"/>
        <v>0.8059120907938635</v>
      </c>
      <c r="W108" s="35">
        <v>104793</v>
      </c>
      <c r="X108" s="35">
        <f t="shared" si="126"/>
        <v>-27810</v>
      </c>
      <c r="Y108" s="36">
        <f t="shared" si="127"/>
        <v>0.79027623809416081</v>
      </c>
      <c r="Z108" s="35">
        <f t="shared" si="135"/>
        <v>381378</v>
      </c>
      <c r="AA108" s="35">
        <f t="shared" si="128"/>
        <v>-94420</v>
      </c>
      <c r="AB108" s="36">
        <f t="shared" si="129"/>
        <v>0.80155444117041263</v>
      </c>
      <c r="AC108" s="35">
        <v>132641</v>
      </c>
      <c r="AD108" s="35">
        <f t="shared" si="130"/>
        <v>-16656</v>
      </c>
      <c r="AE108" s="36">
        <f t="shared" si="131"/>
        <v>0.88843714207251323</v>
      </c>
      <c r="AF108" s="35">
        <f t="shared" si="136"/>
        <v>514019</v>
      </c>
      <c r="AG108" s="35">
        <f t="shared" si="132"/>
        <v>-111076</v>
      </c>
      <c r="AH108" s="36">
        <f t="shared" si="133"/>
        <v>0.82230540957774423</v>
      </c>
      <c r="AI108" s="35">
        <v>117515</v>
      </c>
      <c r="AJ108" s="35">
        <f t="shared" si="137"/>
        <v>-14038</v>
      </c>
      <c r="AK108" s="36">
        <f t="shared" si="138"/>
        <v>0.89329015681892465</v>
      </c>
      <c r="AL108" s="35">
        <v>120789</v>
      </c>
      <c r="AM108" s="35">
        <f t="shared" si="139"/>
        <v>-24243</v>
      </c>
      <c r="AN108" s="36">
        <f t="shared" si="140"/>
        <v>0.83284378619890786</v>
      </c>
      <c r="AO108" s="35">
        <f t="shared" si="142"/>
        <v>238304</v>
      </c>
      <c r="AP108" s="35">
        <f t="shared" si="143"/>
        <v>-38281</v>
      </c>
      <c r="AQ108" s="36">
        <f t="shared" si="144"/>
        <v>0.86159408500099421</v>
      </c>
      <c r="AR108" s="35">
        <v>11981</v>
      </c>
      <c r="AS108" s="35">
        <f t="shared" si="145"/>
        <v>-92812</v>
      </c>
      <c r="AT108" s="36">
        <f t="shared" si="146"/>
        <v>0.11433015564016681</v>
      </c>
      <c r="AU108" s="35">
        <f t="shared" si="147"/>
        <v>250285</v>
      </c>
      <c r="AV108" s="35">
        <f t="shared" si="148"/>
        <v>-131093</v>
      </c>
      <c r="AW108" s="36">
        <f t="shared" si="149"/>
        <v>0.65626491302592183</v>
      </c>
      <c r="AX108" s="35">
        <v>0</v>
      </c>
      <c r="AY108" s="35">
        <f t="shared" si="150"/>
        <v>-132641</v>
      </c>
      <c r="AZ108" s="36">
        <f t="shared" si="151"/>
        <v>0</v>
      </c>
      <c r="BA108" s="35">
        <f t="shared" si="152"/>
        <v>250285</v>
      </c>
      <c r="BB108" s="35">
        <f t="shared" si="153"/>
        <v>-263734</v>
      </c>
      <c r="BC108" s="36">
        <f>BA108/AF108:AF108</f>
        <v>0.48691779875841168</v>
      </c>
      <c r="BD108" s="35">
        <f t="shared" si="154"/>
        <v>82594.05</v>
      </c>
      <c r="BE108" s="119">
        <f t="shared" si="155"/>
        <v>-87032.22</v>
      </c>
    </row>
    <row r="109" spans="1:57" s="3" customFormat="1" ht="11.25" x14ac:dyDescent="0.2">
      <c r="A109" s="40">
        <v>99</v>
      </c>
      <c r="B109" s="21">
        <v>43</v>
      </c>
      <c r="C109" s="21" t="s">
        <v>231</v>
      </c>
      <c r="D109" s="13">
        <v>1012008736</v>
      </c>
      <c r="E109" s="13">
        <v>101201001</v>
      </c>
      <c r="F109" s="13">
        <v>86618101</v>
      </c>
      <c r="G109" s="22">
        <v>544826</v>
      </c>
      <c r="H109" s="22">
        <v>661522</v>
      </c>
      <c r="I109" s="59">
        <f t="shared" si="117"/>
        <v>1206348</v>
      </c>
      <c r="J109" s="22">
        <v>847599.57</v>
      </c>
      <c r="K109" s="59">
        <f t="shared" si="118"/>
        <v>2053947.5699999998</v>
      </c>
      <c r="L109" s="22">
        <v>594970</v>
      </c>
      <c r="M109" s="35">
        <f t="shared" si="119"/>
        <v>2648917.5699999998</v>
      </c>
      <c r="N109" s="35">
        <v>551864</v>
      </c>
      <c r="O109" s="35">
        <f t="shared" si="120"/>
        <v>7038</v>
      </c>
      <c r="P109" s="36">
        <f t="shared" si="121"/>
        <v>1.0129178857103001</v>
      </c>
      <c r="Q109" s="35">
        <v>548189</v>
      </c>
      <c r="R109" s="35">
        <f t="shared" si="122"/>
        <v>-113333</v>
      </c>
      <c r="S109" s="36">
        <f t="shared" si="123"/>
        <v>0.82867841130000208</v>
      </c>
      <c r="T109" s="35">
        <f t="shared" si="134"/>
        <v>1100053</v>
      </c>
      <c r="U109" s="35">
        <f t="shared" si="124"/>
        <v>-106295</v>
      </c>
      <c r="V109" s="36">
        <f t="shared" si="125"/>
        <v>0.91188695136063558</v>
      </c>
      <c r="W109" s="35">
        <v>566812</v>
      </c>
      <c r="X109" s="35">
        <f t="shared" si="126"/>
        <v>-280787.56999999995</v>
      </c>
      <c r="Y109" s="36">
        <f t="shared" si="127"/>
        <v>0.66872615331789287</v>
      </c>
      <c r="Z109" s="35">
        <f t="shared" si="135"/>
        <v>1666865</v>
      </c>
      <c r="AA109" s="35">
        <f t="shared" si="128"/>
        <v>-387082.56999999983</v>
      </c>
      <c r="AB109" s="36">
        <f t="shared" si="129"/>
        <v>0.81154213688132271</v>
      </c>
      <c r="AC109" s="35">
        <v>314550</v>
      </c>
      <c r="AD109" s="35">
        <f t="shared" si="130"/>
        <v>-280420</v>
      </c>
      <c r="AE109" s="36">
        <f t="shared" si="131"/>
        <v>0.5286821184261391</v>
      </c>
      <c r="AF109" s="35">
        <f t="shared" si="136"/>
        <v>1981415</v>
      </c>
      <c r="AG109" s="35">
        <f t="shared" si="132"/>
        <v>-667502.56999999983</v>
      </c>
      <c r="AH109" s="36">
        <f t="shared" si="133"/>
        <v>0.7480093085720293</v>
      </c>
      <c r="AI109" s="35">
        <v>363495</v>
      </c>
      <c r="AJ109" s="35">
        <f t="shared" si="137"/>
        <v>-188369</v>
      </c>
      <c r="AK109" s="36">
        <f t="shared" si="138"/>
        <v>0.6586677152341881</v>
      </c>
      <c r="AL109" s="35">
        <v>428805</v>
      </c>
      <c r="AM109" s="35">
        <f t="shared" si="139"/>
        <v>-119384</v>
      </c>
      <c r="AN109" s="36">
        <f t="shared" si="140"/>
        <v>0.78222109527918293</v>
      </c>
      <c r="AO109" s="35">
        <f t="shared" si="142"/>
        <v>792300</v>
      </c>
      <c r="AP109" s="35">
        <f t="shared" si="143"/>
        <v>-307753</v>
      </c>
      <c r="AQ109" s="36">
        <f t="shared" si="144"/>
        <v>0.7202380248951642</v>
      </c>
      <c r="AR109" s="35">
        <v>436461</v>
      </c>
      <c r="AS109" s="35">
        <f t="shared" si="145"/>
        <v>-130351</v>
      </c>
      <c r="AT109" s="36">
        <f t="shared" si="146"/>
        <v>0.77002780463363518</v>
      </c>
      <c r="AU109" s="35">
        <f t="shared" si="147"/>
        <v>1228761</v>
      </c>
      <c r="AV109" s="35">
        <f t="shared" si="148"/>
        <v>-438104</v>
      </c>
      <c r="AW109" s="36">
        <f t="shared" si="149"/>
        <v>0.73716887690364852</v>
      </c>
      <c r="AX109" s="35">
        <v>469108</v>
      </c>
      <c r="AY109" s="35">
        <f t="shared" si="150"/>
        <v>154558</v>
      </c>
      <c r="AZ109" s="36">
        <f t="shared" si="151"/>
        <v>1.4913622635511048</v>
      </c>
      <c r="BA109" s="35">
        <f t="shared" si="152"/>
        <v>1697869</v>
      </c>
      <c r="BB109" s="35">
        <f t="shared" si="153"/>
        <v>-283546</v>
      </c>
      <c r="BC109" s="36">
        <f>BA109/AF109:AF109</f>
        <v>0.85689721739262092</v>
      </c>
      <c r="BD109" s="35">
        <f t="shared" si="154"/>
        <v>560296.77</v>
      </c>
      <c r="BE109" s="119">
        <f t="shared" si="155"/>
        <v>-93570.18</v>
      </c>
    </row>
    <row r="110" spans="1:57" s="3" customFormat="1" ht="11.25" x14ac:dyDescent="0.2">
      <c r="A110" s="40">
        <v>100</v>
      </c>
      <c r="B110" s="40">
        <v>99</v>
      </c>
      <c r="C110" s="40" t="s">
        <v>237</v>
      </c>
      <c r="D110" s="18">
        <v>7841504873</v>
      </c>
      <c r="E110" s="18">
        <v>101201001</v>
      </c>
      <c r="F110" s="18">
        <v>86618433</v>
      </c>
      <c r="G110" s="35">
        <v>148476</v>
      </c>
      <c r="H110" s="35">
        <v>107117</v>
      </c>
      <c r="I110" s="35">
        <f t="shared" si="117"/>
        <v>255593</v>
      </c>
      <c r="J110" s="35">
        <v>0</v>
      </c>
      <c r="K110" s="35">
        <f t="shared" si="118"/>
        <v>255593</v>
      </c>
      <c r="L110" s="35">
        <f>258032.58+300000+439192.93</f>
        <v>997225.51</v>
      </c>
      <c r="M110" s="35">
        <f t="shared" si="119"/>
        <v>1252818.51</v>
      </c>
      <c r="N110" s="35">
        <v>0</v>
      </c>
      <c r="O110" s="35">
        <f t="shared" si="120"/>
        <v>-148476</v>
      </c>
      <c r="P110" s="36">
        <f t="shared" si="121"/>
        <v>0</v>
      </c>
      <c r="Q110" s="35">
        <v>0</v>
      </c>
      <c r="R110" s="35">
        <f t="shared" si="122"/>
        <v>-107117</v>
      </c>
      <c r="S110" s="36">
        <f t="shared" si="123"/>
        <v>0</v>
      </c>
      <c r="T110" s="35">
        <f t="shared" si="134"/>
        <v>0</v>
      </c>
      <c r="U110" s="35">
        <f t="shared" si="124"/>
        <v>-255593</v>
      </c>
      <c r="V110" s="36">
        <f t="shared" si="125"/>
        <v>0</v>
      </c>
      <c r="W110" s="35">
        <v>109233.43</v>
      </c>
      <c r="X110" s="35">
        <f t="shared" si="126"/>
        <v>109233.43</v>
      </c>
      <c r="Y110" s="36" t="e">
        <f t="shared" si="127"/>
        <v>#DIV/0!</v>
      </c>
      <c r="Z110" s="35">
        <f t="shared" si="135"/>
        <v>109233.43</v>
      </c>
      <c r="AA110" s="35">
        <f t="shared" si="128"/>
        <v>-146359.57</v>
      </c>
      <c r="AB110" s="36">
        <f t="shared" si="129"/>
        <v>0.42737254150152781</v>
      </c>
      <c r="AC110" s="35">
        <v>136127.16</v>
      </c>
      <c r="AD110" s="35">
        <f t="shared" si="130"/>
        <v>-861098.35</v>
      </c>
      <c r="AE110" s="36">
        <f t="shared" si="131"/>
        <v>0.13650589423850579</v>
      </c>
      <c r="AF110" s="35">
        <f t="shared" si="136"/>
        <v>245360.59</v>
      </c>
      <c r="AG110" s="35">
        <f t="shared" si="132"/>
        <v>-1007457.92</v>
      </c>
      <c r="AH110" s="36">
        <f t="shared" si="133"/>
        <v>0.19584687489970115</v>
      </c>
      <c r="AI110" s="35">
        <v>37</v>
      </c>
      <c r="AJ110" s="35">
        <f t="shared" si="137"/>
        <v>37</v>
      </c>
      <c r="AK110" s="36" t="e">
        <f t="shared" si="138"/>
        <v>#DIV/0!</v>
      </c>
      <c r="AL110" s="35">
        <v>9489</v>
      </c>
      <c r="AM110" s="35">
        <f t="shared" si="139"/>
        <v>9489</v>
      </c>
      <c r="AN110" s="36" t="e">
        <f t="shared" si="140"/>
        <v>#DIV/0!</v>
      </c>
      <c r="AO110" s="35">
        <f t="shared" si="142"/>
        <v>9526</v>
      </c>
      <c r="AP110" s="35">
        <f t="shared" si="143"/>
        <v>9526</v>
      </c>
      <c r="AQ110" s="36" t="e">
        <f t="shared" si="144"/>
        <v>#DIV/0!</v>
      </c>
      <c r="AR110" s="35">
        <v>0</v>
      </c>
      <c r="AS110" s="35">
        <f t="shared" si="145"/>
        <v>-109233.43</v>
      </c>
      <c r="AT110" s="36">
        <f t="shared" si="146"/>
        <v>0</v>
      </c>
      <c r="AU110" s="35">
        <f t="shared" si="147"/>
        <v>9526</v>
      </c>
      <c r="AV110" s="35">
        <f t="shared" si="148"/>
        <v>-99707.43</v>
      </c>
      <c r="AW110" s="36">
        <f t="shared" si="149"/>
        <v>8.7207734848205362E-2</v>
      </c>
      <c r="AX110" s="35">
        <v>0</v>
      </c>
      <c r="AY110" s="35">
        <f t="shared" si="150"/>
        <v>-136127.16</v>
      </c>
      <c r="AZ110" s="36">
        <f t="shared" si="151"/>
        <v>0</v>
      </c>
      <c r="BA110" s="35">
        <f t="shared" si="152"/>
        <v>9526</v>
      </c>
      <c r="BB110" s="35">
        <f t="shared" si="153"/>
        <v>-235834.59</v>
      </c>
      <c r="BC110" s="36">
        <f>BA110/AF110:AF111</f>
        <v>3.8824490925783967E-2</v>
      </c>
      <c r="BD110" s="35">
        <f t="shared" si="154"/>
        <v>3905.66</v>
      </c>
      <c r="BE110" s="119">
        <f t="shared" si="155"/>
        <v>-96692.181899999996</v>
      </c>
    </row>
    <row r="111" spans="1:57" s="3" customFormat="1" ht="11.25" x14ac:dyDescent="0.2">
      <c r="A111" s="40">
        <v>101</v>
      </c>
      <c r="B111" s="40">
        <v>30</v>
      </c>
      <c r="C111" s="40" t="s">
        <v>229</v>
      </c>
      <c r="D111" s="18">
        <v>1001044080</v>
      </c>
      <c r="E111" s="18" t="s">
        <v>169</v>
      </c>
      <c r="F111" s="18">
        <v>86618101</v>
      </c>
      <c r="G111" s="35">
        <v>195822</v>
      </c>
      <c r="H111" s="35">
        <v>199215</v>
      </c>
      <c r="I111" s="35">
        <f t="shared" si="117"/>
        <v>395037</v>
      </c>
      <c r="J111" s="35">
        <v>193877</v>
      </c>
      <c r="K111" s="35">
        <f t="shared" si="118"/>
        <v>588914</v>
      </c>
      <c r="L111" s="35">
        <v>213662</v>
      </c>
      <c r="M111" s="35">
        <f t="shared" si="119"/>
        <v>802576</v>
      </c>
      <c r="N111" s="35">
        <v>158143</v>
      </c>
      <c r="O111" s="35">
        <f t="shared" si="120"/>
        <v>-37679</v>
      </c>
      <c r="P111" s="36">
        <f t="shared" si="121"/>
        <v>0.8075854602649345</v>
      </c>
      <c r="Q111" s="35">
        <v>138496</v>
      </c>
      <c r="R111" s="35">
        <f t="shared" si="122"/>
        <v>-60719</v>
      </c>
      <c r="S111" s="36">
        <f t="shared" si="123"/>
        <v>0.69520869412443842</v>
      </c>
      <c r="T111" s="35">
        <f t="shared" si="134"/>
        <v>296639</v>
      </c>
      <c r="U111" s="35">
        <f t="shared" si="124"/>
        <v>-98398</v>
      </c>
      <c r="V111" s="36">
        <f t="shared" si="125"/>
        <v>0.75091447130268807</v>
      </c>
      <c r="W111" s="35"/>
      <c r="X111" s="35">
        <f t="shared" si="126"/>
        <v>-193877</v>
      </c>
      <c r="Y111" s="36">
        <f t="shared" si="127"/>
        <v>0</v>
      </c>
      <c r="Z111" s="35">
        <f t="shared" si="135"/>
        <v>296639</v>
      </c>
      <c r="AA111" s="35">
        <f t="shared" si="128"/>
        <v>-292275</v>
      </c>
      <c r="AB111" s="36">
        <f t="shared" si="129"/>
        <v>0.50370512502674414</v>
      </c>
      <c r="AC111" s="35">
        <v>0</v>
      </c>
      <c r="AD111" s="35">
        <f t="shared" si="130"/>
        <v>-213662</v>
      </c>
      <c r="AE111" s="36">
        <f t="shared" si="131"/>
        <v>0</v>
      </c>
      <c r="AF111" s="35">
        <f t="shared" si="136"/>
        <v>296639</v>
      </c>
      <c r="AG111" s="35">
        <f t="shared" si="132"/>
        <v>-505937</v>
      </c>
      <c r="AH111" s="36">
        <f t="shared" si="133"/>
        <v>0.36960861027491476</v>
      </c>
      <c r="AI111" s="35">
        <v>0</v>
      </c>
      <c r="AJ111" s="35">
        <f t="shared" si="137"/>
        <v>-158143</v>
      </c>
      <c r="AK111" s="36">
        <f t="shared" si="138"/>
        <v>0</v>
      </c>
      <c r="AL111" s="35">
        <v>0</v>
      </c>
      <c r="AM111" s="35">
        <f t="shared" si="139"/>
        <v>-138496</v>
      </c>
      <c r="AN111" s="36">
        <f t="shared" si="140"/>
        <v>0</v>
      </c>
      <c r="AO111" s="35">
        <f t="shared" si="142"/>
        <v>0</v>
      </c>
      <c r="AP111" s="35">
        <f t="shared" si="143"/>
        <v>-296639</v>
      </c>
      <c r="AQ111" s="36">
        <f t="shared" si="144"/>
        <v>0</v>
      </c>
      <c r="AR111" s="35">
        <v>0</v>
      </c>
      <c r="AS111" s="35">
        <f t="shared" si="145"/>
        <v>0</v>
      </c>
      <c r="AT111" s="36" t="e">
        <f t="shared" si="146"/>
        <v>#DIV/0!</v>
      </c>
      <c r="AU111" s="35">
        <f t="shared" si="147"/>
        <v>0</v>
      </c>
      <c r="AV111" s="35">
        <f t="shared" si="148"/>
        <v>-296639</v>
      </c>
      <c r="AW111" s="36">
        <f t="shared" si="149"/>
        <v>0</v>
      </c>
      <c r="AX111" s="35">
        <v>0</v>
      </c>
      <c r="AY111" s="35">
        <f t="shared" si="150"/>
        <v>0</v>
      </c>
      <c r="AZ111" s="36" t="e">
        <f t="shared" si="151"/>
        <v>#DIV/0!</v>
      </c>
      <c r="BA111" s="35">
        <f t="shared" si="152"/>
        <v>0</v>
      </c>
      <c r="BB111" s="35">
        <f t="shared" si="153"/>
        <v>-296639</v>
      </c>
      <c r="BC111" s="36">
        <f>BA111/AF111:AF112</f>
        <v>0</v>
      </c>
      <c r="BD111" s="35">
        <f t="shared" si="154"/>
        <v>0</v>
      </c>
      <c r="BE111" s="119">
        <f t="shared" si="155"/>
        <v>-97890.87</v>
      </c>
    </row>
    <row r="112" spans="1:57" s="3" customFormat="1" ht="11.25" x14ac:dyDescent="0.2">
      <c r="A112" s="40">
        <v>102</v>
      </c>
      <c r="B112" s="21">
        <v>42</v>
      </c>
      <c r="C112" s="21" t="s">
        <v>149</v>
      </c>
      <c r="D112" s="13">
        <v>1012003939</v>
      </c>
      <c r="E112" s="13" t="s">
        <v>127</v>
      </c>
      <c r="F112" s="13">
        <v>86618101</v>
      </c>
      <c r="G112" s="22">
        <v>147269</v>
      </c>
      <c r="H112" s="22">
        <v>118571</v>
      </c>
      <c r="I112" s="59">
        <f t="shared" si="117"/>
        <v>265840</v>
      </c>
      <c r="J112" s="22">
        <v>120282.72</v>
      </c>
      <c r="K112" s="59">
        <f t="shared" si="118"/>
        <v>386122.72</v>
      </c>
      <c r="L112" s="22">
        <v>187742.14</v>
      </c>
      <c r="M112" s="35">
        <f t="shared" si="119"/>
        <v>573864.86</v>
      </c>
      <c r="N112" s="35">
        <v>106591.86</v>
      </c>
      <c r="O112" s="35">
        <f t="shared" si="120"/>
        <v>-40677.14</v>
      </c>
      <c r="P112" s="36">
        <f t="shared" si="121"/>
        <v>0.72379020703610397</v>
      </c>
      <c r="Q112" s="35">
        <v>223520.57</v>
      </c>
      <c r="R112" s="35">
        <f t="shared" si="122"/>
        <v>104949.57</v>
      </c>
      <c r="S112" s="36">
        <f t="shared" si="123"/>
        <v>1.8851200546508</v>
      </c>
      <c r="T112" s="35">
        <f t="shared" si="134"/>
        <v>330112.43</v>
      </c>
      <c r="U112" s="35">
        <f t="shared" si="124"/>
        <v>64272.429999999993</v>
      </c>
      <c r="V112" s="36">
        <f t="shared" si="125"/>
        <v>1.241771102919049</v>
      </c>
      <c r="W112" s="35">
        <v>102540.68</v>
      </c>
      <c r="X112" s="35">
        <f t="shared" si="126"/>
        <v>-17742.040000000008</v>
      </c>
      <c r="Y112" s="36">
        <f t="shared" si="127"/>
        <v>0.85249718330280522</v>
      </c>
      <c r="Z112" s="35">
        <f t="shared" si="135"/>
        <v>432653.11</v>
      </c>
      <c r="AA112" s="35">
        <f t="shared" si="128"/>
        <v>46530.390000000014</v>
      </c>
      <c r="AB112" s="36">
        <f t="shared" si="129"/>
        <v>1.12050673941176</v>
      </c>
      <c r="AC112" s="35">
        <v>199207.32</v>
      </c>
      <c r="AD112" s="35">
        <f t="shared" si="130"/>
        <v>11465.179999999993</v>
      </c>
      <c r="AE112" s="36">
        <f t="shared" si="131"/>
        <v>1.061068761653617</v>
      </c>
      <c r="AF112" s="35">
        <f t="shared" si="136"/>
        <v>631860.42999999993</v>
      </c>
      <c r="AG112" s="35">
        <f t="shared" si="132"/>
        <v>57995.569999999949</v>
      </c>
      <c r="AH112" s="36">
        <f t="shared" si="133"/>
        <v>1.1010613718358708</v>
      </c>
      <c r="AI112" s="35">
        <v>3181</v>
      </c>
      <c r="AJ112" s="35">
        <f t="shared" si="137"/>
        <v>-103410.86</v>
      </c>
      <c r="AK112" s="36">
        <f t="shared" si="138"/>
        <v>2.9842804131572524E-2</v>
      </c>
      <c r="AL112" s="35">
        <v>8931</v>
      </c>
      <c r="AM112" s="35">
        <f t="shared" si="139"/>
        <v>-214589.57</v>
      </c>
      <c r="AN112" s="36">
        <f t="shared" si="140"/>
        <v>3.9956054156447436E-2</v>
      </c>
      <c r="AO112" s="35">
        <f t="shared" si="142"/>
        <v>12112</v>
      </c>
      <c r="AP112" s="35">
        <f t="shared" si="143"/>
        <v>-318000.43</v>
      </c>
      <c r="AQ112" s="36">
        <f t="shared" si="144"/>
        <v>3.6690529950659537E-2</v>
      </c>
      <c r="AR112" s="35">
        <v>10371.780000000001</v>
      </c>
      <c r="AS112" s="35">
        <f t="shared" si="145"/>
        <v>-92168.9</v>
      </c>
      <c r="AT112" s="36">
        <f t="shared" si="146"/>
        <v>0.10114795415829114</v>
      </c>
      <c r="AU112" s="35">
        <f t="shared" si="147"/>
        <v>22483.78</v>
      </c>
      <c r="AV112" s="35">
        <f t="shared" si="148"/>
        <v>-410169.32999999996</v>
      </c>
      <c r="AW112" s="36">
        <f t="shared" si="149"/>
        <v>5.1967221499921723E-2</v>
      </c>
      <c r="AX112" s="35">
        <v>2867.49</v>
      </c>
      <c r="AY112" s="35">
        <f t="shared" si="150"/>
        <v>-196339.83000000002</v>
      </c>
      <c r="AZ112" s="36">
        <f t="shared" si="151"/>
        <v>1.439450116592101E-2</v>
      </c>
      <c r="BA112" s="35">
        <f t="shared" si="152"/>
        <v>25351.269999999997</v>
      </c>
      <c r="BB112" s="35">
        <f t="shared" si="153"/>
        <v>-606509.15999999992</v>
      </c>
      <c r="BC112" s="36">
        <f>BA112/AF112:AF113</f>
        <v>4.0121629392111162E-2</v>
      </c>
      <c r="BD112" s="35">
        <f t="shared" si="154"/>
        <v>8365.9190999999992</v>
      </c>
      <c r="BE112" s="119">
        <f t="shared" si="155"/>
        <v>-200148.02279999998</v>
      </c>
    </row>
    <row r="113" spans="1:57" s="3" customFormat="1" ht="11.25" x14ac:dyDescent="0.2">
      <c r="A113" s="40">
        <v>103</v>
      </c>
      <c r="B113" s="21">
        <v>62</v>
      </c>
      <c r="C113" s="21" t="s">
        <v>115</v>
      </c>
      <c r="D113" s="13">
        <v>1001182845</v>
      </c>
      <c r="E113" s="13"/>
      <c r="F113" s="13">
        <v>86618101</v>
      </c>
      <c r="G113" s="22">
        <v>0</v>
      </c>
      <c r="H113" s="22">
        <v>0</v>
      </c>
      <c r="I113" s="59">
        <f t="shared" si="117"/>
        <v>0</v>
      </c>
      <c r="J113" s="22">
        <v>5809</v>
      </c>
      <c r="K113" s="59">
        <f t="shared" si="118"/>
        <v>5809</v>
      </c>
      <c r="L113" s="22">
        <v>11.27</v>
      </c>
      <c r="M113" s="35">
        <f t="shared" si="119"/>
        <v>5820.27</v>
      </c>
      <c r="N113" s="35">
        <v>0</v>
      </c>
      <c r="O113" s="35">
        <f t="shared" si="120"/>
        <v>0</v>
      </c>
      <c r="P113" s="36" t="e">
        <f t="shared" si="121"/>
        <v>#DIV/0!</v>
      </c>
      <c r="Q113" s="35">
        <v>0</v>
      </c>
      <c r="R113" s="35">
        <f t="shared" si="122"/>
        <v>0</v>
      </c>
      <c r="S113" s="36" t="e">
        <f t="shared" si="123"/>
        <v>#DIV/0!</v>
      </c>
      <c r="T113" s="35">
        <f t="shared" si="134"/>
        <v>0</v>
      </c>
      <c r="U113" s="35">
        <f t="shared" si="124"/>
        <v>0</v>
      </c>
      <c r="V113" s="36" t="e">
        <f t="shared" si="125"/>
        <v>#DIV/0!</v>
      </c>
      <c r="W113" s="35">
        <v>329775.35999999999</v>
      </c>
      <c r="X113" s="35">
        <f t="shared" si="126"/>
        <v>323966.36</v>
      </c>
      <c r="Y113" s="36">
        <f t="shared" si="127"/>
        <v>56.769729729729725</v>
      </c>
      <c r="Z113" s="35">
        <f t="shared" si="135"/>
        <v>329775.35999999999</v>
      </c>
      <c r="AA113" s="35">
        <f t="shared" si="128"/>
        <v>323966.36</v>
      </c>
      <c r="AB113" s="36">
        <f t="shared" si="129"/>
        <v>56.769729729729725</v>
      </c>
      <c r="AC113" s="35">
        <v>515117.91</v>
      </c>
      <c r="AD113" s="35">
        <f t="shared" si="130"/>
        <v>515106.63999999996</v>
      </c>
      <c r="AE113" s="36">
        <f t="shared" si="131"/>
        <v>45707.001774622891</v>
      </c>
      <c r="AF113" s="35">
        <f t="shared" si="136"/>
        <v>844893.27</v>
      </c>
      <c r="AG113" s="35">
        <f t="shared" si="132"/>
        <v>839073</v>
      </c>
      <c r="AH113" s="36">
        <f t="shared" si="133"/>
        <v>145.16393053930486</v>
      </c>
      <c r="AI113" s="35">
        <v>0</v>
      </c>
      <c r="AJ113" s="35">
        <f t="shared" si="137"/>
        <v>0</v>
      </c>
      <c r="AK113" s="36" t="e">
        <f t="shared" si="138"/>
        <v>#DIV/0!</v>
      </c>
      <c r="AL113" s="35">
        <v>60500.54</v>
      </c>
      <c r="AM113" s="35">
        <f t="shared" si="139"/>
        <v>60500.54</v>
      </c>
      <c r="AN113" s="36" t="e">
        <f t="shared" si="140"/>
        <v>#DIV/0!</v>
      </c>
      <c r="AO113" s="35">
        <f t="shared" si="142"/>
        <v>60500.54</v>
      </c>
      <c r="AP113" s="35">
        <f t="shared" si="143"/>
        <v>60500.54</v>
      </c>
      <c r="AQ113" s="36" t="e">
        <f t="shared" si="144"/>
        <v>#DIV/0!</v>
      </c>
      <c r="AR113" s="35">
        <v>66212</v>
      </c>
      <c r="AS113" s="35">
        <f t="shared" si="145"/>
        <v>-263563.36</v>
      </c>
      <c r="AT113" s="36">
        <f t="shared" si="146"/>
        <v>0.20077910005162303</v>
      </c>
      <c r="AU113" s="35">
        <f t="shared" si="147"/>
        <v>126712.54000000001</v>
      </c>
      <c r="AV113" s="35">
        <f t="shared" si="148"/>
        <v>-203062.81999999998</v>
      </c>
      <c r="AW113" s="36">
        <f t="shared" si="149"/>
        <v>0.38423895587590295</v>
      </c>
      <c r="AX113" s="35">
        <v>0</v>
      </c>
      <c r="AY113" s="35">
        <f t="shared" si="150"/>
        <v>-515117.91</v>
      </c>
      <c r="AZ113" s="36">
        <f t="shared" si="151"/>
        <v>0</v>
      </c>
      <c r="BA113" s="35">
        <f t="shared" si="152"/>
        <v>126712.54000000001</v>
      </c>
      <c r="BB113" s="35">
        <f t="shared" si="153"/>
        <v>-718180.73</v>
      </c>
      <c r="BC113" s="36">
        <f>BA113/AF113:AF114</f>
        <v>0.14997461158614744</v>
      </c>
      <c r="BD113" s="35">
        <f t="shared" si="154"/>
        <v>41815.138200000001</v>
      </c>
      <c r="BE113" s="119">
        <f t="shared" si="155"/>
        <v>-236999.6409</v>
      </c>
    </row>
    <row r="114" spans="1:57" s="3" customFormat="1" ht="11.25" x14ac:dyDescent="0.2">
      <c r="A114" s="40">
        <v>104</v>
      </c>
      <c r="B114" s="21">
        <v>78</v>
      </c>
      <c r="C114" s="21" t="s">
        <v>219</v>
      </c>
      <c r="D114" s="13">
        <v>1012002533</v>
      </c>
      <c r="E114" s="13" t="s">
        <v>127</v>
      </c>
      <c r="F114" s="13">
        <v>86618411</v>
      </c>
      <c r="G114" s="22">
        <v>168347</v>
      </c>
      <c r="H114" s="22">
        <v>384397</v>
      </c>
      <c r="I114" s="59">
        <f t="shared" ref="I114:I145" si="156">G114+H114</f>
        <v>552744</v>
      </c>
      <c r="J114" s="22">
        <v>105049</v>
      </c>
      <c r="K114" s="59">
        <f t="shared" ref="K114:K145" si="157">J114+I114</f>
        <v>657793</v>
      </c>
      <c r="L114" s="22">
        <v>270199.53000000003</v>
      </c>
      <c r="M114" s="35">
        <f t="shared" ref="M114:M145" si="158">K114+L114</f>
        <v>927992.53</v>
      </c>
      <c r="N114" s="35">
        <v>137715</v>
      </c>
      <c r="O114" s="35">
        <f t="shared" ref="O114:O145" si="159">N114-G114</f>
        <v>-30632</v>
      </c>
      <c r="P114" s="36">
        <f t="shared" ref="P114:P121" si="160">N114/G114</f>
        <v>0.81804249555976638</v>
      </c>
      <c r="Q114" s="35">
        <v>250302.56</v>
      </c>
      <c r="R114" s="35">
        <f t="shared" ref="R114:R145" si="161">Q114-H114</f>
        <v>-134094.44</v>
      </c>
      <c r="S114" s="36">
        <f t="shared" ref="S114:S121" si="162">Q114/H114</f>
        <v>0.65115638259403685</v>
      </c>
      <c r="T114" s="35">
        <f t="shared" si="134"/>
        <v>388017.56</v>
      </c>
      <c r="U114" s="35">
        <f t="shared" ref="U114:U145" si="163">T114-I114</f>
        <v>-164726.44</v>
      </c>
      <c r="V114" s="36">
        <f t="shared" ref="V114:V121" si="164">T114/I114</f>
        <v>0.70198420968839104</v>
      </c>
      <c r="W114" s="35">
        <v>146540.44</v>
      </c>
      <c r="X114" s="35">
        <f t="shared" ref="X114:X145" si="165">W114-J114</f>
        <v>41491.440000000002</v>
      </c>
      <c r="Y114" s="36">
        <f t="shared" ref="Y114:Y121" si="166">W114/J114</f>
        <v>1.3949722510447506</v>
      </c>
      <c r="Z114" s="35">
        <f t="shared" si="135"/>
        <v>534558</v>
      </c>
      <c r="AA114" s="35">
        <f t="shared" ref="AA114:AA145" si="167">Z114-K114</f>
        <v>-123235</v>
      </c>
      <c r="AB114" s="36">
        <f t="shared" ref="AB114:AB121" si="168">Z114/K114</f>
        <v>0.81265382878808379</v>
      </c>
      <c r="AC114" s="35">
        <v>271169</v>
      </c>
      <c r="AD114" s="35">
        <f t="shared" ref="AD114:AD145" si="169">AC114-L114</f>
        <v>969.46999999997206</v>
      </c>
      <c r="AE114" s="36">
        <f t="shared" ref="AE114:AE121" si="170">AC114/L114</f>
        <v>1.0035879781138035</v>
      </c>
      <c r="AF114" s="35">
        <f t="shared" si="136"/>
        <v>805727</v>
      </c>
      <c r="AG114" s="35">
        <f t="shared" ref="AG114:AG145" si="171">AF114-M114</f>
        <v>-122265.53000000003</v>
      </c>
      <c r="AH114" s="36">
        <f t="shared" ref="AH114:AH121" si="172">AF114/M114</f>
        <v>0.86824729074058382</v>
      </c>
      <c r="AI114" s="35">
        <v>0</v>
      </c>
      <c r="AJ114" s="35">
        <f t="shared" si="137"/>
        <v>-137715</v>
      </c>
      <c r="AK114" s="36">
        <f t="shared" si="138"/>
        <v>0</v>
      </c>
      <c r="AL114" s="35">
        <v>0</v>
      </c>
      <c r="AM114" s="35">
        <f t="shared" si="139"/>
        <v>-250302.56</v>
      </c>
      <c r="AN114" s="36">
        <f t="shared" si="140"/>
        <v>0</v>
      </c>
      <c r="AO114" s="35">
        <f t="shared" si="142"/>
        <v>0</v>
      </c>
      <c r="AP114" s="35">
        <f t="shared" si="143"/>
        <v>-388017.56</v>
      </c>
      <c r="AQ114" s="36">
        <f t="shared" si="144"/>
        <v>0</v>
      </c>
      <c r="AR114" s="35">
        <v>0</v>
      </c>
      <c r="AS114" s="35">
        <f t="shared" si="145"/>
        <v>-146540.44</v>
      </c>
      <c r="AT114" s="36">
        <f t="shared" si="146"/>
        <v>0</v>
      </c>
      <c r="AU114" s="35">
        <f t="shared" si="147"/>
        <v>0</v>
      </c>
      <c r="AV114" s="35">
        <f t="shared" si="148"/>
        <v>-534558</v>
      </c>
      <c r="AW114" s="36">
        <f t="shared" si="149"/>
        <v>0</v>
      </c>
      <c r="AX114" s="35">
        <v>0</v>
      </c>
      <c r="AY114" s="35">
        <f t="shared" si="150"/>
        <v>-271169</v>
      </c>
      <c r="AZ114" s="36">
        <f t="shared" si="151"/>
        <v>0</v>
      </c>
      <c r="BA114" s="35">
        <f t="shared" si="152"/>
        <v>0</v>
      </c>
      <c r="BB114" s="35">
        <f t="shared" si="153"/>
        <v>-805727</v>
      </c>
      <c r="BC114" s="36">
        <f>BA114/AF114:AF114</f>
        <v>0</v>
      </c>
      <c r="BD114" s="35">
        <f t="shared" si="154"/>
        <v>0</v>
      </c>
      <c r="BE114" s="119">
        <f t="shared" si="155"/>
        <v>-330348.07</v>
      </c>
    </row>
    <row r="115" spans="1:57" s="3" customFormat="1" ht="11.25" x14ac:dyDescent="0.2">
      <c r="A115" s="40">
        <v>105</v>
      </c>
      <c r="B115" s="21">
        <v>22</v>
      </c>
      <c r="C115" s="21" t="s">
        <v>107</v>
      </c>
      <c r="D115" s="13">
        <v>1012000328</v>
      </c>
      <c r="E115" s="13"/>
      <c r="F115" s="13">
        <v>86618101</v>
      </c>
      <c r="G115" s="22">
        <v>1397694</v>
      </c>
      <c r="H115" s="22">
        <v>1442077</v>
      </c>
      <c r="I115" s="59">
        <f t="shared" si="156"/>
        <v>2839771</v>
      </c>
      <c r="J115" s="22">
        <v>4025758</v>
      </c>
      <c r="K115" s="59">
        <f t="shared" si="157"/>
        <v>6865529</v>
      </c>
      <c r="L115" s="22">
        <v>5789871</v>
      </c>
      <c r="M115" s="35">
        <f t="shared" si="158"/>
        <v>12655400</v>
      </c>
      <c r="N115" s="35">
        <v>5312462</v>
      </c>
      <c r="O115" s="35">
        <f t="shared" si="159"/>
        <v>3914768</v>
      </c>
      <c r="P115" s="36">
        <f t="shared" si="160"/>
        <v>3.8008763005350241</v>
      </c>
      <c r="Q115" s="35">
        <v>5690503</v>
      </c>
      <c r="R115" s="35">
        <f t="shared" si="161"/>
        <v>4248426</v>
      </c>
      <c r="S115" s="36">
        <f t="shared" si="162"/>
        <v>3.946046570328769</v>
      </c>
      <c r="T115" s="35">
        <f t="shared" ref="T115:T121" si="173">N115+Q115</f>
        <v>11002965</v>
      </c>
      <c r="U115" s="35">
        <f t="shared" si="163"/>
        <v>8163194</v>
      </c>
      <c r="V115" s="36">
        <f t="shared" si="164"/>
        <v>3.874595874103933</v>
      </c>
      <c r="W115" s="35">
        <v>6062039</v>
      </c>
      <c r="X115" s="35">
        <f t="shared" si="165"/>
        <v>2036281</v>
      </c>
      <c r="Y115" s="36">
        <f t="shared" si="166"/>
        <v>1.5058130667566207</v>
      </c>
      <c r="Z115" s="35">
        <f t="shared" ref="Z115:Z121" si="174">T115+W115</f>
        <v>17065004</v>
      </c>
      <c r="AA115" s="35">
        <f t="shared" si="167"/>
        <v>10199475</v>
      </c>
      <c r="AB115" s="36">
        <f t="shared" si="168"/>
        <v>2.485606571613054</v>
      </c>
      <c r="AC115" s="35">
        <v>6999028</v>
      </c>
      <c r="AD115" s="35">
        <f t="shared" si="169"/>
        <v>1209157</v>
      </c>
      <c r="AE115" s="36">
        <f t="shared" si="170"/>
        <v>1.2088400587854202</v>
      </c>
      <c r="AF115" s="35">
        <f t="shared" ref="AF115:AF121" si="175">Z115+AC115</f>
        <v>24064032</v>
      </c>
      <c r="AG115" s="35">
        <f t="shared" si="171"/>
        <v>11408632</v>
      </c>
      <c r="AH115" s="36">
        <f t="shared" si="172"/>
        <v>1.9014833193735481</v>
      </c>
      <c r="AI115" s="35">
        <v>7391863</v>
      </c>
      <c r="AJ115" s="35">
        <f t="shared" si="137"/>
        <v>2079401</v>
      </c>
      <c r="AK115" s="36">
        <f t="shared" si="138"/>
        <v>1.3914194586238924</v>
      </c>
      <c r="AL115" s="35">
        <v>5930379</v>
      </c>
      <c r="AM115" s="35">
        <f t="shared" si="139"/>
        <v>239876</v>
      </c>
      <c r="AN115" s="36">
        <f t="shared" si="140"/>
        <v>1.042153742823789</v>
      </c>
      <c r="AO115" s="35">
        <f t="shared" si="142"/>
        <v>13322242</v>
      </c>
      <c r="AP115" s="35">
        <f t="shared" si="143"/>
        <v>2319277</v>
      </c>
      <c r="AQ115" s="36">
        <f t="shared" si="144"/>
        <v>1.2107865470807186</v>
      </c>
      <c r="AR115" s="35">
        <v>4755180</v>
      </c>
      <c r="AS115" s="35">
        <f t="shared" si="145"/>
        <v>-1306859</v>
      </c>
      <c r="AT115" s="36">
        <f t="shared" si="146"/>
        <v>0.78441923583797468</v>
      </c>
      <c r="AU115" s="35">
        <f t="shared" si="147"/>
        <v>18077422</v>
      </c>
      <c r="AV115" s="35">
        <f t="shared" si="148"/>
        <v>1012418</v>
      </c>
      <c r="AW115" s="36">
        <f t="shared" si="149"/>
        <v>1.0593271469493941</v>
      </c>
      <c r="AX115" s="35">
        <v>4905162</v>
      </c>
      <c r="AY115" s="35">
        <f t="shared" si="150"/>
        <v>-2093866</v>
      </c>
      <c r="AZ115" s="36">
        <f t="shared" si="151"/>
        <v>0.70083474448166228</v>
      </c>
      <c r="BA115" s="35">
        <f t="shared" si="152"/>
        <v>22982584</v>
      </c>
      <c r="BB115" s="35">
        <f t="shared" si="153"/>
        <v>-1081448</v>
      </c>
      <c r="BC115" s="36">
        <f>BA115/AF115:AF116</f>
        <v>0.9550595677399365</v>
      </c>
      <c r="BD115" s="35">
        <f t="shared" si="154"/>
        <v>7584252.7199999997</v>
      </c>
      <c r="BE115" s="119">
        <f t="shared" si="155"/>
        <v>-356877.84</v>
      </c>
    </row>
    <row r="116" spans="1:57" s="3" customFormat="1" ht="11.25" x14ac:dyDescent="0.2">
      <c r="A116" s="40">
        <v>106</v>
      </c>
      <c r="B116" s="21">
        <v>24</v>
      </c>
      <c r="C116" s="21" t="s">
        <v>112</v>
      </c>
      <c r="D116" s="13">
        <v>1012007429</v>
      </c>
      <c r="E116" s="13">
        <v>101201001</v>
      </c>
      <c r="F116" s="13">
        <v>86618101</v>
      </c>
      <c r="G116" s="22">
        <v>22729</v>
      </c>
      <c r="H116" s="22">
        <v>22477</v>
      </c>
      <c r="I116" s="59">
        <f t="shared" si="156"/>
        <v>45206</v>
      </c>
      <c r="J116" s="22">
        <v>20299</v>
      </c>
      <c r="K116" s="59">
        <f t="shared" si="157"/>
        <v>65505</v>
      </c>
      <c r="L116" s="22">
        <v>166238</v>
      </c>
      <c r="M116" s="35">
        <f t="shared" si="158"/>
        <v>231743</v>
      </c>
      <c r="N116" s="35">
        <v>162503</v>
      </c>
      <c r="O116" s="35">
        <f t="shared" si="159"/>
        <v>139774</v>
      </c>
      <c r="P116" s="36">
        <f t="shared" si="160"/>
        <v>7.1495886312640238</v>
      </c>
      <c r="Q116" s="35">
        <v>32484</v>
      </c>
      <c r="R116" s="35">
        <f t="shared" si="161"/>
        <v>10007</v>
      </c>
      <c r="S116" s="36">
        <f t="shared" si="162"/>
        <v>1.4452106597855585</v>
      </c>
      <c r="T116" s="35">
        <f t="shared" si="173"/>
        <v>194987</v>
      </c>
      <c r="U116" s="35">
        <f t="shared" si="163"/>
        <v>149781</v>
      </c>
      <c r="V116" s="36">
        <f t="shared" si="164"/>
        <v>4.3132991195858956</v>
      </c>
      <c r="W116" s="35">
        <v>14590</v>
      </c>
      <c r="X116" s="35">
        <f t="shared" si="165"/>
        <v>-5709</v>
      </c>
      <c r="Y116" s="36">
        <f t="shared" si="166"/>
        <v>0.71875461845411104</v>
      </c>
      <c r="Z116" s="35">
        <f t="shared" si="174"/>
        <v>209577</v>
      </c>
      <c r="AA116" s="35">
        <f t="shared" si="167"/>
        <v>144072</v>
      </c>
      <c r="AB116" s="36">
        <f t="shared" si="168"/>
        <v>3.1994046256010993</v>
      </c>
      <c r="AC116" s="35">
        <v>1236306</v>
      </c>
      <c r="AD116" s="35">
        <f t="shared" si="169"/>
        <v>1070068</v>
      </c>
      <c r="AE116" s="36">
        <f t="shared" si="170"/>
        <v>7.4369638710764088</v>
      </c>
      <c r="AF116" s="35">
        <f t="shared" si="175"/>
        <v>1445883</v>
      </c>
      <c r="AG116" s="35">
        <f t="shared" si="171"/>
        <v>1214140</v>
      </c>
      <c r="AH116" s="36">
        <f t="shared" si="172"/>
        <v>6.2391658000457406</v>
      </c>
      <c r="AI116" s="35">
        <v>620938.72</v>
      </c>
      <c r="AJ116" s="35">
        <f t="shared" ref="AJ116:AJ147" si="176">AI116-N116</f>
        <v>458435.72</v>
      </c>
      <c r="AK116" s="36">
        <f t="shared" ref="AK116:AK121" si="177">AI116/N116</f>
        <v>3.8210908106311883</v>
      </c>
      <c r="AL116" s="35">
        <v>-547935</v>
      </c>
      <c r="AM116" s="35">
        <f t="shared" ref="AM116:AM147" si="178">AL116-Q116</f>
        <v>-580419</v>
      </c>
      <c r="AN116" s="36">
        <f t="shared" ref="AN116:AN121" si="179">AL116/Q116</f>
        <v>-16.867842630217954</v>
      </c>
      <c r="AO116" s="35">
        <f t="shared" si="142"/>
        <v>73003.719999999972</v>
      </c>
      <c r="AP116" s="35">
        <f t="shared" si="143"/>
        <v>-121983.28000000003</v>
      </c>
      <c r="AQ116" s="36">
        <f t="shared" si="144"/>
        <v>0.37440301148281668</v>
      </c>
      <c r="AR116" s="35">
        <v>6469</v>
      </c>
      <c r="AS116" s="35">
        <f t="shared" si="145"/>
        <v>-8121</v>
      </c>
      <c r="AT116" s="36">
        <f t="shared" si="146"/>
        <v>0.44338588074023305</v>
      </c>
      <c r="AU116" s="35">
        <f t="shared" si="147"/>
        <v>79472.719999999972</v>
      </c>
      <c r="AV116" s="35">
        <f t="shared" si="148"/>
        <v>-130104.28000000003</v>
      </c>
      <c r="AW116" s="36">
        <f t="shared" si="149"/>
        <v>0.37920535173229875</v>
      </c>
      <c r="AX116" s="35">
        <v>-32078</v>
      </c>
      <c r="AY116" s="35">
        <f t="shared" si="150"/>
        <v>-1268384</v>
      </c>
      <c r="AZ116" s="36">
        <f t="shared" si="151"/>
        <v>-2.5946650748277528E-2</v>
      </c>
      <c r="BA116" s="35">
        <f t="shared" si="152"/>
        <v>47394.719999999972</v>
      </c>
      <c r="BB116" s="35">
        <f t="shared" si="153"/>
        <v>-1398488.28</v>
      </c>
      <c r="BC116" s="36">
        <f>BA116/AF116:AF117</f>
        <v>3.2779083784787548E-2</v>
      </c>
      <c r="BD116" s="35">
        <f t="shared" si="154"/>
        <v>15640.25759999999</v>
      </c>
      <c r="BE116" s="119">
        <f t="shared" si="155"/>
        <v>-461501.1324</v>
      </c>
    </row>
    <row r="117" spans="1:57" s="3" customFormat="1" ht="11.25" x14ac:dyDescent="0.2">
      <c r="A117" s="40">
        <v>107</v>
      </c>
      <c r="B117" s="40">
        <v>95</v>
      </c>
      <c r="C117" s="40" t="s">
        <v>224</v>
      </c>
      <c r="D117" s="18">
        <v>7708503727</v>
      </c>
      <c r="E117" s="18" t="s">
        <v>223</v>
      </c>
      <c r="F117" s="18">
        <v>86618433</v>
      </c>
      <c r="G117" s="35">
        <v>695947</v>
      </c>
      <c r="H117" s="35">
        <v>633923</v>
      </c>
      <c r="I117" s="35">
        <f t="shared" si="156"/>
        <v>1329870</v>
      </c>
      <c r="J117" s="35">
        <v>662826</v>
      </c>
      <c r="K117" s="35">
        <f t="shared" si="157"/>
        <v>1992696</v>
      </c>
      <c r="L117" s="35">
        <v>706429</v>
      </c>
      <c r="M117" s="35">
        <f t="shared" si="158"/>
        <v>2699125</v>
      </c>
      <c r="N117" s="35">
        <v>777537</v>
      </c>
      <c r="O117" s="35">
        <f t="shared" si="159"/>
        <v>81590</v>
      </c>
      <c r="P117" s="36">
        <f t="shared" si="160"/>
        <v>1.1172359389436264</v>
      </c>
      <c r="Q117" s="35">
        <v>699716</v>
      </c>
      <c r="R117" s="35">
        <f t="shared" si="161"/>
        <v>65793</v>
      </c>
      <c r="S117" s="36">
        <f t="shared" si="162"/>
        <v>1.1037870530017053</v>
      </c>
      <c r="T117" s="35">
        <f t="shared" si="173"/>
        <v>1477253</v>
      </c>
      <c r="U117" s="35">
        <f t="shared" si="163"/>
        <v>147383</v>
      </c>
      <c r="V117" s="36">
        <f t="shared" si="164"/>
        <v>1.1108251182446405</v>
      </c>
      <c r="W117" s="35">
        <v>516556</v>
      </c>
      <c r="X117" s="35">
        <f t="shared" si="165"/>
        <v>-146270</v>
      </c>
      <c r="Y117" s="36">
        <f t="shared" si="166"/>
        <v>0.77932368374203786</v>
      </c>
      <c r="Z117" s="35">
        <f t="shared" si="174"/>
        <v>1993809</v>
      </c>
      <c r="AA117" s="35">
        <f t="shared" si="167"/>
        <v>1113</v>
      </c>
      <c r="AB117" s="36">
        <f t="shared" si="168"/>
        <v>1.0005585397873031</v>
      </c>
      <c r="AC117" s="35">
        <v>517443</v>
      </c>
      <c r="AD117" s="35">
        <f t="shared" si="169"/>
        <v>-188986</v>
      </c>
      <c r="AE117" s="36">
        <f t="shared" si="170"/>
        <v>0.73247700759736645</v>
      </c>
      <c r="AF117" s="35">
        <f t="shared" si="175"/>
        <v>2511252</v>
      </c>
      <c r="AG117" s="35">
        <f t="shared" si="171"/>
        <v>-187873</v>
      </c>
      <c r="AH117" s="36">
        <f t="shared" si="172"/>
        <v>0.93039485018292967</v>
      </c>
      <c r="AI117" s="35">
        <v>515661</v>
      </c>
      <c r="AJ117" s="35">
        <f t="shared" si="176"/>
        <v>-261876</v>
      </c>
      <c r="AK117" s="36">
        <f t="shared" si="177"/>
        <v>0.66319802144463869</v>
      </c>
      <c r="AL117" s="35">
        <v>552627</v>
      </c>
      <c r="AM117" s="35">
        <f t="shared" si="178"/>
        <v>-147089</v>
      </c>
      <c r="AN117" s="36">
        <f t="shared" si="179"/>
        <v>0.78978757095735985</v>
      </c>
      <c r="AO117" s="35">
        <f t="shared" si="142"/>
        <v>1068288</v>
      </c>
      <c r="AP117" s="35">
        <f t="shared" si="143"/>
        <v>-408965</v>
      </c>
      <c r="AQ117" s="36">
        <f t="shared" si="144"/>
        <v>0.72315845694677894</v>
      </c>
      <c r="AR117" s="35">
        <v>0</v>
      </c>
      <c r="AS117" s="35">
        <f t="shared" si="145"/>
        <v>-516556</v>
      </c>
      <c r="AT117" s="36">
        <f t="shared" si="146"/>
        <v>0</v>
      </c>
      <c r="AU117" s="35">
        <f t="shared" si="147"/>
        <v>1068288</v>
      </c>
      <c r="AV117" s="35">
        <f t="shared" si="148"/>
        <v>-925521</v>
      </c>
      <c r="AW117" s="36">
        <f t="shared" si="149"/>
        <v>0.53580257687672195</v>
      </c>
      <c r="AX117" s="35">
        <v>0</v>
      </c>
      <c r="AY117" s="35">
        <f t="shared" si="150"/>
        <v>-517443</v>
      </c>
      <c r="AZ117" s="36">
        <f t="shared" si="151"/>
        <v>0</v>
      </c>
      <c r="BA117" s="35">
        <f t="shared" si="152"/>
        <v>1068288</v>
      </c>
      <c r="BB117" s="35">
        <f t="shared" si="153"/>
        <v>-1442964</v>
      </c>
      <c r="BC117" s="36">
        <f>BA117/AF117:AF118</f>
        <v>0.42540055717227898</v>
      </c>
      <c r="BD117" s="35">
        <f t="shared" si="154"/>
        <v>437998.08000000002</v>
      </c>
      <c r="BE117" s="119">
        <f t="shared" si="155"/>
        <v>-591615.24</v>
      </c>
    </row>
    <row r="118" spans="1:57" s="3" customFormat="1" ht="11.25" x14ac:dyDescent="0.2">
      <c r="A118" s="40">
        <v>108</v>
      </c>
      <c r="B118" s="21">
        <v>5</v>
      </c>
      <c r="C118" s="21" t="s">
        <v>239</v>
      </c>
      <c r="D118" s="13">
        <v>1012008655</v>
      </c>
      <c r="E118" s="13">
        <v>101201001</v>
      </c>
      <c r="F118" s="13">
        <v>86618101</v>
      </c>
      <c r="G118" s="22">
        <v>2186750.5</v>
      </c>
      <c r="H118" s="22">
        <v>1985933</v>
      </c>
      <c r="I118" s="59">
        <f t="shared" si="156"/>
        <v>4172683.5</v>
      </c>
      <c r="J118" s="22">
        <v>58937</v>
      </c>
      <c r="K118" s="59">
        <f t="shared" si="157"/>
        <v>4231620.5</v>
      </c>
      <c r="L118" s="22">
        <v>3113437</v>
      </c>
      <c r="M118" s="35">
        <f t="shared" si="158"/>
        <v>7345057.5</v>
      </c>
      <c r="N118" s="35">
        <v>109950</v>
      </c>
      <c r="O118" s="35">
        <f t="shared" si="159"/>
        <v>-2076800.5</v>
      </c>
      <c r="P118" s="36">
        <f t="shared" si="160"/>
        <v>5.0280084536393155E-2</v>
      </c>
      <c r="Q118" s="35">
        <v>3227586</v>
      </c>
      <c r="R118" s="35">
        <f t="shared" si="161"/>
        <v>1241653</v>
      </c>
      <c r="S118" s="36">
        <f t="shared" si="162"/>
        <v>1.6252240130961115</v>
      </c>
      <c r="T118" s="35">
        <f t="shared" si="173"/>
        <v>3337536</v>
      </c>
      <c r="U118" s="35">
        <f t="shared" si="163"/>
        <v>-835147.5</v>
      </c>
      <c r="V118" s="36">
        <f t="shared" si="164"/>
        <v>0.7998536193794713</v>
      </c>
      <c r="W118" s="35">
        <v>2051133</v>
      </c>
      <c r="X118" s="35">
        <f t="shared" si="165"/>
        <v>1992196</v>
      </c>
      <c r="Y118" s="36">
        <f t="shared" si="166"/>
        <v>34.80212769567504</v>
      </c>
      <c r="Z118" s="35">
        <f t="shared" si="174"/>
        <v>5388669</v>
      </c>
      <c r="AA118" s="35">
        <f t="shared" si="167"/>
        <v>1157048.5</v>
      </c>
      <c r="AB118" s="36">
        <f t="shared" si="168"/>
        <v>1.2734291744734672</v>
      </c>
      <c r="AC118" s="35">
        <v>10016</v>
      </c>
      <c r="AD118" s="35">
        <f t="shared" si="169"/>
        <v>-3103421</v>
      </c>
      <c r="AE118" s="36">
        <f t="shared" si="170"/>
        <v>3.2170235016799761E-3</v>
      </c>
      <c r="AF118" s="35">
        <f t="shared" si="175"/>
        <v>5398685</v>
      </c>
      <c r="AG118" s="35">
        <f t="shared" si="171"/>
        <v>-1946372.5</v>
      </c>
      <c r="AH118" s="36">
        <f t="shared" si="172"/>
        <v>0.73500922218784537</v>
      </c>
      <c r="AI118" s="35">
        <v>3187516</v>
      </c>
      <c r="AJ118" s="35">
        <f t="shared" si="176"/>
        <v>3077566</v>
      </c>
      <c r="AK118" s="36">
        <f t="shared" si="177"/>
        <v>28.990595725329694</v>
      </c>
      <c r="AL118" s="35">
        <v>10017</v>
      </c>
      <c r="AM118" s="35">
        <f t="shared" si="178"/>
        <v>-3217569</v>
      </c>
      <c r="AN118" s="36">
        <f t="shared" si="179"/>
        <v>3.1035578912537109E-3</v>
      </c>
      <c r="AO118" s="35">
        <f t="shared" si="142"/>
        <v>3197533</v>
      </c>
      <c r="AP118" s="35">
        <f t="shared" si="143"/>
        <v>-140003</v>
      </c>
      <c r="AQ118" s="36">
        <f t="shared" si="144"/>
        <v>0.95805198805346214</v>
      </c>
      <c r="AR118" s="35">
        <v>13354</v>
      </c>
      <c r="AS118" s="35">
        <f t="shared" si="145"/>
        <v>-2037779</v>
      </c>
      <c r="AT118" s="36">
        <f t="shared" si="146"/>
        <v>6.5105480726993323E-3</v>
      </c>
      <c r="AU118" s="35">
        <f t="shared" si="147"/>
        <v>3210887</v>
      </c>
      <c r="AV118" s="35">
        <f t="shared" si="148"/>
        <v>-2177782</v>
      </c>
      <c r="AW118" s="36">
        <f t="shared" si="149"/>
        <v>0.59585901453587142</v>
      </c>
      <c r="AX118" s="35">
        <v>68517</v>
      </c>
      <c r="AY118" s="35">
        <f t="shared" si="150"/>
        <v>58501</v>
      </c>
      <c r="AZ118" s="36">
        <f t="shared" si="151"/>
        <v>6.8407547923322687</v>
      </c>
      <c r="BA118" s="35">
        <f t="shared" si="152"/>
        <v>3279404</v>
      </c>
      <c r="BB118" s="35">
        <f t="shared" si="153"/>
        <v>-2119281</v>
      </c>
      <c r="BC118" s="36">
        <f>BA118/AF118:AF118</f>
        <v>0.607444961134054</v>
      </c>
      <c r="BD118" s="35">
        <f t="shared" si="154"/>
        <v>1082203.32</v>
      </c>
      <c r="BE118" s="119">
        <f t="shared" si="155"/>
        <v>-699362.73</v>
      </c>
    </row>
    <row r="119" spans="1:57" s="3" customFormat="1" ht="11.25" x14ac:dyDescent="0.2">
      <c r="A119" s="40">
        <v>109</v>
      </c>
      <c r="B119" s="21">
        <v>111</v>
      </c>
      <c r="C119" s="21" t="s">
        <v>113</v>
      </c>
      <c r="D119" s="13">
        <v>1012012901</v>
      </c>
      <c r="E119" s="13"/>
      <c r="F119" s="13">
        <v>86618450</v>
      </c>
      <c r="G119" s="22">
        <v>246366</v>
      </c>
      <c r="H119" s="22">
        <v>447999.3</v>
      </c>
      <c r="I119" s="59">
        <f t="shared" si="156"/>
        <v>694365.3</v>
      </c>
      <c r="J119" s="22">
        <v>322262</v>
      </c>
      <c r="K119" s="59">
        <f t="shared" si="157"/>
        <v>1016627.3</v>
      </c>
      <c r="L119" s="22">
        <v>68757</v>
      </c>
      <c r="M119" s="35">
        <f t="shared" si="158"/>
        <v>1085384.3</v>
      </c>
      <c r="N119" s="35">
        <v>1119089.05</v>
      </c>
      <c r="O119" s="35">
        <f t="shared" si="159"/>
        <v>872723.05</v>
      </c>
      <c r="P119" s="36">
        <f t="shared" si="160"/>
        <v>4.5423842981580256</v>
      </c>
      <c r="Q119" s="35">
        <v>327999.83</v>
      </c>
      <c r="R119" s="35">
        <f t="shared" si="161"/>
        <v>-119999.46999999997</v>
      </c>
      <c r="S119" s="36">
        <f t="shared" si="162"/>
        <v>0.7321436216529803</v>
      </c>
      <c r="T119" s="35">
        <f t="shared" si="173"/>
        <v>1447088.8800000001</v>
      </c>
      <c r="U119" s="35">
        <f t="shared" si="163"/>
        <v>752723.58000000007</v>
      </c>
      <c r="V119" s="36">
        <f t="shared" si="164"/>
        <v>2.0840455016977377</v>
      </c>
      <c r="W119" s="35">
        <v>292107.76</v>
      </c>
      <c r="X119" s="35">
        <f t="shared" si="165"/>
        <v>-30154.239999999991</v>
      </c>
      <c r="Y119" s="36">
        <f t="shared" si="166"/>
        <v>0.90642942698797879</v>
      </c>
      <c r="Z119" s="35">
        <f t="shared" si="174"/>
        <v>1739196.6400000001</v>
      </c>
      <c r="AA119" s="35">
        <f t="shared" si="167"/>
        <v>722569.34000000008</v>
      </c>
      <c r="AB119" s="36">
        <f t="shared" si="168"/>
        <v>1.7107514622123565</v>
      </c>
      <c r="AC119" s="35">
        <v>237789</v>
      </c>
      <c r="AD119" s="35">
        <f t="shared" si="169"/>
        <v>169032</v>
      </c>
      <c r="AE119" s="36">
        <f t="shared" si="170"/>
        <v>3.4583969632182905</v>
      </c>
      <c r="AF119" s="35">
        <f t="shared" si="175"/>
        <v>1976985.6400000001</v>
      </c>
      <c r="AG119" s="35">
        <f t="shared" si="171"/>
        <v>891601.34000000008</v>
      </c>
      <c r="AH119" s="36">
        <f t="shared" si="172"/>
        <v>1.821461430757751</v>
      </c>
      <c r="AI119" s="35">
        <v>82060.899999999994</v>
      </c>
      <c r="AJ119" s="35">
        <f t="shared" si="176"/>
        <v>-1037028.15</v>
      </c>
      <c r="AK119" s="36">
        <f t="shared" si="177"/>
        <v>7.3328302157902439E-2</v>
      </c>
      <c r="AL119" s="35">
        <v>28411</v>
      </c>
      <c r="AM119" s="35">
        <f t="shared" si="178"/>
        <v>-299588.83</v>
      </c>
      <c r="AN119" s="36">
        <f t="shared" si="179"/>
        <v>8.6618947332990998E-2</v>
      </c>
      <c r="AO119" s="35">
        <f t="shared" si="142"/>
        <v>110471.9</v>
      </c>
      <c r="AP119" s="35">
        <f t="shared" si="143"/>
        <v>-1336616.9800000002</v>
      </c>
      <c r="AQ119" s="36">
        <f t="shared" si="144"/>
        <v>7.6340784264750883E-2</v>
      </c>
      <c r="AR119" s="35">
        <v>19853</v>
      </c>
      <c r="AS119" s="35">
        <f t="shared" si="145"/>
        <v>-272254.76</v>
      </c>
      <c r="AT119" s="36">
        <f t="shared" si="146"/>
        <v>6.7964644280590153E-2</v>
      </c>
      <c r="AU119" s="35">
        <f t="shared" si="147"/>
        <v>130324.9</v>
      </c>
      <c r="AV119" s="35">
        <f t="shared" si="148"/>
        <v>-1608871.7400000002</v>
      </c>
      <c r="AW119" s="36">
        <f t="shared" si="149"/>
        <v>7.4933964913823647E-2</v>
      </c>
      <c r="AX119" s="35">
        <v>0</v>
      </c>
      <c r="AY119" s="35">
        <f t="shared" si="150"/>
        <v>-237789</v>
      </c>
      <c r="AZ119" s="36">
        <f t="shared" si="151"/>
        <v>0</v>
      </c>
      <c r="BA119" s="35">
        <f t="shared" si="152"/>
        <v>130324.9</v>
      </c>
      <c r="BB119" s="35">
        <f t="shared" si="153"/>
        <v>-1846660.7400000002</v>
      </c>
      <c r="BC119" s="36">
        <f>BA119/AF119:AF120</f>
        <v>6.5921014985217588E-2</v>
      </c>
      <c r="BD119" s="35">
        <f t="shared" si="154"/>
        <v>53433.208999999995</v>
      </c>
      <c r="BE119" s="119">
        <f t="shared" si="155"/>
        <v>-757130.90340000007</v>
      </c>
    </row>
    <row r="120" spans="1:57" s="3" customFormat="1" ht="11.25" x14ac:dyDescent="0.2">
      <c r="A120" s="40">
        <v>110</v>
      </c>
      <c r="B120" s="21">
        <v>72</v>
      </c>
      <c r="C120" s="21" t="s">
        <v>141</v>
      </c>
      <c r="D120" s="13">
        <v>1012010012</v>
      </c>
      <c r="E120" s="13"/>
      <c r="F120" s="13">
        <v>86618411</v>
      </c>
      <c r="G120" s="22">
        <v>1908307</v>
      </c>
      <c r="H120" s="22">
        <v>3134256.68</v>
      </c>
      <c r="I120" s="59">
        <f t="shared" si="156"/>
        <v>5042563.68</v>
      </c>
      <c r="J120" s="22">
        <v>694298</v>
      </c>
      <c r="K120" s="59">
        <f t="shared" si="157"/>
        <v>5736861.6799999997</v>
      </c>
      <c r="L120" s="22">
        <v>603047</v>
      </c>
      <c r="M120" s="35">
        <f t="shared" si="158"/>
        <v>6339908.6799999997</v>
      </c>
      <c r="N120" s="35">
        <v>4383009</v>
      </c>
      <c r="O120" s="35">
        <f t="shared" si="159"/>
        <v>2474702</v>
      </c>
      <c r="P120" s="36">
        <f t="shared" si="160"/>
        <v>2.2968049690117995</v>
      </c>
      <c r="Q120" s="35">
        <v>629808</v>
      </c>
      <c r="R120" s="35">
        <f t="shared" si="161"/>
        <v>-2504448.6800000002</v>
      </c>
      <c r="S120" s="36">
        <f t="shared" si="162"/>
        <v>0.2009433381825001</v>
      </c>
      <c r="T120" s="35">
        <f t="shared" si="173"/>
        <v>5012817</v>
      </c>
      <c r="U120" s="35">
        <f t="shared" si="163"/>
        <v>-29746.679999999702</v>
      </c>
      <c r="V120" s="36">
        <f t="shared" si="164"/>
        <v>0.99410088163725485</v>
      </c>
      <c r="W120" s="35">
        <v>624441</v>
      </c>
      <c r="X120" s="35">
        <f t="shared" si="165"/>
        <v>-69857</v>
      </c>
      <c r="Y120" s="36">
        <f t="shared" si="166"/>
        <v>0.89938470224600964</v>
      </c>
      <c r="Z120" s="35">
        <f t="shared" si="174"/>
        <v>5637258</v>
      </c>
      <c r="AA120" s="35">
        <f t="shared" si="167"/>
        <v>-99603.679999999702</v>
      </c>
      <c r="AB120" s="36">
        <f t="shared" si="168"/>
        <v>0.98263794988342834</v>
      </c>
      <c r="AC120" s="35">
        <v>784902</v>
      </c>
      <c r="AD120" s="35">
        <f t="shared" si="169"/>
        <v>181855</v>
      </c>
      <c r="AE120" s="36">
        <f t="shared" si="170"/>
        <v>1.3015602432314564</v>
      </c>
      <c r="AF120" s="35">
        <f t="shared" si="175"/>
        <v>6422160</v>
      </c>
      <c r="AG120" s="35">
        <f t="shared" si="171"/>
        <v>82251.320000000298</v>
      </c>
      <c r="AH120" s="36">
        <f t="shared" si="172"/>
        <v>1.012973581190447</v>
      </c>
      <c r="AI120" s="35">
        <v>557203</v>
      </c>
      <c r="AJ120" s="35">
        <f t="shared" si="176"/>
        <v>-3825806</v>
      </c>
      <c r="AK120" s="36">
        <f t="shared" si="177"/>
        <v>0.12712796163548831</v>
      </c>
      <c r="AL120" s="35">
        <v>754089.81</v>
      </c>
      <c r="AM120" s="35">
        <f t="shared" si="178"/>
        <v>124281.81000000006</v>
      </c>
      <c r="AN120" s="36">
        <f t="shared" si="179"/>
        <v>1.1973328538221173</v>
      </c>
      <c r="AO120" s="35">
        <f t="shared" si="142"/>
        <v>1311292.81</v>
      </c>
      <c r="AP120" s="35">
        <f t="shared" si="143"/>
        <v>-3701524.19</v>
      </c>
      <c r="AQ120" s="36">
        <f t="shared" si="144"/>
        <v>0.26158800730208187</v>
      </c>
      <c r="AR120" s="35">
        <v>815474</v>
      </c>
      <c r="AS120" s="35">
        <f t="shared" si="145"/>
        <v>191033</v>
      </c>
      <c r="AT120" s="36">
        <f t="shared" si="146"/>
        <v>1.3059264205905763</v>
      </c>
      <c r="AU120" s="35">
        <f t="shared" si="147"/>
        <v>2126766.81</v>
      </c>
      <c r="AV120" s="35">
        <f t="shared" si="148"/>
        <v>-3510491.19</v>
      </c>
      <c r="AW120" s="36">
        <f t="shared" si="149"/>
        <v>0.37726973113524342</v>
      </c>
      <c r="AX120" s="35">
        <v>1021518</v>
      </c>
      <c r="AY120" s="35">
        <f t="shared" si="150"/>
        <v>236616</v>
      </c>
      <c r="AZ120" s="36">
        <f t="shared" si="151"/>
        <v>1.3014592904591911</v>
      </c>
      <c r="BA120" s="35">
        <f t="shared" si="152"/>
        <v>3148284.81</v>
      </c>
      <c r="BB120" s="35">
        <f t="shared" si="153"/>
        <v>-3273875.19</v>
      </c>
      <c r="BC120" s="36">
        <f>BA120/AF120:AF121</f>
        <v>0.49022210751522854</v>
      </c>
      <c r="BD120" s="35">
        <f t="shared" si="154"/>
        <v>1290796.7721000002</v>
      </c>
      <c r="BE120" s="119">
        <f t="shared" si="155"/>
        <v>-1342288.8278999999</v>
      </c>
    </row>
    <row r="121" spans="1:57" s="3" customFormat="1" ht="11.25" x14ac:dyDescent="0.2">
      <c r="A121" s="40">
        <v>111</v>
      </c>
      <c r="B121" s="40">
        <v>104</v>
      </c>
      <c r="C121" s="40" t="s">
        <v>123</v>
      </c>
      <c r="D121" s="18">
        <v>7708503727</v>
      </c>
      <c r="E121" s="18" t="s">
        <v>124</v>
      </c>
      <c r="F121" s="18">
        <v>86618450</v>
      </c>
      <c r="G121" s="35">
        <v>4481140</v>
      </c>
      <c r="H121" s="35">
        <v>4583105</v>
      </c>
      <c r="I121" s="35">
        <f t="shared" si="156"/>
        <v>9064245</v>
      </c>
      <c r="J121" s="35">
        <v>4328406</v>
      </c>
      <c r="K121" s="35">
        <f t="shared" si="157"/>
        <v>13392651</v>
      </c>
      <c r="L121" s="35">
        <v>4579069</v>
      </c>
      <c r="M121" s="35">
        <f t="shared" si="158"/>
        <v>17971720</v>
      </c>
      <c r="N121" s="35">
        <v>4371885</v>
      </c>
      <c r="O121" s="35">
        <f t="shared" si="159"/>
        <v>-109255</v>
      </c>
      <c r="P121" s="36">
        <f t="shared" si="160"/>
        <v>0.97561892732652855</v>
      </c>
      <c r="Q121" s="35">
        <v>4687703</v>
      </c>
      <c r="R121" s="35">
        <f t="shared" si="161"/>
        <v>104598</v>
      </c>
      <c r="S121" s="36">
        <f t="shared" si="162"/>
        <v>1.0228225187945728</v>
      </c>
      <c r="T121" s="35">
        <f t="shared" si="173"/>
        <v>9059588</v>
      </c>
      <c r="U121" s="35">
        <f t="shared" si="163"/>
        <v>-4657</v>
      </c>
      <c r="V121" s="36">
        <f t="shared" si="164"/>
        <v>0.99948622306656543</v>
      </c>
      <c r="W121" s="35">
        <v>4682600</v>
      </c>
      <c r="X121" s="35">
        <f t="shared" si="165"/>
        <v>354194</v>
      </c>
      <c r="Y121" s="36">
        <f t="shared" si="166"/>
        <v>1.081830124068768</v>
      </c>
      <c r="Z121" s="35">
        <f t="shared" si="174"/>
        <v>13742188</v>
      </c>
      <c r="AA121" s="35">
        <f t="shared" si="167"/>
        <v>349537</v>
      </c>
      <c r="AB121" s="36">
        <f t="shared" si="168"/>
        <v>1.0260991643850048</v>
      </c>
      <c r="AC121" s="35">
        <v>4487017</v>
      </c>
      <c r="AD121" s="35">
        <f t="shared" si="169"/>
        <v>-92052</v>
      </c>
      <c r="AE121" s="36">
        <f t="shared" si="170"/>
        <v>0.97989722364961085</v>
      </c>
      <c r="AF121" s="35">
        <f t="shared" si="175"/>
        <v>18229205</v>
      </c>
      <c r="AG121" s="35">
        <f t="shared" si="171"/>
        <v>257485</v>
      </c>
      <c r="AH121" s="36">
        <f t="shared" si="172"/>
        <v>1.0143272318954446</v>
      </c>
      <c r="AI121" s="35">
        <v>4314399</v>
      </c>
      <c r="AJ121" s="35">
        <f t="shared" si="176"/>
        <v>-57486</v>
      </c>
      <c r="AK121" s="36">
        <f t="shared" si="177"/>
        <v>0.98685098075544075</v>
      </c>
      <c r="AL121" s="35">
        <v>4531883</v>
      </c>
      <c r="AM121" s="35">
        <f t="shared" si="178"/>
        <v>-155820</v>
      </c>
      <c r="AN121" s="36">
        <f t="shared" si="179"/>
        <v>0.96675983952054978</v>
      </c>
      <c r="AO121" s="35">
        <f t="shared" si="142"/>
        <v>8846282</v>
      </c>
      <c r="AP121" s="35">
        <f t="shared" si="143"/>
        <v>-213306</v>
      </c>
      <c r="AQ121" s="36">
        <f t="shared" si="144"/>
        <v>0.97645522070098556</v>
      </c>
      <c r="AR121" s="35">
        <v>296405</v>
      </c>
      <c r="AS121" s="35">
        <f t="shared" si="145"/>
        <v>-4386195</v>
      </c>
      <c r="AT121" s="36">
        <f t="shared" si="146"/>
        <v>6.3299235467475332E-2</v>
      </c>
      <c r="AU121" s="35">
        <f t="shared" si="147"/>
        <v>9142687</v>
      </c>
      <c r="AV121" s="35">
        <f t="shared" si="148"/>
        <v>-4599501</v>
      </c>
      <c r="AW121" s="36">
        <f t="shared" si="149"/>
        <v>0.66530067846546703</v>
      </c>
      <c r="AX121" s="35">
        <v>0</v>
      </c>
      <c r="AY121" s="35">
        <f t="shared" si="150"/>
        <v>-4487017</v>
      </c>
      <c r="AZ121" s="36">
        <f t="shared" si="151"/>
        <v>0</v>
      </c>
      <c r="BA121" s="35">
        <f t="shared" si="152"/>
        <v>9142687</v>
      </c>
      <c r="BB121" s="35">
        <f t="shared" si="153"/>
        <v>-9086518</v>
      </c>
      <c r="BC121" s="36">
        <f>BA121/AF121:AF122</f>
        <v>0.50154063218884204</v>
      </c>
      <c r="BD121" s="35">
        <f t="shared" si="154"/>
        <v>3748501.67</v>
      </c>
      <c r="BE121" s="119">
        <f t="shared" si="155"/>
        <v>-3725472.38</v>
      </c>
    </row>
    <row r="122" spans="1:57" s="1" customFormat="1" ht="6.75" hidden="1" customHeight="1" x14ac:dyDescent="0.2">
      <c r="B122" s="130">
        <v>1</v>
      </c>
      <c r="C122" s="130">
        <v>2</v>
      </c>
      <c r="D122" s="41">
        <v>3</v>
      </c>
      <c r="E122" s="41">
        <v>4</v>
      </c>
      <c r="F122" s="41">
        <v>5</v>
      </c>
      <c r="G122" s="43">
        <v>175</v>
      </c>
      <c r="H122" s="43">
        <v>178</v>
      </c>
      <c r="I122" s="62">
        <v>181</v>
      </c>
      <c r="J122" s="43">
        <v>184</v>
      </c>
      <c r="K122" s="62">
        <v>187</v>
      </c>
      <c r="L122" s="43">
        <v>190</v>
      </c>
      <c r="M122" s="50">
        <v>193</v>
      </c>
      <c r="N122" s="50">
        <v>175</v>
      </c>
      <c r="O122" s="50">
        <v>176</v>
      </c>
      <c r="P122" s="50">
        <v>177</v>
      </c>
      <c r="Q122" s="50">
        <v>178</v>
      </c>
      <c r="R122" s="50">
        <v>179</v>
      </c>
      <c r="S122" s="50">
        <v>180</v>
      </c>
      <c r="T122" s="50">
        <v>181</v>
      </c>
      <c r="U122" s="50">
        <v>182</v>
      </c>
      <c r="V122" s="50">
        <v>183</v>
      </c>
      <c r="W122" s="50">
        <v>184</v>
      </c>
      <c r="X122" s="50">
        <v>185</v>
      </c>
      <c r="Y122" s="50">
        <v>186</v>
      </c>
      <c r="Z122" s="50">
        <v>187</v>
      </c>
      <c r="AA122" s="50">
        <v>188</v>
      </c>
      <c r="AB122" s="50">
        <v>189</v>
      </c>
      <c r="AC122" s="50">
        <v>190</v>
      </c>
      <c r="AD122" s="50">
        <v>191</v>
      </c>
      <c r="AE122" s="50">
        <v>192</v>
      </c>
      <c r="AF122" s="50">
        <v>193</v>
      </c>
      <c r="AG122" s="50">
        <v>194</v>
      </c>
      <c r="AH122" s="50">
        <v>195</v>
      </c>
      <c r="AI122" s="50">
        <v>196</v>
      </c>
      <c r="AJ122" s="50">
        <v>197</v>
      </c>
      <c r="AK122" s="50">
        <v>198</v>
      </c>
      <c r="AL122" s="50">
        <v>199</v>
      </c>
      <c r="AM122" s="50">
        <v>200</v>
      </c>
      <c r="AN122" s="50">
        <v>201</v>
      </c>
      <c r="AO122" s="50">
        <v>202</v>
      </c>
      <c r="AP122" s="50">
        <v>203</v>
      </c>
      <c r="AQ122" s="50">
        <v>204</v>
      </c>
      <c r="AR122" s="50">
        <v>205</v>
      </c>
      <c r="AS122" s="50">
        <v>206</v>
      </c>
      <c r="AT122" s="50">
        <v>207</v>
      </c>
      <c r="AU122" s="50">
        <v>208</v>
      </c>
      <c r="AV122" s="50">
        <v>209</v>
      </c>
      <c r="AW122" s="50">
        <v>210</v>
      </c>
      <c r="AX122" s="50">
        <v>211</v>
      </c>
      <c r="AY122" s="50">
        <v>212</v>
      </c>
      <c r="AZ122" s="50">
        <v>213</v>
      </c>
      <c r="BA122" s="50">
        <v>214</v>
      </c>
      <c r="BB122" s="50">
        <v>215</v>
      </c>
      <c r="BC122" s="50">
        <v>216</v>
      </c>
      <c r="BD122" s="128"/>
      <c r="BE122" s="51"/>
    </row>
    <row r="123" spans="1:57" s="1" customFormat="1" ht="11.25" hidden="1" x14ac:dyDescent="0.2">
      <c r="B123" s="41"/>
      <c r="C123" s="41"/>
      <c r="D123" s="41"/>
      <c r="E123" s="41"/>
      <c r="F123" s="41"/>
      <c r="G123" s="43"/>
      <c r="H123" s="43"/>
      <c r="I123" s="62"/>
      <c r="J123" s="43"/>
      <c r="K123" s="62"/>
      <c r="L123" s="43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128"/>
      <c r="BE123" s="51"/>
    </row>
  </sheetData>
  <autoFilter ref="B11:F121"/>
  <sortState ref="B9:BE121">
    <sortCondition descending="1" ref="BE11"/>
  </sortState>
  <mergeCells count="46">
    <mergeCell ref="N8:AH8"/>
    <mergeCell ref="G9:G10"/>
    <mergeCell ref="H9:H10"/>
    <mergeCell ref="I9:I10"/>
    <mergeCell ref="J9:J10"/>
    <mergeCell ref="B8:B10"/>
    <mergeCell ref="C8:C10"/>
    <mergeCell ref="D8:D10"/>
    <mergeCell ref="E8:E10"/>
    <mergeCell ref="F8:F10"/>
    <mergeCell ref="Z9:Z10"/>
    <mergeCell ref="K9:K10"/>
    <mergeCell ref="L9:L10"/>
    <mergeCell ref="M9:M10"/>
    <mergeCell ref="N9:N10"/>
    <mergeCell ref="O9:P9"/>
    <mergeCell ref="Q9:Q10"/>
    <mergeCell ref="R9:S9"/>
    <mergeCell ref="T9:T10"/>
    <mergeCell ref="U9:V9"/>
    <mergeCell ref="W9:W10"/>
    <mergeCell ref="X9:Y9"/>
    <mergeCell ref="AP9:AQ9"/>
    <mergeCell ref="AR9:AR10"/>
    <mergeCell ref="AA9:AB9"/>
    <mergeCell ref="AC9:AC10"/>
    <mergeCell ref="AD9:AE9"/>
    <mergeCell ref="AF9:AF10"/>
    <mergeCell ref="AG9:AH9"/>
    <mergeCell ref="AI9:AI10"/>
    <mergeCell ref="BB9:BC9"/>
    <mergeCell ref="BD9:BE9"/>
    <mergeCell ref="BA8:BE8"/>
    <mergeCell ref="A8:A10"/>
    <mergeCell ref="A5:BE5"/>
    <mergeCell ref="A6:BE6"/>
    <mergeCell ref="AS9:AT9"/>
    <mergeCell ref="AU9:AU10"/>
    <mergeCell ref="AV9:AW9"/>
    <mergeCell ref="AX9:AX10"/>
    <mergeCell ref="AY9:AZ9"/>
    <mergeCell ref="BA9:BA10"/>
    <mergeCell ref="AJ9:AK9"/>
    <mergeCell ref="AL9:AL10"/>
    <mergeCell ref="AM9:AN9"/>
    <mergeCell ref="AO9:AO10"/>
  </mergeCells>
  <pageMargins left="0.51181102362204722" right="0.31496062992125984" top="0.55118110236220474" bottom="0.39370078740157483" header="0.51181102362204722" footer="0.51181102362204722"/>
  <pageSetup paperSize="9" scale="72" firstPageNumber="0" fitToHeight="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K125"/>
  <sheetViews>
    <sheetView view="pageBreakPreview" zoomScale="120" zoomScaleNormal="110" zoomScaleSheetLayoutView="120" workbookViewId="0">
      <pane xSplit="6" ySplit="11" topLeftCell="M12" activePane="bottomRight" state="frozen"/>
      <selection pane="topRight" activeCell="F1" sqref="F1"/>
      <selection pane="bottomLeft" activeCell="A6" sqref="A6"/>
      <selection pane="bottomRight" activeCell="BE11" sqref="BE11"/>
    </sheetView>
  </sheetViews>
  <sheetFormatPr defaultRowHeight="14.25" x14ac:dyDescent="0.2"/>
  <cols>
    <col min="1" max="1" width="4.125" style="2" customWidth="1"/>
    <col min="2" max="2" width="4.75" style="1" customWidth="1"/>
    <col min="3" max="3" width="26.875" style="1" customWidth="1"/>
    <col min="4" max="4" width="13.25" style="2" customWidth="1"/>
    <col min="5" max="5" width="11.125" style="2" hidden="1" customWidth="1"/>
    <col min="6" max="6" width="8.25" style="2" customWidth="1"/>
    <col min="7" max="12" width="13.125" style="1" hidden="1" customWidth="1"/>
    <col min="13" max="13" width="13.125" style="3" customWidth="1"/>
    <col min="14" max="14" width="13.125" style="1" hidden="1" customWidth="1"/>
    <col min="15" max="15" width="12.5" style="1" hidden="1" customWidth="1"/>
    <col min="16" max="16" width="7.75" style="1" hidden="1" customWidth="1"/>
    <col min="17" max="17" width="13.125" style="1" hidden="1" customWidth="1"/>
    <col min="18" max="18" width="12.5" style="1" hidden="1" customWidth="1"/>
    <col min="19" max="19" width="7.75" style="1" hidden="1" customWidth="1"/>
    <col min="20" max="20" width="13.125" style="1" hidden="1" customWidth="1"/>
    <col min="21" max="21" width="12.5" style="1" hidden="1" customWidth="1"/>
    <col min="22" max="22" width="7.75" style="1" hidden="1" customWidth="1"/>
    <col min="23" max="23" width="13.125" style="1" hidden="1" customWidth="1"/>
    <col min="24" max="24" width="12.5" style="1" hidden="1" customWidth="1"/>
    <col min="25" max="25" width="7.75" style="1" hidden="1" customWidth="1"/>
    <col min="26" max="26" width="13.125" style="1" hidden="1" customWidth="1"/>
    <col min="27" max="27" width="12.5" style="1" hidden="1" customWidth="1"/>
    <col min="28" max="28" width="7.75" style="1" hidden="1" customWidth="1"/>
    <col min="29" max="29" width="13.125" style="1" hidden="1" customWidth="1"/>
    <col min="30" max="30" width="12.5" style="1" hidden="1" customWidth="1"/>
    <col min="31" max="31" width="7.75" style="1" hidden="1" customWidth="1"/>
    <col min="32" max="32" width="13.125" style="3" customWidth="1"/>
    <col min="33" max="33" width="12.5" style="3" hidden="1" customWidth="1"/>
    <col min="34" max="34" width="7.75" style="3" hidden="1" customWidth="1"/>
    <col min="35" max="35" width="13.125" style="3" hidden="1" customWidth="1"/>
    <col min="36" max="36" width="12.5" style="3" hidden="1" customWidth="1"/>
    <col min="37" max="37" width="7.75" style="3" hidden="1" customWidth="1"/>
    <col min="38" max="39" width="11.625" style="3" hidden="1" customWidth="1"/>
    <col min="40" max="40" width="8.25" style="3" hidden="1" customWidth="1"/>
    <col min="41" max="41" width="10.375" style="3" hidden="1" customWidth="1"/>
    <col min="42" max="42" width="11.875" style="3" hidden="1" customWidth="1"/>
    <col min="43" max="43" width="9" style="3" hidden="1" customWidth="1"/>
    <col min="44" max="45" width="11.625" style="3" hidden="1" customWidth="1"/>
    <col min="46" max="46" width="8.25" style="3" hidden="1" customWidth="1"/>
    <col min="47" max="47" width="10.375" style="3" hidden="1" customWidth="1"/>
    <col min="48" max="48" width="11.875" style="3" hidden="1" customWidth="1"/>
    <col min="49" max="49" width="9" style="3" hidden="1" customWidth="1"/>
    <col min="50" max="51" width="11.625" style="3" hidden="1" customWidth="1"/>
    <col min="52" max="52" width="8.25" style="3" hidden="1" customWidth="1"/>
    <col min="53" max="53" width="12.875" style="3" customWidth="1"/>
    <col min="54" max="54" width="10.25" style="3" customWidth="1"/>
    <col min="55" max="55" width="8.625" style="3" customWidth="1"/>
    <col min="56" max="56" width="10.75" style="1" customWidth="1"/>
    <col min="57" max="57" width="10" style="1" customWidth="1"/>
    <col min="58" max="843" width="9" style="1" customWidth="1"/>
  </cols>
  <sheetData>
    <row r="1" spans="1:219" x14ac:dyDescent="0.2">
      <c r="BE1" s="52" t="s">
        <v>240</v>
      </c>
    </row>
    <row r="2" spans="1:219" x14ac:dyDescent="0.2">
      <c r="BE2" s="52" t="s">
        <v>241</v>
      </c>
    </row>
    <row r="3" spans="1:219" x14ac:dyDescent="0.2">
      <c r="BE3" s="52" t="s">
        <v>266</v>
      </c>
    </row>
    <row r="4" spans="1:219" x14ac:dyDescent="0.2">
      <c r="BE4" s="52"/>
    </row>
    <row r="5" spans="1:219" x14ac:dyDescent="0.2">
      <c r="A5" s="136" t="s">
        <v>243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16"/>
      <c r="BG5" s="116"/>
      <c r="BH5" s="116"/>
      <c r="BI5" s="116"/>
      <c r="BJ5" s="116"/>
      <c r="BK5" s="116"/>
      <c r="BL5" s="116"/>
      <c r="BM5" s="116"/>
      <c r="BN5" s="116"/>
      <c r="BO5" s="116"/>
      <c r="BP5" s="116"/>
      <c r="BQ5" s="116"/>
      <c r="BR5" s="116"/>
      <c r="BS5" s="116"/>
      <c r="BT5" s="116"/>
      <c r="BU5" s="116"/>
      <c r="BV5" s="116"/>
      <c r="BW5" s="116"/>
      <c r="BX5" s="116"/>
      <c r="BY5" s="116"/>
      <c r="BZ5" s="116"/>
      <c r="CA5" s="116"/>
      <c r="CB5" s="116"/>
      <c r="CC5" s="116"/>
      <c r="CD5" s="116"/>
      <c r="CE5" s="116"/>
      <c r="CF5" s="116"/>
      <c r="CG5" s="116"/>
      <c r="CH5" s="116"/>
      <c r="CI5" s="116"/>
      <c r="CJ5" s="116"/>
      <c r="CK5" s="116"/>
      <c r="CL5" s="116"/>
      <c r="CM5" s="116"/>
      <c r="CN5" s="116"/>
      <c r="CO5" s="116"/>
      <c r="CP5" s="116"/>
      <c r="CQ5" s="116"/>
      <c r="CR5" s="116"/>
      <c r="CS5" s="116"/>
      <c r="CT5" s="116"/>
      <c r="CU5" s="116"/>
      <c r="CV5" s="116"/>
      <c r="CW5" s="116"/>
      <c r="CX5" s="116"/>
      <c r="CY5" s="116"/>
      <c r="CZ5" s="116"/>
      <c r="DA5" s="116"/>
      <c r="DB5" s="116"/>
      <c r="DC5" s="116"/>
      <c r="DD5" s="116"/>
      <c r="DE5" s="116"/>
      <c r="DF5" s="116"/>
      <c r="DG5" s="116"/>
      <c r="DH5" s="116"/>
      <c r="DI5" s="116"/>
      <c r="DJ5" s="116"/>
      <c r="DK5" s="116"/>
      <c r="DL5" s="116"/>
      <c r="DM5" s="116"/>
      <c r="DN5" s="116"/>
      <c r="DO5" s="116"/>
      <c r="DP5" s="116"/>
      <c r="DQ5" s="116"/>
      <c r="DR5" s="116"/>
      <c r="DS5" s="116"/>
      <c r="DT5" s="116"/>
      <c r="DU5" s="116"/>
      <c r="DV5" s="116"/>
      <c r="DW5" s="116"/>
      <c r="DX5" s="116"/>
      <c r="DY5" s="116"/>
      <c r="DZ5" s="116"/>
      <c r="EA5" s="116"/>
      <c r="EB5" s="116"/>
      <c r="EC5" s="116"/>
      <c r="ED5" s="116"/>
      <c r="EE5" s="116"/>
      <c r="EF5" s="116"/>
      <c r="EG5" s="116"/>
      <c r="EH5" s="116"/>
      <c r="EI5" s="116"/>
      <c r="EJ5" s="116"/>
      <c r="EK5" s="116"/>
      <c r="EL5" s="116"/>
      <c r="EM5" s="116"/>
      <c r="EN5" s="116"/>
      <c r="EO5" s="116"/>
      <c r="EP5" s="116"/>
      <c r="EQ5" s="116"/>
      <c r="ER5" s="116"/>
      <c r="ES5" s="116"/>
      <c r="ET5" s="116"/>
      <c r="EU5" s="116"/>
      <c r="EV5" s="116"/>
      <c r="EW5" s="116"/>
      <c r="EX5" s="116"/>
      <c r="EY5" s="116"/>
      <c r="EZ5" s="116"/>
      <c r="FA5" s="116"/>
      <c r="FB5" s="116"/>
      <c r="FC5" s="116"/>
      <c r="FD5" s="116"/>
      <c r="FE5" s="116"/>
      <c r="FF5" s="116"/>
      <c r="FG5" s="116"/>
      <c r="FH5" s="116"/>
      <c r="FI5" s="116"/>
      <c r="FJ5" s="116"/>
      <c r="FK5" s="116"/>
      <c r="FL5" s="116"/>
      <c r="FM5" s="116"/>
      <c r="FN5" s="116"/>
      <c r="FO5" s="116"/>
      <c r="FP5" s="116"/>
      <c r="FQ5" s="116"/>
      <c r="FR5" s="116"/>
      <c r="FS5" s="116"/>
      <c r="FT5" s="116"/>
      <c r="FU5" s="116"/>
      <c r="FV5" s="116"/>
      <c r="FW5" s="116"/>
      <c r="FX5" s="116"/>
      <c r="FY5" s="116"/>
      <c r="FZ5" s="116"/>
      <c r="GA5" s="116"/>
      <c r="GB5" s="116"/>
      <c r="GC5" s="116"/>
      <c r="GD5" s="116"/>
      <c r="GE5" s="116"/>
      <c r="GF5" s="116"/>
      <c r="GG5" s="116"/>
      <c r="GH5" s="116"/>
      <c r="GI5" s="116"/>
      <c r="GJ5" s="116"/>
      <c r="GK5" s="116"/>
      <c r="GL5" s="116"/>
      <c r="GM5" s="116"/>
      <c r="GN5" s="116"/>
      <c r="GO5" s="116"/>
      <c r="GP5" s="116"/>
      <c r="GQ5" s="116"/>
      <c r="GR5" s="116"/>
      <c r="GS5" s="116"/>
      <c r="GT5" s="116"/>
      <c r="GU5" s="116"/>
      <c r="GV5" s="116"/>
      <c r="GW5" s="116"/>
      <c r="GX5" s="116"/>
      <c r="GY5" s="116"/>
      <c r="GZ5" s="116"/>
      <c r="HA5" s="116"/>
      <c r="HB5" s="116"/>
      <c r="HC5" s="116"/>
      <c r="HD5" s="116"/>
      <c r="HE5" s="116"/>
      <c r="HF5" s="116"/>
      <c r="HG5" s="116"/>
      <c r="HH5" s="116"/>
      <c r="HI5" s="116"/>
      <c r="HJ5" s="116"/>
      <c r="HK5" s="116"/>
    </row>
    <row r="6" spans="1:219" x14ac:dyDescent="0.2">
      <c r="A6" s="137" t="s">
        <v>267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7"/>
      <c r="BB6" s="137"/>
      <c r="BC6" s="137"/>
      <c r="BD6" s="137"/>
      <c r="BE6" s="137"/>
      <c r="BF6" s="117"/>
      <c r="BG6" s="117"/>
      <c r="BH6" s="117"/>
      <c r="BI6" s="117"/>
      <c r="BJ6" s="117"/>
      <c r="BK6" s="117"/>
      <c r="BL6" s="117"/>
      <c r="BM6" s="117"/>
      <c r="BN6" s="117"/>
      <c r="BO6" s="117"/>
      <c r="BP6" s="117"/>
      <c r="BQ6" s="117"/>
      <c r="BR6" s="117"/>
      <c r="BS6" s="117"/>
      <c r="BT6" s="117"/>
      <c r="BU6" s="117"/>
      <c r="BV6" s="117"/>
      <c r="BW6" s="117"/>
      <c r="BX6" s="117"/>
      <c r="BY6" s="117"/>
      <c r="BZ6" s="117"/>
      <c r="CA6" s="117"/>
      <c r="CB6" s="117"/>
      <c r="CC6" s="117"/>
      <c r="CD6" s="117"/>
      <c r="CE6" s="117"/>
      <c r="CF6" s="117"/>
      <c r="CG6" s="117"/>
      <c r="CH6" s="117"/>
      <c r="CI6" s="117"/>
      <c r="CJ6" s="117"/>
      <c r="CK6" s="117"/>
      <c r="CL6" s="117"/>
      <c r="CM6" s="117"/>
      <c r="CN6" s="117"/>
      <c r="CO6" s="117"/>
      <c r="CP6" s="117"/>
      <c r="CQ6" s="117"/>
      <c r="CR6" s="117"/>
      <c r="CS6" s="117"/>
      <c r="CT6" s="117"/>
      <c r="CU6" s="117"/>
      <c r="CV6" s="117"/>
      <c r="CW6" s="117"/>
      <c r="CX6" s="117"/>
      <c r="CY6" s="117"/>
      <c r="CZ6" s="117"/>
      <c r="DA6" s="117"/>
      <c r="DB6" s="117"/>
      <c r="DC6" s="117"/>
      <c r="DD6" s="117"/>
      <c r="DE6" s="117"/>
      <c r="DF6" s="117"/>
      <c r="DG6" s="117"/>
      <c r="DH6" s="117"/>
      <c r="DI6" s="117"/>
      <c r="DJ6" s="117"/>
      <c r="DK6" s="117"/>
      <c r="DL6" s="117"/>
      <c r="DM6" s="117"/>
      <c r="DN6" s="117"/>
      <c r="DO6" s="117"/>
      <c r="DP6" s="117"/>
      <c r="DQ6" s="117"/>
      <c r="DR6" s="117"/>
      <c r="DS6" s="117"/>
      <c r="DT6" s="117"/>
      <c r="DU6" s="117"/>
      <c r="DV6" s="117"/>
      <c r="DW6" s="117"/>
      <c r="DX6" s="117"/>
      <c r="DY6" s="117"/>
      <c r="DZ6" s="117"/>
      <c r="EA6" s="117"/>
      <c r="EB6" s="117"/>
      <c r="EC6" s="117"/>
      <c r="ED6" s="117"/>
      <c r="EE6" s="117"/>
      <c r="EF6" s="117"/>
      <c r="EG6" s="117"/>
      <c r="EH6" s="117"/>
      <c r="EI6" s="117"/>
      <c r="EJ6" s="117"/>
      <c r="EK6" s="117"/>
      <c r="EL6" s="117"/>
      <c r="EM6" s="117"/>
      <c r="EN6" s="117"/>
      <c r="EO6" s="117"/>
      <c r="EP6" s="117"/>
      <c r="EQ6" s="117"/>
      <c r="ER6" s="117"/>
      <c r="ES6" s="117"/>
      <c r="ET6" s="117"/>
      <c r="EU6" s="117"/>
      <c r="EV6" s="117"/>
      <c r="EW6" s="117"/>
      <c r="EX6" s="117"/>
      <c r="EY6" s="117"/>
      <c r="EZ6" s="117"/>
      <c r="FA6" s="117"/>
      <c r="FB6" s="117"/>
      <c r="FC6" s="117"/>
      <c r="FD6" s="117"/>
      <c r="FE6" s="117"/>
      <c r="FF6" s="117"/>
      <c r="FG6" s="117"/>
      <c r="FH6" s="117"/>
      <c r="FI6" s="117"/>
      <c r="FJ6" s="117"/>
      <c r="FK6" s="117"/>
      <c r="FL6" s="117"/>
      <c r="FM6" s="117"/>
      <c r="FN6" s="117"/>
      <c r="FO6" s="117"/>
      <c r="FP6" s="117"/>
      <c r="FQ6" s="117"/>
      <c r="FR6" s="117"/>
      <c r="FS6" s="117"/>
      <c r="FT6" s="117"/>
      <c r="FU6" s="117"/>
      <c r="FV6" s="117"/>
      <c r="FW6" s="117"/>
      <c r="FX6" s="117"/>
      <c r="FY6" s="117"/>
      <c r="FZ6" s="117"/>
      <c r="GA6" s="117"/>
      <c r="GB6" s="117"/>
      <c r="GC6" s="117"/>
      <c r="GD6" s="117"/>
      <c r="GE6" s="117"/>
      <c r="GF6" s="117"/>
      <c r="GG6" s="117"/>
      <c r="GH6" s="117"/>
      <c r="GI6" s="117"/>
      <c r="GJ6" s="117"/>
      <c r="GK6" s="117"/>
      <c r="GL6" s="117"/>
      <c r="GM6" s="117"/>
      <c r="GN6" s="117"/>
      <c r="GO6" s="117"/>
      <c r="GP6" s="117"/>
      <c r="GQ6" s="117"/>
      <c r="GR6" s="117"/>
      <c r="GS6" s="117"/>
      <c r="GT6" s="117"/>
      <c r="GU6" s="117"/>
      <c r="GV6" s="117"/>
      <c r="GW6" s="117"/>
      <c r="GX6" s="117"/>
      <c r="GY6" s="117"/>
      <c r="GZ6" s="117"/>
      <c r="HA6" s="117"/>
      <c r="HB6" s="117"/>
      <c r="HC6" s="117"/>
      <c r="HD6" s="117"/>
      <c r="HE6" s="117"/>
      <c r="HF6" s="117"/>
      <c r="HG6" s="117"/>
      <c r="HH6" s="117"/>
      <c r="HI6" s="117"/>
      <c r="HJ6" s="117"/>
      <c r="HK6" s="117"/>
    </row>
    <row r="7" spans="1:219" s="1" customFormat="1" ht="12" customHeight="1" x14ac:dyDescent="0.2">
      <c r="A7" s="2"/>
      <c r="D7" s="2"/>
      <c r="E7" s="2"/>
      <c r="F7" s="2"/>
      <c r="M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53"/>
      <c r="BC7" s="3"/>
    </row>
    <row r="8" spans="1:219" s="1" customFormat="1" ht="11.25" x14ac:dyDescent="0.2">
      <c r="A8" s="154" t="s">
        <v>0</v>
      </c>
      <c r="B8" s="155" t="s">
        <v>245</v>
      </c>
      <c r="C8" s="143" t="s">
        <v>2</v>
      </c>
      <c r="D8" s="143" t="s">
        <v>3</v>
      </c>
      <c r="E8" s="143" t="s">
        <v>4</v>
      </c>
      <c r="F8" s="143" t="s">
        <v>5</v>
      </c>
      <c r="G8" s="54">
        <v>2020</v>
      </c>
      <c r="H8" s="54"/>
      <c r="I8" s="54"/>
      <c r="J8" s="54"/>
      <c r="K8" s="54"/>
      <c r="L8" s="54"/>
      <c r="M8" s="98">
        <v>2020</v>
      </c>
      <c r="N8" s="151">
        <v>2021</v>
      </c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3"/>
      <c r="AI8" s="98">
        <v>2022</v>
      </c>
      <c r="AJ8" s="98"/>
      <c r="AK8" s="98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146">
        <v>2022</v>
      </c>
      <c r="BB8" s="146"/>
      <c r="BC8" s="146"/>
      <c r="BD8" s="146"/>
      <c r="BE8" s="147"/>
    </row>
    <row r="9" spans="1:219" s="1" customFormat="1" ht="12.75" customHeight="1" x14ac:dyDescent="0.2">
      <c r="A9" s="154"/>
      <c r="B9" s="156"/>
      <c r="C9" s="143"/>
      <c r="D9" s="143"/>
      <c r="E9" s="143"/>
      <c r="F9" s="143"/>
      <c r="G9" s="141" t="s">
        <v>16</v>
      </c>
      <c r="H9" s="141" t="s">
        <v>79</v>
      </c>
      <c r="I9" s="140" t="s">
        <v>53</v>
      </c>
      <c r="J9" s="141" t="s">
        <v>82</v>
      </c>
      <c r="K9" s="140" t="s">
        <v>24</v>
      </c>
      <c r="L9" s="141" t="s">
        <v>85</v>
      </c>
      <c r="M9" s="139" t="s">
        <v>61</v>
      </c>
      <c r="N9" s="141" t="s">
        <v>16</v>
      </c>
      <c r="O9" s="150" t="s">
        <v>95</v>
      </c>
      <c r="P9" s="150"/>
      <c r="Q9" s="141" t="s">
        <v>79</v>
      </c>
      <c r="R9" s="150" t="s">
        <v>96</v>
      </c>
      <c r="S9" s="150"/>
      <c r="T9" s="148" t="s">
        <v>53</v>
      </c>
      <c r="U9" s="149" t="s">
        <v>97</v>
      </c>
      <c r="V9" s="149"/>
      <c r="W9" s="141" t="s">
        <v>82</v>
      </c>
      <c r="X9" s="150" t="s">
        <v>98</v>
      </c>
      <c r="Y9" s="150"/>
      <c r="Z9" s="148" t="s">
        <v>24</v>
      </c>
      <c r="AA9" s="149" t="s">
        <v>99</v>
      </c>
      <c r="AB9" s="149"/>
      <c r="AC9" s="141" t="s">
        <v>85</v>
      </c>
      <c r="AD9" s="150" t="s">
        <v>100</v>
      </c>
      <c r="AE9" s="150"/>
      <c r="AF9" s="139" t="s">
        <v>61</v>
      </c>
      <c r="AG9" s="138" t="s">
        <v>246</v>
      </c>
      <c r="AH9" s="138"/>
      <c r="AI9" s="139" t="s">
        <v>16</v>
      </c>
      <c r="AJ9" s="138" t="s">
        <v>247</v>
      </c>
      <c r="AK9" s="138"/>
      <c r="AL9" s="139" t="s">
        <v>79</v>
      </c>
      <c r="AM9" s="138" t="s">
        <v>248</v>
      </c>
      <c r="AN9" s="138"/>
      <c r="AO9" s="139" t="s">
        <v>53</v>
      </c>
      <c r="AP9" s="138" t="s">
        <v>249</v>
      </c>
      <c r="AQ9" s="138"/>
      <c r="AR9" s="139" t="s">
        <v>82</v>
      </c>
      <c r="AS9" s="138" t="s">
        <v>250</v>
      </c>
      <c r="AT9" s="138"/>
      <c r="AU9" s="139" t="s">
        <v>24</v>
      </c>
      <c r="AV9" s="138" t="s">
        <v>251</v>
      </c>
      <c r="AW9" s="138"/>
      <c r="AX9" s="139" t="s">
        <v>85</v>
      </c>
      <c r="AY9" s="138" t="s">
        <v>252</v>
      </c>
      <c r="AZ9" s="138"/>
      <c r="BA9" s="139" t="s">
        <v>61</v>
      </c>
      <c r="BB9" s="138" t="s">
        <v>253</v>
      </c>
      <c r="BC9" s="138"/>
      <c r="BD9" s="145" t="s">
        <v>103</v>
      </c>
      <c r="BE9" s="145"/>
    </row>
    <row r="10" spans="1:219" s="1" customFormat="1" ht="19.5" x14ac:dyDescent="0.2">
      <c r="A10" s="154"/>
      <c r="B10" s="157"/>
      <c r="C10" s="143"/>
      <c r="D10" s="143"/>
      <c r="E10" s="143"/>
      <c r="F10" s="143"/>
      <c r="G10" s="141"/>
      <c r="H10" s="141"/>
      <c r="I10" s="140"/>
      <c r="J10" s="141"/>
      <c r="K10" s="140"/>
      <c r="L10" s="141"/>
      <c r="M10" s="139"/>
      <c r="N10" s="141"/>
      <c r="O10" s="13" t="s">
        <v>104</v>
      </c>
      <c r="P10" s="13" t="s">
        <v>105</v>
      </c>
      <c r="Q10" s="141"/>
      <c r="R10" s="13" t="s">
        <v>104</v>
      </c>
      <c r="S10" s="13" t="s">
        <v>105</v>
      </c>
      <c r="T10" s="148"/>
      <c r="U10" s="55" t="s">
        <v>104</v>
      </c>
      <c r="V10" s="55" t="s">
        <v>105</v>
      </c>
      <c r="W10" s="141"/>
      <c r="X10" s="13" t="s">
        <v>104</v>
      </c>
      <c r="Y10" s="13" t="s">
        <v>105</v>
      </c>
      <c r="Z10" s="148"/>
      <c r="AA10" s="55" t="s">
        <v>104</v>
      </c>
      <c r="AB10" s="55" t="s">
        <v>105</v>
      </c>
      <c r="AC10" s="141"/>
      <c r="AD10" s="13" t="s">
        <v>104</v>
      </c>
      <c r="AE10" s="13" t="s">
        <v>105</v>
      </c>
      <c r="AF10" s="139"/>
      <c r="AG10" s="18" t="s">
        <v>104</v>
      </c>
      <c r="AH10" s="18" t="s">
        <v>105</v>
      </c>
      <c r="AI10" s="139"/>
      <c r="AJ10" s="18" t="s">
        <v>104</v>
      </c>
      <c r="AK10" s="18" t="s">
        <v>105</v>
      </c>
      <c r="AL10" s="139"/>
      <c r="AM10" s="18" t="s">
        <v>104</v>
      </c>
      <c r="AN10" s="18" t="s">
        <v>105</v>
      </c>
      <c r="AO10" s="139"/>
      <c r="AP10" s="18" t="s">
        <v>104</v>
      </c>
      <c r="AQ10" s="18" t="s">
        <v>105</v>
      </c>
      <c r="AR10" s="139"/>
      <c r="AS10" s="18" t="s">
        <v>104</v>
      </c>
      <c r="AT10" s="18" t="s">
        <v>105</v>
      </c>
      <c r="AU10" s="139"/>
      <c r="AV10" s="18" t="s">
        <v>104</v>
      </c>
      <c r="AW10" s="18" t="s">
        <v>105</v>
      </c>
      <c r="AX10" s="139"/>
      <c r="AY10" s="18" t="s">
        <v>104</v>
      </c>
      <c r="AZ10" s="18" t="s">
        <v>105</v>
      </c>
      <c r="BA10" s="139"/>
      <c r="BB10" s="100" t="s">
        <v>104</v>
      </c>
      <c r="BC10" s="101" t="s">
        <v>105</v>
      </c>
      <c r="BD10" s="19" t="s">
        <v>106</v>
      </c>
      <c r="BE10" s="118" t="s">
        <v>253</v>
      </c>
    </row>
    <row r="11" spans="1:219" s="38" customFormat="1" ht="11.25" x14ac:dyDescent="0.2">
      <c r="A11" s="2">
        <v>1</v>
      </c>
      <c r="B11" s="56">
        <v>74</v>
      </c>
      <c r="C11" s="56" t="s">
        <v>108</v>
      </c>
      <c r="D11" s="57">
        <v>1012004499</v>
      </c>
      <c r="E11" s="57">
        <v>101201001</v>
      </c>
      <c r="F11" s="58">
        <v>86618411</v>
      </c>
      <c r="G11" s="22">
        <v>1433212</v>
      </c>
      <c r="H11" s="22">
        <v>1856866</v>
      </c>
      <c r="I11" s="59">
        <f>G11+H11</f>
        <v>3290078</v>
      </c>
      <c r="J11" s="22">
        <v>2542751</v>
      </c>
      <c r="K11" s="59">
        <f>J11+I11</f>
        <v>5832829</v>
      </c>
      <c r="L11" s="22">
        <v>3530678</v>
      </c>
      <c r="M11" s="35">
        <f>K11+L11</f>
        <v>9363507</v>
      </c>
      <c r="N11" s="22">
        <v>2059545</v>
      </c>
      <c r="O11" s="22">
        <f>N11-G11</f>
        <v>626333</v>
      </c>
      <c r="P11" s="24">
        <f>N11/G11</f>
        <v>1.4370135053292883</v>
      </c>
      <c r="Q11" s="22">
        <v>2606634</v>
      </c>
      <c r="R11" s="22">
        <f>Q11-H11</f>
        <v>749768</v>
      </c>
      <c r="S11" s="24">
        <f>Q11/H11</f>
        <v>1.4037814252617045</v>
      </c>
      <c r="T11" s="60">
        <f t="shared" ref="T11:T17" si="0">N11+Q11</f>
        <v>4666179</v>
      </c>
      <c r="U11" s="60">
        <f>T11-I11</f>
        <v>1376101</v>
      </c>
      <c r="V11" s="61">
        <f>T11/I11</f>
        <v>1.4182578650111031</v>
      </c>
      <c r="W11" s="22">
        <v>3322166</v>
      </c>
      <c r="X11" s="22">
        <f>W11-J11</f>
        <v>779415</v>
      </c>
      <c r="Y11" s="24">
        <f>W11/J11</f>
        <v>1.3065243116608745</v>
      </c>
      <c r="Z11" s="60">
        <f t="shared" ref="Z11:Z17" si="1">T11+W11</f>
        <v>7988345</v>
      </c>
      <c r="AA11" s="60">
        <f>Z11-K11</f>
        <v>2155516</v>
      </c>
      <c r="AB11" s="61">
        <f>Z11/K11</f>
        <v>1.3695489787202746</v>
      </c>
      <c r="AC11" s="22">
        <v>4763049</v>
      </c>
      <c r="AD11" s="22">
        <f>AC11-L11</f>
        <v>1232371</v>
      </c>
      <c r="AE11" s="24">
        <f>AC11/L11</f>
        <v>1.3490465570635441</v>
      </c>
      <c r="AF11" s="35">
        <f t="shared" ref="AF11:AF17" si="2">Z11+AC11</f>
        <v>12751394</v>
      </c>
      <c r="AG11" s="35">
        <f>AF11-M11</f>
        <v>3387887</v>
      </c>
      <c r="AH11" s="36">
        <f>AF11/M11</f>
        <v>1.3618181734685519</v>
      </c>
      <c r="AI11" s="35">
        <v>2910786</v>
      </c>
      <c r="AJ11" s="35">
        <f t="shared" ref="AJ11:AJ19" si="3">AI11-N11</f>
        <v>851241</v>
      </c>
      <c r="AK11" s="36">
        <f t="shared" ref="AK11:AK19" si="4">AI11/N11</f>
        <v>1.4133150768737754</v>
      </c>
      <c r="AL11" s="35">
        <v>4099857</v>
      </c>
      <c r="AM11" s="35">
        <f t="shared" ref="AM11:AM19" si="5">AL11-Q11</f>
        <v>1493223</v>
      </c>
      <c r="AN11" s="36">
        <f t="shared" ref="AN11:AN19" si="6">AL11/Q11</f>
        <v>1.5728548772094586</v>
      </c>
      <c r="AO11" s="35">
        <f t="shared" ref="AO11:AO51" si="7">AI11+AL11</f>
        <v>7010643</v>
      </c>
      <c r="AP11" s="35">
        <f t="shared" ref="AP11:AP51" si="8">AO11-T11</f>
        <v>2344464</v>
      </c>
      <c r="AQ11" s="36">
        <f t="shared" ref="AQ11:AQ51" si="9">AO11/T11</f>
        <v>1.5024376475913161</v>
      </c>
      <c r="AR11" s="35">
        <v>4801757</v>
      </c>
      <c r="AS11" s="35">
        <f t="shared" ref="AS11:AS51" si="10">AR11-W11</f>
        <v>1479591</v>
      </c>
      <c r="AT11" s="36">
        <f t="shared" ref="AT11:AT51" si="11">AR11/W11</f>
        <v>1.4453693764851003</v>
      </c>
      <c r="AU11" s="35">
        <f t="shared" ref="AU11:AU51" si="12">AO11+AR11</f>
        <v>11812400</v>
      </c>
      <c r="AV11" s="35">
        <f t="shared" ref="AV11:AV51" si="13">AU11-Z11</f>
        <v>3824055</v>
      </c>
      <c r="AW11" s="36">
        <f t="shared" ref="AW11:AW51" si="14">AU11/Z11</f>
        <v>1.4787042873085727</v>
      </c>
      <c r="AX11" s="35">
        <v>6324579</v>
      </c>
      <c r="AY11" s="35">
        <f t="shared" ref="AY11:AY51" si="15">AX11-AC11</f>
        <v>1561530</v>
      </c>
      <c r="AZ11" s="36">
        <f t="shared" ref="AZ11:AZ51" si="16">AX11/AC11</f>
        <v>1.3278425227202155</v>
      </c>
      <c r="BA11" s="35">
        <f t="shared" ref="BA11:BA51" si="17">AU11+AX11</f>
        <v>18136979</v>
      </c>
      <c r="BB11" s="35">
        <f t="shared" ref="BB11:BB51" si="18">BA11-AF11</f>
        <v>5385585</v>
      </c>
      <c r="BC11" s="102">
        <f>BA11/AF11:AF12</f>
        <v>1.4223526463067488</v>
      </c>
      <c r="BD11" s="22">
        <f>IF(F11=86618101,BA11*33/100,BA11*41/100)</f>
        <v>7436161.3899999997</v>
      </c>
      <c r="BE11" s="119">
        <f>IF(F11=86618101,BB11*33/100,BB11*41/100)</f>
        <v>2208089.85</v>
      </c>
    </row>
    <row r="12" spans="1:219" s="38" customFormat="1" ht="11.25" x14ac:dyDescent="0.2">
      <c r="A12" s="2">
        <v>2</v>
      </c>
      <c r="B12" s="56">
        <v>67</v>
      </c>
      <c r="C12" s="56" t="s">
        <v>254</v>
      </c>
      <c r="D12" s="57">
        <v>7453231200</v>
      </c>
      <c r="E12" s="57"/>
      <c r="F12" s="58">
        <v>86618101</v>
      </c>
      <c r="G12" s="21"/>
      <c r="H12" s="22"/>
      <c r="I12" s="59"/>
      <c r="J12" s="22"/>
      <c r="K12" s="59"/>
      <c r="L12" s="22"/>
      <c r="M12" s="35">
        <v>0</v>
      </c>
      <c r="N12" s="22">
        <v>0</v>
      </c>
      <c r="O12" s="22"/>
      <c r="P12" s="24"/>
      <c r="Q12" s="22">
        <v>0</v>
      </c>
      <c r="R12" s="22"/>
      <c r="S12" s="24"/>
      <c r="T12" s="60">
        <f t="shared" si="0"/>
        <v>0</v>
      </c>
      <c r="U12" s="60"/>
      <c r="V12" s="61"/>
      <c r="W12" s="22">
        <v>33228</v>
      </c>
      <c r="X12" s="22"/>
      <c r="Y12" s="24"/>
      <c r="Z12" s="60">
        <f t="shared" si="1"/>
        <v>33228</v>
      </c>
      <c r="AA12" s="60"/>
      <c r="AB12" s="61"/>
      <c r="AC12" s="22">
        <v>493569</v>
      </c>
      <c r="AD12" s="22"/>
      <c r="AE12" s="24"/>
      <c r="AF12" s="35">
        <f t="shared" si="2"/>
        <v>526797</v>
      </c>
      <c r="AG12" s="35"/>
      <c r="AH12" s="36"/>
      <c r="AI12" s="35">
        <v>1142962</v>
      </c>
      <c r="AJ12" s="35">
        <f t="shared" si="3"/>
        <v>1142962</v>
      </c>
      <c r="AK12" s="36" t="e">
        <f t="shared" si="4"/>
        <v>#DIV/0!</v>
      </c>
      <c r="AL12" s="35">
        <v>2274921</v>
      </c>
      <c r="AM12" s="35">
        <f t="shared" si="5"/>
        <v>2274921</v>
      </c>
      <c r="AN12" s="36" t="e">
        <f t="shared" si="6"/>
        <v>#DIV/0!</v>
      </c>
      <c r="AO12" s="35">
        <f t="shared" si="7"/>
        <v>3417883</v>
      </c>
      <c r="AP12" s="35">
        <f t="shared" si="8"/>
        <v>3417883</v>
      </c>
      <c r="AQ12" s="36" t="e">
        <f t="shared" si="9"/>
        <v>#DIV/0!</v>
      </c>
      <c r="AR12" s="35">
        <v>935217.72</v>
      </c>
      <c r="AS12" s="35">
        <f t="shared" si="10"/>
        <v>901989.72</v>
      </c>
      <c r="AT12" s="36">
        <f t="shared" si="11"/>
        <v>28.145471289274106</v>
      </c>
      <c r="AU12" s="35">
        <f t="shared" si="12"/>
        <v>4353100.72</v>
      </c>
      <c r="AV12" s="35">
        <f t="shared" si="13"/>
        <v>4319872.72</v>
      </c>
      <c r="AW12" s="36">
        <f t="shared" si="14"/>
        <v>131.00700373179245</v>
      </c>
      <c r="AX12" s="35">
        <v>1476144</v>
      </c>
      <c r="AY12" s="35">
        <f t="shared" si="15"/>
        <v>982575</v>
      </c>
      <c r="AZ12" s="36">
        <f t="shared" si="16"/>
        <v>2.9907550919932167</v>
      </c>
      <c r="BA12" s="35">
        <f t="shared" si="17"/>
        <v>5829244.7199999997</v>
      </c>
      <c r="BB12" s="35">
        <f t="shared" si="18"/>
        <v>5302447.72</v>
      </c>
      <c r="BC12" s="102">
        <f>BA12/AF12:AF13</f>
        <v>11.0654478290499</v>
      </c>
      <c r="BD12" s="22">
        <f t="shared" ref="BD12:BD75" si="19">IF(F12=86618101,BA12*33/100,BA12*41/100)</f>
        <v>1923650.7575999999</v>
      </c>
      <c r="BE12" s="119">
        <f t="shared" ref="BE12:BE75" si="20">IF(F12=86618101,BB12*33/100,BB12*41/100)</f>
        <v>1749807.7475999999</v>
      </c>
    </row>
    <row r="13" spans="1:219" s="1" customFormat="1" ht="11.25" x14ac:dyDescent="0.2">
      <c r="A13" s="2">
        <v>3</v>
      </c>
      <c r="B13" s="21">
        <v>103</v>
      </c>
      <c r="C13" s="21" t="s">
        <v>255</v>
      </c>
      <c r="D13" s="13">
        <v>7826137386</v>
      </c>
      <c r="E13" s="13"/>
      <c r="F13" s="13">
        <v>86618433</v>
      </c>
      <c r="G13" s="22"/>
      <c r="H13" s="22"/>
      <c r="I13" s="59"/>
      <c r="J13" s="22"/>
      <c r="K13" s="59"/>
      <c r="L13" s="22"/>
      <c r="M13" s="35">
        <v>2028958.37</v>
      </c>
      <c r="N13" s="22">
        <v>510209</v>
      </c>
      <c r="O13" s="22"/>
      <c r="P13" s="24"/>
      <c r="Q13" s="22">
        <v>116328</v>
      </c>
      <c r="R13" s="22"/>
      <c r="S13" s="24"/>
      <c r="T13" s="60">
        <f t="shared" si="0"/>
        <v>626537</v>
      </c>
      <c r="U13" s="60"/>
      <c r="V13" s="61"/>
      <c r="W13" s="22">
        <v>581161.36</v>
      </c>
      <c r="X13" s="22"/>
      <c r="Y13" s="24"/>
      <c r="Z13" s="60">
        <f t="shared" si="1"/>
        <v>1207698.3599999999</v>
      </c>
      <c r="AA13" s="60">
        <f>Z13-K13</f>
        <v>1207698.3599999999</v>
      </c>
      <c r="AB13" s="61" t="e">
        <f>Z13/K13</f>
        <v>#DIV/0!</v>
      </c>
      <c r="AC13" s="22">
        <v>10905.04</v>
      </c>
      <c r="AD13" s="22"/>
      <c r="AE13" s="24"/>
      <c r="AF13" s="35">
        <f t="shared" si="2"/>
        <v>1218603.3999999999</v>
      </c>
      <c r="AG13" s="35">
        <f>AF13-M13</f>
        <v>-810354.9700000002</v>
      </c>
      <c r="AH13" s="36">
        <f>AF13/M13</f>
        <v>0.60060542296883102</v>
      </c>
      <c r="AI13" s="35">
        <v>1427904.43</v>
      </c>
      <c r="AJ13" s="35">
        <f t="shared" si="3"/>
        <v>917695.42999999993</v>
      </c>
      <c r="AK13" s="36">
        <f t="shared" si="4"/>
        <v>2.7986657036626164</v>
      </c>
      <c r="AL13" s="35">
        <v>2411833.2400000002</v>
      </c>
      <c r="AM13" s="35">
        <f t="shared" si="5"/>
        <v>2295505.2400000002</v>
      </c>
      <c r="AN13" s="36">
        <f t="shared" si="6"/>
        <v>20.733041400178806</v>
      </c>
      <c r="AO13" s="35">
        <f t="shared" si="7"/>
        <v>3839737.67</v>
      </c>
      <c r="AP13" s="35">
        <f t="shared" si="8"/>
        <v>3213200.67</v>
      </c>
      <c r="AQ13" s="36">
        <f t="shared" si="9"/>
        <v>6.1285090425625297</v>
      </c>
      <c r="AR13" s="35">
        <v>1134875.02</v>
      </c>
      <c r="AS13" s="35">
        <f t="shared" si="10"/>
        <v>553713.66</v>
      </c>
      <c r="AT13" s="36">
        <f t="shared" si="11"/>
        <v>1.9527709481580124</v>
      </c>
      <c r="AU13" s="35">
        <f t="shared" si="12"/>
        <v>4974612.6899999995</v>
      </c>
      <c r="AV13" s="35">
        <f t="shared" si="13"/>
        <v>3766914.3299999996</v>
      </c>
      <c r="AW13" s="36">
        <f t="shared" si="14"/>
        <v>4.1190854063923714</v>
      </c>
      <c r="AX13" s="35">
        <v>495500.22</v>
      </c>
      <c r="AY13" s="35">
        <f t="shared" si="15"/>
        <v>484595.18</v>
      </c>
      <c r="AZ13" s="36">
        <f t="shared" si="16"/>
        <v>45.437726042270356</v>
      </c>
      <c r="BA13" s="35">
        <f t="shared" si="17"/>
        <v>5470112.9099999992</v>
      </c>
      <c r="BB13" s="35">
        <f t="shared" si="18"/>
        <v>4251509.51</v>
      </c>
      <c r="BC13" s="102">
        <f>BA13/AF13:AF16</f>
        <v>4.4888377219364397</v>
      </c>
      <c r="BD13" s="22">
        <f t="shared" si="19"/>
        <v>2242746.2930999999</v>
      </c>
      <c r="BE13" s="119">
        <f t="shared" si="20"/>
        <v>1743118.8991</v>
      </c>
    </row>
    <row r="14" spans="1:219" s="1" customFormat="1" ht="11.25" x14ac:dyDescent="0.2">
      <c r="A14" s="2">
        <v>4</v>
      </c>
      <c r="B14" s="21">
        <v>100</v>
      </c>
      <c r="C14" s="21" t="s">
        <v>238</v>
      </c>
      <c r="D14" s="13">
        <v>7801420850</v>
      </c>
      <c r="E14" s="13">
        <v>781301001</v>
      </c>
      <c r="F14" s="13">
        <v>86618433</v>
      </c>
      <c r="G14" s="22">
        <v>1519060</v>
      </c>
      <c r="H14" s="22">
        <v>1755941</v>
      </c>
      <c r="I14" s="59">
        <f>G14+H14</f>
        <v>3275001</v>
      </c>
      <c r="J14" s="22">
        <v>1263991.19</v>
      </c>
      <c r="K14" s="59">
        <f>J14+I14</f>
        <v>4538992.1899999995</v>
      </c>
      <c r="L14" s="22">
        <v>2472371</v>
      </c>
      <c r="M14" s="35">
        <f>K14+L14</f>
        <v>7011363.1899999995</v>
      </c>
      <c r="N14" s="22">
        <v>1721533.82</v>
      </c>
      <c r="O14" s="22">
        <f>N14-G14</f>
        <v>202473.82000000007</v>
      </c>
      <c r="P14" s="24">
        <f>N14/G14</f>
        <v>1.1332888891814676</v>
      </c>
      <c r="Q14" s="22">
        <v>0</v>
      </c>
      <c r="R14" s="22">
        <f>Q14-H14</f>
        <v>-1755941</v>
      </c>
      <c r="S14" s="24">
        <f>Q14/H14</f>
        <v>0</v>
      </c>
      <c r="T14" s="60">
        <f t="shared" si="0"/>
        <v>1721533.82</v>
      </c>
      <c r="U14" s="60">
        <f>T14-I14</f>
        <v>-1553467.18</v>
      </c>
      <c r="V14" s="61">
        <f>T14/I14</f>
        <v>0.52565902117281793</v>
      </c>
      <c r="W14" s="22">
        <v>2050258</v>
      </c>
      <c r="X14" s="22">
        <f>W14-J14</f>
        <v>786266.81</v>
      </c>
      <c r="Y14" s="24">
        <f>W14/J14</f>
        <v>1.6220508625538759</v>
      </c>
      <c r="Z14" s="60">
        <f t="shared" si="1"/>
        <v>3771791.8200000003</v>
      </c>
      <c r="AA14" s="60">
        <f>Z14-K14</f>
        <v>-767200.36999999918</v>
      </c>
      <c r="AB14" s="61">
        <f>Z14/K14</f>
        <v>0.83097561355354543</v>
      </c>
      <c r="AC14" s="22">
        <v>2155176</v>
      </c>
      <c r="AD14" s="22">
        <f>AC14-L14</f>
        <v>-317195</v>
      </c>
      <c r="AE14" s="24">
        <f>AC14/L14</f>
        <v>0.87170412531129027</v>
      </c>
      <c r="AF14" s="35">
        <f t="shared" si="2"/>
        <v>5926967.8200000003</v>
      </c>
      <c r="AG14" s="35">
        <f>AF14-M14</f>
        <v>-1084395.3699999992</v>
      </c>
      <c r="AH14" s="36">
        <f>AF14/M14</f>
        <v>0.84533744143412437</v>
      </c>
      <c r="AI14" s="35">
        <v>2128060.34</v>
      </c>
      <c r="AJ14" s="35">
        <f t="shared" si="3"/>
        <v>406526.51999999979</v>
      </c>
      <c r="AK14" s="36">
        <f t="shared" si="4"/>
        <v>1.2361420468637669</v>
      </c>
      <c r="AL14" s="35">
        <v>2268627</v>
      </c>
      <c r="AM14" s="35">
        <f t="shared" si="5"/>
        <v>2268627</v>
      </c>
      <c r="AN14" s="36" t="e">
        <f t="shared" si="6"/>
        <v>#DIV/0!</v>
      </c>
      <c r="AO14" s="35">
        <f t="shared" si="7"/>
        <v>4396687.34</v>
      </c>
      <c r="AP14" s="35">
        <f t="shared" si="8"/>
        <v>2675153.5199999996</v>
      </c>
      <c r="AQ14" s="36">
        <f t="shared" si="9"/>
        <v>2.5539360824174802</v>
      </c>
      <c r="AR14" s="35">
        <v>2333785.2200000002</v>
      </c>
      <c r="AS14" s="35">
        <f t="shared" si="10"/>
        <v>283527.2200000002</v>
      </c>
      <c r="AT14" s="36">
        <f t="shared" si="11"/>
        <v>1.138288556854796</v>
      </c>
      <c r="AU14" s="35">
        <f t="shared" si="12"/>
        <v>6730472.5600000005</v>
      </c>
      <c r="AV14" s="35">
        <f t="shared" si="13"/>
        <v>2958680.74</v>
      </c>
      <c r="AW14" s="36">
        <f t="shared" si="14"/>
        <v>1.7844231286338597</v>
      </c>
      <c r="AX14" s="35">
        <v>2857371</v>
      </c>
      <c r="AY14" s="35">
        <f t="shared" si="15"/>
        <v>702195</v>
      </c>
      <c r="AZ14" s="36">
        <f t="shared" si="16"/>
        <v>1.3258179378389514</v>
      </c>
      <c r="BA14" s="35">
        <f t="shared" si="17"/>
        <v>9587843.5600000005</v>
      </c>
      <c r="BB14" s="35">
        <f t="shared" si="18"/>
        <v>3660875.74</v>
      </c>
      <c r="BC14" s="102">
        <f>BA14/AF14:AF15</f>
        <v>1.6176641836398564</v>
      </c>
      <c r="BD14" s="22">
        <f t="shared" si="19"/>
        <v>3931015.8596000005</v>
      </c>
      <c r="BE14" s="119">
        <f t="shared" si="20"/>
        <v>1500959.0534000001</v>
      </c>
    </row>
    <row r="15" spans="1:219" s="1" customFormat="1" ht="11.25" x14ac:dyDescent="0.2">
      <c r="A15" s="2">
        <v>5</v>
      </c>
      <c r="B15" s="21">
        <v>2</v>
      </c>
      <c r="C15" s="21" t="s">
        <v>111</v>
      </c>
      <c r="D15" s="13">
        <v>7813635257</v>
      </c>
      <c r="E15" s="13"/>
      <c r="F15" s="13">
        <v>86618101</v>
      </c>
      <c r="G15" s="22">
        <v>1800421</v>
      </c>
      <c r="H15" s="22">
        <v>1891851</v>
      </c>
      <c r="I15" s="59">
        <f>G15+H15</f>
        <v>3692272</v>
      </c>
      <c r="J15" s="22">
        <v>2105571</v>
      </c>
      <c r="K15" s="59">
        <f>J15+I15</f>
        <v>5797843</v>
      </c>
      <c r="L15" s="22">
        <v>2124313</v>
      </c>
      <c r="M15" s="35">
        <f>K15+L15</f>
        <v>7922156</v>
      </c>
      <c r="N15" s="22">
        <v>2102506</v>
      </c>
      <c r="O15" s="22">
        <f>N15-G15</f>
        <v>302085</v>
      </c>
      <c r="P15" s="24">
        <f>N15/G15</f>
        <v>1.1677857567757763</v>
      </c>
      <c r="Q15" s="22">
        <v>2164033</v>
      </c>
      <c r="R15" s="22">
        <f>Q15-H15</f>
        <v>272182</v>
      </c>
      <c r="S15" s="24">
        <f>Q15/H15</f>
        <v>1.1438707382346707</v>
      </c>
      <c r="T15" s="60">
        <f t="shared" si="0"/>
        <v>4266539</v>
      </c>
      <c r="U15" s="60">
        <f>T15-I15</f>
        <v>574267</v>
      </c>
      <c r="V15" s="61">
        <f>T15/I15</f>
        <v>1.1555321493107766</v>
      </c>
      <c r="W15" s="22">
        <v>2487128</v>
      </c>
      <c r="X15" s="22">
        <f>W15-J15</f>
        <v>381557</v>
      </c>
      <c r="Y15" s="24">
        <f>W15/J15</f>
        <v>1.1812130771177984</v>
      </c>
      <c r="Z15" s="60">
        <f t="shared" si="1"/>
        <v>6753667</v>
      </c>
      <c r="AA15" s="60">
        <f>Z15-K15</f>
        <v>955824</v>
      </c>
      <c r="AB15" s="61">
        <f>Z15/K15</f>
        <v>1.1648585517062122</v>
      </c>
      <c r="AC15" s="22">
        <v>2944341</v>
      </c>
      <c r="AD15" s="22">
        <f>AC15-L15</f>
        <v>820028</v>
      </c>
      <c r="AE15" s="24">
        <f>AC15/L15</f>
        <v>1.3860203275129419</v>
      </c>
      <c r="AF15" s="35">
        <f t="shared" si="2"/>
        <v>9698008</v>
      </c>
      <c r="AG15" s="35">
        <f>AF15-M15</f>
        <v>1775852</v>
      </c>
      <c r="AH15" s="36">
        <f>AF15/M15</f>
        <v>1.2241627153012387</v>
      </c>
      <c r="AI15" s="35">
        <v>2801137</v>
      </c>
      <c r="AJ15" s="35">
        <f t="shared" si="3"/>
        <v>698631</v>
      </c>
      <c r="AK15" s="36">
        <f t="shared" si="4"/>
        <v>1.3322849019218019</v>
      </c>
      <c r="AL15" s="35">
        <v>2872681</v>
      </c>
      <c r="AM15" s="35">
        <f t="shared" si="5"/>
        <v>708648</v>
      </c>
      <c r="AN15" s="36">
        <f t="shared" si="6"/>
        <v>1.3274663556424509</v>
      </c>
      <c r="AO15" s="35">
        <f t="shared" si="7"/>
        <v>5673818</v>
      </c>
      <c r="AP15" s="35">
        <f t="shared" si="8"/>
        <v>1407279</v>
      </c>
      <c r="AQ15" s="36">
        <f t="shared" si="9"/>
        <v>1.3298408850827332</v>
      </c>
      <c r="AR15" s="35">
        <v>2328976</v>
      </c>
      <c r="AS15" s="35">
        <f t="shared" si="10"/>
        <v>-158152</v>
      </c>
      <c r="AT15" s="36">
        <f t="shared" si="11"/>
        <v>0.93641179706070621</v>
      </c>
      <c r="AU15" s="35">
        <f t="shared" si="12"/>
        <v>8002794</v>
      </c>
      <c r="AV15" s="35">
        <f t="shared" si="13"/>
        <v>1249127</v>
      </c>
      <c r="AW15" s="36">
        <f t="shared" si="14"/>
        <v>1.1849553731328477</v>
      </c>
      <c r="AX15" s="35">
        <v>5193060</v>
      </c>
      <c r="AY15" s="35">
        <f t="shared" si="15"/>
        <v>2248719</v>
      </c>
      <c r="AZ15" s="36">
        <f t="shared" si="16"/>
        <v>1.7637427186592858</v>
      </c>
      <c r="BA15" s="35">
        <f t="shared" si="17"/>
        <v>13195854</v>
      </c>
      <c r="BB15" s="35">
        <f t="shared" si="18"/>
        <v>3497846</v>
      </c>
      <c r="BC15" s="102">
        <f>BA15/AF15:AF16</f>
        <v>1.3606767492870702</v>
      </c>
      <c r="BD15" s="22">
        <f t="shared" si="19"/>
        <v>4354631.82</v>
      </c>
      <c r="BE15" s="119">
        <f t="shared" si="20"/>
        <v>1154289.18</v>
      </c>
    </row>
    <row r="16" spans="1:219" s="1" customFormat="1" ht="11.25" x14ac:dyDescent="0.2">
      <c r="A16" s="2">
        <v>6</v>
      </c>
      <c r="B16" s="21">
        <v>86</v>
      </c>
      <c r="C16" s="21" t="s">
        <v>110</v>
      </c>
      <c r="D16" s="13">
        <v>1012012549</v>
      </c>
      <c r="E16" s="13"/>
      <c r="F16" s="13">
        <v>86618422</v>
      </c>
      <c r="G16" s="22">
        <v>964443</v>
      </c>
      <c r="H16" s="22">
        <v>1039268</v>
      </c>
      <c r="I16" s="59">
        <f>G16+H16</f>
        <v>2003711</v>
      </c>
      <c r="J16" s="22">
        <v>1059918</v>
      </c>
      <c r="K16" s="59">
        <f>J16+I16</f>
        <v>3063629</v>
      </c>
      <c r="L16" s="22">
        <v>1510254</v>
      </c>
      <c r="M16" s="35">
        <f>K16+L16</f>
        <v>4573883</v>
      </c>
      <c r="N16" s="22">
        <v>1134445</v>
      </c>
      <c r="O16" s="22">
        <f>N16-G16</f>
        <v>170002</v>
      </c>
      <c r="P16" s="24">
        <f>N16/G16</f>
        <v>1.1762696188369868</v>
      </c>
      <c r="Q16" s="22">
        <v>1194492</v>
      </c>
      <c r="R16" s="22">
        <f>Q16-H16</f>
        <v>155224</v>
      </c>
      <c r="S16" s="24">
        <f>Q16/H16</f>
        <v>1.1493589718917545</v>
      </c>
      <c r="T16" s="60">
        <f t="shared" si="0"/>
        <v>2328937</v>
      </c>
      <c r="U16" s="60">
        <f>T16-I16</f>
        <v>325226</v>
      </c>
      <c r="V16" s="61">
        <f>T16/I16</f>
        <v>1.1623118303986952</v>
      </c>
      <c r="W16" s="22">
        <v>3327843.77</v>
      </c>
      <c r="X16" s="22">
        <f>W16-J16</f>
        <v>2267925.77</v>
      </c>
      <c r="Y16" s="24">
        <f>W16/J16</f>
        <v>3.139718138572984</v>
      </c>
      <c r="Z16" s="60">
        <f t="shared" si="1"/>
        <v>5656780.7699999996</v>
      </c>
      <c r="AA16" s="60">
        <f>Z16-K16</f>
        <v>2593151.7699999996</v>
      </c>
      <c r="AB16" s="61">
        <f>Z16/K16</f>
        <v>1.8464313955769447</v>
      </c>
      <c r="AC16" s="22">
        <v>1589892</v>
      </c>
      <c r="AD16" s="22">
        <f>AC16-L16</f>
        <v>79638</v>
      </c>
      <c r="AE16" s="24">
        <f>AC16/L16</f>
        <v>1.0527315272795172</v>
      </c>
      <c r="AF16" s="35">
        <f t="shared" si="2"/>
        <v>7246672.7699999996</v>
      </c>
      <c r="AG16" s="35">
        <f>AF16-M16</f>
        <v>2672789.7699999996</v>
      </c>
      <c r="AH16" s="36">
        <f>AF16/M16</f>
        <v>1.5843590161794694</v>
      </c>
      <c r="AI16" s="35">
        <v>3861932</v>
      </c>
      <c r="AJ16" s="35">
        <f t="shared" si="3"/>
        <v>2727487</v>
      </c>
      <c r="AK16" s="36">
        <f t="shared" si="4"/>
        <v>3.404247892141091</v>
      </c>
      <c r="AL16" s="35">
        <v>1390982</v>
      </c>
      <c r="AM16" s="35">
        <f t="shared" si="5"/>
        <v>196490</v>
      </c>
      <c r="AN16" s="36">
        <f t="shared" si="6"/>
        <v>1.16449670654973</v>
      </c>
      <c r="AO16" s="35">
        <f t="shared" si="7"/>
        <v>5252914</v>
      </c>
      <c r="AP16" s="35">
        <f t="shared" si="8"/>
        <v>2923977</v>
      </c>
      <c r="AQ16" s="36">
        <f t="shared" si="9"/>
        <v>2.2554985386036632</v>
      </c>
      <c r="AR16" s="35">
        <v>1595750</v>
      </c>
      <c r="AS16" s="35">
        <f t="shared" si="10"/>
        <v>-1732093.77</v>
      </c>
      <c r="AT16" s="36">
        <f t="shared" si="11"/>
        <v>0.47951469789100104</v>
      </c>
      <c r="AU16" s="35">
        <f t="shared" si="12"/>
        <v>6848664</v>
      </c>
      <c r="AV16" s="35">
        <f t="shared" si="13"/>
        <v>1191883.2300000004</v>
      </c>
      <c r="AW16" s="36">
        <f t="shared" si="14"/>
        <v>1.2106999154573919</v>
      </c>
      <c r="AX16" s="35">
        <v>3867660.31</v>
      </c>
      <c r="AY16" s="35">
        <f t="shared" si="15"/>
        <v>2277768.31</v>
      </c>
      <c r="AZ16" s="36">
        <f t="shared" si="16"/>
        <v>2.4326559980174753</v>
      </c>
      <c r="BA16" s="35">
        <f t="shared" si="17"/>
        <v>10716324.310000001</v>
      </c>
      <c r="BB16" s="35">
        <f t="shared" si="18"/>
        <v>3469651.540000001</v>
      </c>
      <c r="BC16" s="102">
        <f>BA16/AF16:AF17</f>
        <v>1.4787923575580468</v>
      </c>
      <c r="BD16" s="22">
        <f t="shared" si="19"/>
        <v>4393692.9671</v>
      </c>
      <c r="BE16" s="119">
        <f t="shared" si="20"/>
        <v>1422557.1314000005</v>
      </c>
    </row>
    <row r="17" spans="1:57" s="1" customFormat="1" ht="11.25" x14ac:dyDescent="0.2">
      <c r="A17" s="2">
        <v>7</v>
      </c>
      <c r="B17" s="21">
        <v>91</v>
      </c>
      <c r="C17" s="21" t="s">
        <v>109</v>
      </c>
      <c r="D17" s="13">
        <v>1035000317</v>
      </c>
      <c r="E17" s="13"/>
      <c r="F17" s="13">
        <v>86618422</v>
      </c>
      <c r="G17" s="22">
        <v>0</v>
      </c>
      <c r="H17" s="22">
        <v>0</v>
      </c>
      <c r="I17" s="59">
        <f>G17+H17</f>
        <v>0</v>
      </c>
      <c r="J17" s="22">
        <v>0</v>
      </c>
      <c r="K17" s="59">
        <f>J17+I17</f>
        <v>0</v>
      </c>
      <c r="L17" s="22">
        <v>0</v>
      </c>
      <c r="M17" s="35">
        <f>K17+L17</f>
        <v>0</v>
      </c>
      <c r="N17" s="22">
        <v>0</v>
      </c>
      <c r="O17" s="22">
        <f>N17-G17</f>
        <v>0</v>
      </c>
      <c r="P17" s="24" t="e">
        <f>N17/G17</f>
        <v>#DIV/0!</v>
      </c>
      <c r="Q17" s="22">
        <v>221985</v>
      </c>
      <c r="R17" s="22">
        <f>Q17-H17</f>
        <v>221985</v>
      </c>
      <c r="S17" s="24" t="e">
        <f>Q17/H17</f>
        <v>#DIV/0!</v>
      </c>
      <c r="T17" s="60">
        <f t="shared" si="0"/>
        <v>221985</v>
      </c>
      <c r="U17" s="60">
        <f>T17-I17</f>
        <v>221985</v>
      </c>
      <c r="V17" s="61" t="e">
        <f>T17/I17</f>
        <v>#DIV/0!</v>
      </c>
      <c r="W17" s="22">
        <v>912593.27</v>
      </c>
      <c r="X17" s="22">
        <f>W17-J17</f>
        <v>912593.27</v>
      </c>
      <c r="Y17" s="24" t="e">
        <f>W17/J17</f>
        <v>#DIV/0!</v>
      </c>
      <c r="Z17" s="60">
        <f t="shared" si="1"/>
        <v>1134578.27</v>
      </c>
      <c r="AA17" s="60">
        <f>Z17-K17</f>
        <v>1134578.27</v>
      </c>
      <c r="AB17" s="61" t="e">
        <f>Z17/K17</f>
        <v>#DIV/0!</v>
      </c>
      <c r="AC17" s="22">
        <v>1833879.43</v>
      </c>
      <c r="AD17" s="22">
        <f>AC17-L17</f>
        <v>1833879.43</v>
      </c>
      <c r="AE17" s="24" t="e">
        <f>AC17/L17</f>
        <v>#DIV/0!</v>
      </c>
      <c r="AF17" s="35">
        <f t="shared" si="2"/>
        <v>2968457.7</v>
      </c>
      <c r="AG17" s="35">
        <f>AF17-M17</f>
        <v>2968457.7</v>
      </c>
      <c r="AH17" s="36" t="e">
        <f>AF17/M17</f>
        <v>#DIV/0!</v>
      </c>
      <c r="AI17" s="35">
        <v>1085481.73</v>
      </c>
      <c r="AJ17" s="35">
        <f t="shared" si="3"/>
        <v>1085481.73</v>
      </c>
      <c r="AK17" s="36" t="e">
        <f t="shared" si="4"/>
        <v>#DIV/0!</v>
      </c>
      <c r="AL17" s="35">
        <v>1248158.56</v>
      </c>
      <c r="AM17" s="35">
        <f t="shared" si="5"/>
        <v>1026173.56</v>
      </c>
      <c r="AN17" s="36">
        <f t="shared" si="6"/>
        <v>5.6227157690834968</v>
      </c>
      <c r="AO17" s="35">
        <f t="shared" si="7"/>
        <v>2333640.29</v>
      </c>
      <c r="AP17" s="35">
        <f t="shared" si="8"/>
        <v>2111655.29</v>
      </c>
      <c r="AQ17" s="36">
        <f t="shared" si="9"/>
        <v>10.512603509246121</v>
      </c>
      <c r="AR17" s="35">
        <v>1422695</v>
      </c>
      <c r="AS17" s="35">
        <f t="shared" si="10"/>
        <v>510101.73</v>
      </c>
      <c r="AT17" s="36">
        <f t="shared" si="11"/>
        <v>1.558958461308837</v>
      </c>
      <c r="AU17" s="35">
        <f t="shared" si="12"/>
        <v>3756335.29</v>
      </c>
      <c r="AV17" s="35">
        <f t="shared" si="13"/>
        <v>2621757.02</v>
      </c>
      <c r="AW17" s="36">
        <f t="shared" si="14"/>
        <v>3.3107766906200311</v>
      </c>
      <c r="AX17" s="35">
        <v>2188241.36</v>
      </c>
      <c r="AY17" s="35">
        <f t="shared" si="15"/>
        <v>354361.92999999993</v>
      </c>
      <c r="AZ17" s="36">
        <f t="shared" si="16"/>
        <v>1.193230767630127</v>
      </c>
      <c r="BA17" s="35">
        <f t="shared" si="17"/>
        <v>5944576.6500000004</v>
      </c>
      <c r="BB17" s="35">
        <f t="shared" si="18"/>
        <v>2976118.95</v>
      </c>
      <c r="BC17" s="102">
        <f>BA17/AF17:AF18</f>
        <v>2.0025808856902358</v>
      </c>
      <c r="BD17" s="22">
        <f t="shared" si="19"/>
        <v>2437276.4265000001</v>
      </c>
      <c r="BE17" s="119">
        <f t="shared" si="20"/>
        <v>1220208.7694999999</v>
      </c>
    </row>
    <row r="18" spans="1:57" s="1" customFormat="1" ht="11.25" x14ac:dyDescent="0.2">
      <c r="A18" s="2">
        <v>8</v>
      </c>
      <c r="B18" s="21">
        <v>110</v>
      </c>
      <c r="C18" s="21" t="s">
        <v>256</v>
      </c>
      <c r="D18" s="13">
        <v>1001138331</v>
      </c>
      <c r="E18" s="13"/>
      <c r="F18" s="13">
        <v>86618450</v>
      </c>
      <c r="G18" s="22"/>
      <c r="H18" s="22"/>
      <c r="I18" s="59"/>
      <c r="J18" s="22"/>
      <c r="K18" s="59"/>
      <c r="L18" s="22"/>
      <c r="M18" s="35">
        <v>0</v>
      </c>
      <c r="N18" s="22"/>
      <c r="O18" s="22"/>
      <c r="P18" s="24"/>
      <c r="Q18" s="22"/>
      <c r="R18" s="22"/>
      <c r="S18" s="24"/>
      <c r="T18" s="60"/>
      <c r="U18" s="60"/>
      <c r="V18" s="61"/>
      <c r="W18" s="22"/>
      <c r="X18" s="22"/>
      <c r="Y18" s="24"/>
      <c r="Z18" s="60"/>
      <c r="AA18" s="60"/>
      <c r="AB18" s="61"/>
      <c r="AC18" s="22"/>
      <c r="AD18" s="22"/>
      <c r="AE18" s="24"/>
      <c r="AF18" s="35">
        <v>0</v>
      </c>
      <c r="AG18" s="35"/>
      <c r="AH18" s="36"/>
      <c r="AI18" s="35">
        <v>0</v>
      </c>
      <c r="AJ18" s="35">
        <f t="shared" si="3"/>
        <v>0</v>
      </c>
      <c r="AK18" s="36" t="e">
        <f t="shared" si="4"/>
        <v>#DIV/0!</v>
      </c>
      <c r="AL18" s="35">
        <v>130861</v>
      </c>
      <c r="AM18" s="35">
        <f t="shared" si="5"/>
        <v>130861</v>
      </c>
      <c r="AN18" s="36" t="e">
        <f t="shared" si="6"/>
        <v>#DIV/0!</v>
      </c>
      <c r="AO18" s="35">
        <f t="shared" si="7"/>
        <v>130861</v>
      </c>
      <c r="AP18" s="35">
        <f t="shared" si="8"/>
        <v>130861</v>
      </c>
      <c r="AQ18" s="36" t="e">
        <f t="shared" si="9"/>
        <v>#DIV/0!</v>
      </c>
      <c r="AR18" s="35">
        <v>836658</v>
      </c>
      <c r="AS18" s="35">
        <f t="shared" si="10"/>
        <v>836658</v>
      </c>
      <c r="AT18" s="36" t="e">
        <f t="shared" si="11"/>
        <v>#DIV/0!</v>
      </c>
      <c r="AU18" s="35">
        <f t="shared" si="12"/>
        <v>967519</v>
      </c>
      <c r="AV18" s="35">
        <f t="shared" si="13"/>
        <v>967519</v>
      </c>
      <c r="AW18" s="36" t="e">
        <f t="shared" si="14"/>
        <v>#DIV/0!</v>
      </c>
      <c r="AX18" s="35">
        <v>1332467</v>
      </c>
      <c r="AY18" s="35">
        <f t="shared" si="15"/>
        <v>1332467</v>
      </c>
      <c r="AZ18" s="36" t="e">
        <f t="shared" si="16"/>
        <v>#DIV/0!</v>
      </c>
      <c r="BA18" s="35">
        <f t="shared" si="17"/>
        <v>2299986</v>
      </c>
      <c r="BB18" s="35">
        <f t="shared" si="18"/>
        <v>2299986</v>
      </c>
      <c r="BC18" s="102" t="e">
        <f>BA18/AF18:AF20</f>
        <v>#DIV/0!</v>
      </c>
      <c r="BD18" s="22">
        <f t="shared" si="19"/>
        <v>942994.26</v>
      </c>
      <c r="BE18" s="119">
        <f t="shared" si="20"/>
        <v>942994.26</v>
      </c>
    </row>
    <row r="19" spans="1:57" s="1" customFormat="1" ht="11.25" x14ac:dyDescent="0.2">
      <c r="A19" s="2">
        <v>9</v>
      </c>
      <c r="B19" s="21">
        <v>3</v>
      </c>
      <c r="C19" s="21" t="s">
        <v>233</v>
      </c>
      <c r="D19" s="13">
        <v>1007003612</v>
      </c>
      <c r="E19" s="13">
        <v>100701001</v>
      </c>
      <c r="F19" s="13">
        <v>86618101</v>
      </c>
      <c r="G19" s="22">
        <v>1219980</v>
      </c>
      <c r="H19" s="22">
        <v>2307701.1800000002</v>
      </c>
      <c r="I19" s="59">
        <f>G19+H19</f>
        <v>3527681.18</v>
      </c>
      <c r="J19" s="22">
        <v>1976294</v>
      </c>
      <c r="K19" s="59">
        <f>J19+I19</f>
        <v>5503975.1799999997</v>
      </c>
      <c r="L19" s="22">
        <v>2669017</v>
      </c>
      <c r="M19" s="35">
        <f>K19+L19</f>
        <v>8172992.1799999997</v>
      </c>
      <c r="N19" s="22">
        <v>1380535.49</v>
      </c>
      <c r="O19" s="22">
        <f>N19-G19</f>
        <v>160555.49</v>
      </c>
      <c r="P19" s="24">
        <f>N19/G19</f>
        <v>1.131605018115051</v>
      </c>
      <c r="Q19" s="22">
        <v>2104545</v>
      </c>
      <c r="R19" s="22">
        <f>Q19-H19</f>
        <v>-203156.18000000017</v>
      </c>
      <c r="S19" s="24">
        <f>Q19/H19</f>
        <v>0.91196599379474241</v>
      </c>
      <c r="T19" s="60">
        <f t="shared" ref="T19:T51" si="21">N19+Q19</f>
        <v>3485080.49</v>
      </c>
      <c r="U19" s="60">
        <f>T19-I19</f>
        <v>-42600.689999999944</v>
      </c>
      <c r="V19" s="61">
        <f>T19/I19</f>
        <v>0.98792388318946667</v>
      </c>
      <c r="W19" s="22">
        <v>1652589</v>
      </c>
      <c r="X19" s="22">
        <f>W19-J19</f>
        <v>-323705</v>
      </c>
      <c r="Y19" s="24">
        <f>W19/J19</f>
        <v>0.83620605031437634</v>
      </c>
      <c r="Z19" s="60">
        <f t="shared" ref="Z19:Z51" si="22">T19+W19</f>
        <v>5137669.49</v>
      </c>
      <c r="AA19" s="60">
        <f>Z19-K19</f>
        <v>-366305.68999999948</v>
      </c>
      <c r="AB19" s="61">
        <f>Z19/K19</f>
        <v>0.93344706725221838</v>
      </c>
      <c r="AC19" s="22">
        <v>2312755</v>
      </c>
      <c r="AD19" s="22">
        <f>AC19-L19</f>
        <v>-356262</v>
      </c>
      <c r="AE19" s="24">
        <f>AC19/L19</f>
        <v>0.86651939646693898</v>
      </c>
      <c r="AF19" s="35">
        <f t="shared" ref="AF19:AF51" si="23">Z19+AC19</f>
        <v>7450424.4900000002</v>
      </c>
      <c r="AG19" s="35">
        <f t="shared" ref="AG19:AG33" si="24">AF19-M19</f>
        <v>-722567.68999999948</v>
      </c>
      <c r="AH19" s="36">
        <f t="shared" ref="AH19:AH33" si="25">AF19/M19</f>
        <v>0.91159080125291403</v>
      </c>
      <c r="AI19" s="35">
        <v>1692185</v>
      </c>
      <c r="AJ19" s="35">
        <f t="shared" si="3"/>
        <v>311649.51</v>
      </c>
      <c r="AK19" s="36">
        <f t="shared" si="4"/>
        <v>1.2257453808739101</v>
      </c>
      <c r="AL19" s="35">
        <v>2136116</v>
      </c>
      <c r="AM19" s="35">
        <f t="shared" si="5"/>
        <v>31571</v>
      </c>
      <c r="AN19" s="36">
        <f t="shared" si="6"/>
        <v>1.0150013423329034</v>
      </c>
      <c r="AO19" s="35">
        <f t="shared" si="7"/>
        <v>3828301</v>
      </c>
      <c r="AP19" s="35">
        <f t="shared" si="8"/>
        <v>343220.50999999978</v>
      </c>
      <c r="AQ19" s="36">
        <f t="shared" si="9"/>
        <v>1.0984828072077037</v>
      </c>
      <c r="AR19" s="35">
        <v>2228577</v>
      </c>
      <c r="AS19" s="35">
        <f t="shared" si="10"/>
        <v>575988</v>
      </c>
      <c r="AT19" s="36">
        <f t="shared" si="11"/>
        <v>1.3485367505169161</v>
      </c>
      <c r="AU19" s="35">
        <f t="shared" si="12"/>
        <v>6056878</v>
      </c>
      <c r="AV19" s="35">
        <f t="shared" si="13"/>
        <v>919208.50999999978</v>
      </c>
      <c r="AW19" s="36">
        <f t="shared" si="14"/>
        <v>1.1789154619208484</v>
      </c>
      <c r="AX19" s="35">
        <v>3176651</v>
      </c>
      <c r="AY19" s="35">
        <f t="shared" si="15"/>
        <v>863896</v>
      </c>
      <c r="AZ19" s="36">
        <f t="shared" si="16"/>
        <v>1.373535458792652</v>
      </c>
      <c r="BA19" s="35">
        <f t="shared" si="17"/>
        <v>9233529</v>
      </c>
      <c r="BB19" s="35">
        <f t="shared" si="18"/>
        <v>1783104.5099999998</v>
      </c>
      <c r="BC19" s="102">
        <f>BA19/AF19:AF20</f>
        <v>1.2393292506209939</v>
      </c>
      <c r="BD19" s="22">
        <f t="shared" si="19"/>
        <v>3047064.57</v>
      </c>
      <c r="BE19" s="119">
        <f t="shared" si="20"/>
        <v>588424.48829999985</v>
      </c>
    </row>
    <row r="20" spans="1:57" s="1" customFormat="1" ht="11.25" x14ac:dyDescent="0.2">
      <c r="A20" s="2">
        <v>10</v>
      </c>
      <c r="B20" s="21">
        <v>102</v>
      </c>
      <c r="C20" s="21" t="s">
        <v>257</v>
      </c>
      <c r="D20" s="13">
        <v>7842181449</v>
      </c>
      <c r="E20" s="13"/>
      <c r="F20" s="13">
        <v>86618433</v>
      </c>
      <c r="G20" s="22"/>
      <c r="H20" s="22"/>
      <c r="I20" s="59"/>
      <c r="J20" s="22"/>
      <c r="K20" s="59"/>
      <c r="L20" s="22"/>
      <c r="M20" s="35">
        <v>0</v>
      </c>
      <c r="N20" s="22"/>
      <c r="O20" s="22"/>
      <c r="P20" s="24"/>
      <c r="Q20" s="22"/>
      <c r="R20" s="22"/>
      <c r="S20" s="24"/>
      <c r="T20" s="60">
        <f t="shared" si="21"/>
        <v>0</v>
      </c>
      <c r="U20" s="60"/>
      <c r="V20" s="61"/>
      <c r="W20" s="22"/>
      <c r="X20" s="22"/>
      <c r="Y20" s="24"/>
      <c r="Z20" s="60">
        <f t="shared" si="22"/>
        <v>0</v>
      </c>
      <c r="AA20" s="60">
        <f>Z20-K20</f>
        <v>0</v>
      </c>
      <c r="AB20" s="61" t="e">
        <f>Z20/K20</f>
        <v>#DIV/0!</v>
      </c>
      <c r="AC20" s="22"/>
      <c r="AD20" s="22"/>
      <c r="AE20" s="24"/>
      <c r="AF20" s="35">
        <f t="shared" si="23"/>
        <v>0</v>
      </c>
      <c r="AG20" s="35">
        <f t="shared" si="24"/>
        <v>0</v>
      </c>
      <c r="AH20" s="36" t="e">
        <f t="shared" si="25"/>
        <v>#DIV/0!</v>
      </c>
      <c r="AI20" s="35">
        <v>0</v>
      </c>
      <c r="AJ20" s="35"/>
      <c r="AK20" s="36"/>
      <c r="AL20" s="35">
        <v>0</v>
      </c>
      <c r="AM20" s="35"/>
      <c r="AN20" s="36"/>
      <c r="AO20" s="35">
        <f t="shared" si="7"/>
        <v>0</v>
      </c>
      <c r="AP20" s="35">
        <f t="shared" si="8"/>
        <v>0</v>
      </c>
      <c r="AQ20" s="36" t="e">
        <f t="shared" si="9"/>
        <v>#DIV/0!</v>
      </c>
      <c r="AR20" s="35">
        <v>818772.45</v>
      </c>
      <c r="AS20" s="35">
        <f t="shared" si="10"/>
        <v>818772.45</v>
      </c>
      <c r="AT20" s="36" t="e">
        <f t="shared" si="11"/>
        <v>#DIV/0!</v>
      </c>
      <c r="AU20" s="35">
        <f t="shared" si="12"/>
        <v>818772.45</v>
      </c>
      <c r="AV20" s="35">
        <f t="shared" si="13"/>
        <v>818772.45</v>
      </c>
      <c r="AW20" s="36" t="e">
        <f t="shared" si="14"/>
        <v>#DIV/0!</v>
      </c>
      <c r="AX20" s="35">
        <v>887901</v>
      </c>
      <c r="AY20" s="35">
        <f t="shared" si="15"/>
        <v>887901</v>
      </c>
      <c r="AZ20" s="36" t="e">
        <f t="shared" si="16"/>
        <v>#DIV/0!</v>
      </c>
      <c r="BA20" s="35">
        <f t="shared" si="17"/>
        <v>1706673.45</v>
      </c>
      <c r="BB20" s="35">
        <f t="shared" si="18"/>
        <v>1706673.45</v>
      </c>
      <c r="BC20" s="102" t="e">
        <f>BA20/AF20:AF23</f>
        <v>#DIV/0!</v>
      </c>
      <c r="BD20" s="22">
        <f t="shared" si="19"/>
        <v>699736.11450000003</v>
      </c>
      <c r="BE20" s="119">
        <f t="shared" si="20"/>
        <v>699736.11450000003</v>
      </c>
    </row>
    <row r="21" spans="1:57" s="1" customFormat="1" ht="11.25" x14ac:dyDescent="0.2">
      <c r="A21" s="2">
        <v>11</v>
      </c>
      <c r="B21" s="21">
        <v>94</v>
      </c>
      <c r="C21" s="21" t="s">
        <v>258</v>
      </c>
      <c r="D21" s="13">
        <v>7708234873</v>
      </c>
      <c r="E21" s="13"/>
      <c r="F21" s="13">
        <v>86618422</v>
      </c>
      <c r="G21" s="22"/>
      <c r="H21" s="22"/>
      <c r="I21" s="59"/>
      <c r="J21" s="22"/>
      <c r="K21" s="59"/>
      <c r="L21" s="22"/>
      <c r="M21" s="35">
        <v>0</v>
      </c>
      <c r="N21" s="22">
        <v>0</v>
      </c>
      <c r="O21" s="22"/>
      <c r="P21" s="24"/>
      <c r="Q21" s="22">
        <v>0</v>
      </c>
      <c r="R21" s="22"/>
      <c r="S21" s="24"/>
      <c r="T21" s="60">
        <f t="shared" si="21"/>
        <v>0</v>
      </c>
      <c r="U21" s="60"/>
      <c r="V21" s="61"/>
      <c r="W21" s="22">
        <v>0</v>
      </c>
      <c r="X21" s="22"/>
      <c r="Y21" s="24"/>
      <c r="Z21" s="60">
        <f t="shared" si="22"/>
        <v>0</v>
      </c>
      <c r="AA21" s="60"/>
      <c r="AB21" s="61"/>
      <c r="AC21" s="22">
        <v>100526</v>
      </c>
      <c r="AD21" s="22"/>
      <c r="AE21" s="24"/>
      <c r="AF21" s="35">
        <f t="shared" si="23"/>
        <v>100526</v>
      </c>
      <c r="AG21" s="35">
        <f t="shared" si="24"/>
        <v>100526</v>
      </c>
      <c r="AH21" s="36" t="e">
        <f t="shared" si="25"/>
        <v>#DIV/0!</v>
      </c>
      <c r="AI21" s="35">
        <v>238821</v>
      </c>
      <c r="AJ21" s="35">
        <f t="shared" ref="AJ21:AJ51" si="26">AI21-N21</f>
        <v>238821</v>
      </c>
      <c r="AK21" s="36" t="e">
        <f t="shared" ref="AK21:AK51" si="27">AI21/N21</f>
        <v>#DIV/0!</v>
      </c>
      <c r="AL21" s="35">
        <v>332634</v>
      </c>
      <c r="AM21" s="35">
        <f t="shared" ref="AM21:AM51" si="28">AL21-Q21</f>
        <v>332634</v>
      </c>
      <c r="AN21" s="36" t="e">
        <f t="shared" ref="AN21:AN51" si="29">AL21/Q21</f>
        <v>#DIV/0!</v>
      </c>
      <c r="AO21" s="35">
        <f t="shared" si="7"/>
        <v>571455</v>
      </c>
      <c r="AP21" s="35">
        <f t="shared" si="8"/>
        <v>571455</v>
      </c>
      <c r="AQ21" s="36" t="e">
        <f t="shared" si="9"/>
        <v>#DIV/0!</v>
      </c>
      <c r="AR21" s="35">
        <v>283687</v>
      </c>
      <c r="AS21" s="35">
        <f t="shared" si="10"/>
        <v>283687</v>
      </c>
      <c r="AT21" s="36" t="e">
        <f t="shared" si="11"/>
        <v>#DIV/0!</v>
      </c>
      <c r="AU21" s="35">
        <f t="shared" si="12"/>
        <v>855142</v>
      </c>
      <c r="AV21" s="35">
        <f t="shared" si="13"/>
        <v>855142</v>
      </c>
      <c r="AW21" s="36" t="e">
        <f t="shared" si="14"/>
        <v>#DIV/0!</v>
      </c>
      <c r="AX21" s="35">
        <v>548569</v>
      </c>
      <c r="AY21" s="35">
        <f t="shared" si="15"/>
        <v>448043</v>
      </c>
      <c r="AZ21" s="36">
        <f t="shared" si="16"/>
        <v>5.4569862523128343</v>
      </c>
      <c r="BA21" s="35">
        <f t="shared" si="17"/>
        <v>1403711</v>
      </c>
      <c r="BB21" s="35">
        <f t="shared" si="18"/>
        <v>1303185</v>
      </c>
      <c r="BC21" s="102">
        <f t="shared" ref="BC21:BC26" si="30">BA21/AF21:AF22</f>
        <v>13.963661142391024</v>
      </c>
      <c r="BD21" s="22">
        <f t="shared" si="19"/>
        <v>575521.51</v>
      </c>
      <c r="BE21" s="119">
        <f t="shared" si="20"/>
        <v>534305.85</v>
      </c>
    </row>
    <row r="22" spans="1:57" s="1" customFormat="1" ht="11.25" x14ac:dyDescent="0.2">
      <c r="A22" s="2">
        <v>12</v>
      </c>
      <c r="B22" s="21">
        <v>80</v>
      </c>
      <c r="C22" s="21" t="s">
        <v>118</v>
      </c>
      <c r="D22" s="13">
        <v>1035000290</v>
      </c>
      <c r="E22" s="13"/>
      <c r="F22" s="13">
        <v>86618411</v>
      </c>
      <c r="G22" s="22">
        <v>0</v>
      </c>
      <c r="H22" s="22">
        <v>0</v>
      </c>
      <c r="I22" s="59">
        <f>G22+H22</f>
        <v>0</v>
      </c>
      <c r="J22" s="22">
        <v>0</v>
      </c>
      <c r="K22" s="59">
        <f>J22+I22</f>
        <v>0</v>
      </c>
      <c r="L22" s="22">
        <v>0</v>
      </c>
      <c r="M22" s="35">
        <f>K22+L22</f>
        <v>0</v>
      </c>
      <c r="N22" s="22">
        <v>45906</v>
      </c>
      <c r="O22" s="22">
        <f>N22-G22</f>
        <v>45906</v>
      </c>
      <c r="P22" s="24" t="e">
        <f>N22/G22</f>
        <v>#DIV/0!</v>
      </c>
      <c r="Q22" s="22">
        <v>115240</v>
      </c>
      <c r="R22" s="22">
        <f>Q22-H22</f>
        <v>115240</v>
      </c>
      <c r="S22" s="24" t="e">
        <f>Q22/H22</f>
        <v>#DIV/0!</v>
      </c>
      <c r="T22" s="60">
        <f t="shared" si="21"/>
        <v>161146</v>
      </c>
      <c r="U22" s="60">
        <f>T22-I22</f>
        <v>161146</v>
      </c>
      <c r="V22" s="61" t="e">
        <f>T22/I22</f>
        <v>#DIV/0!</v>
      </c>
      <c r="W22" s="22">
        <v>83588</v>
      </c>
      <c r="X22" s="22">
        <f>W22-J22</f>
        <v>83588</v>
      </c>
      <c r="Y22" s="24" t="e">
        <f>W22/J22</f>
        <v>#DIV/0!</v>
      </c>
      <c r="Z22" s="60">
        <f t="shared" si="22"/>
        <v>244734</v>
      </c>
      <c r="AA22" s="60">
        <f>Z22-K22</f>
        <v>244734</v>
      </c>
      <c r="AB22" s="61" t="e">
        <f>Z22/K22</f>
        <v>#DIV/0!</v>
      </c>
      <c r="AC22" s="22">
        <v>243668</v>
      </c>
      <c r="AD22" s="22">
        <f>AC22-L22</f>
        <v>243668</v>
      </c>
      <c r="AE22" s="24" t="e">
        <f>AC22/L22</f>
        <v>#DIV/0!</v>
      </c>
      <c r="AF22" s="35">
        <f t="shared" si="23"/>
        <v>488402</v>
      </c>
      <c r="AG22" s="35">
        <f t="shared" si="24"/>
        <v>488402</v>
      </c>
      <c r="AH22" s="36" t="e">
        <f t="shared" si="25"/>
        <v>#DIV/0!</v>
      </c>
      <c r="AI22" s="35">
        <v>181819</v>
      </c>
      <c r="AJ22" s="35">
        <f t="shared" si="26"/>
        <v>135913</v>
      </c>
      <c r="AK22" s="36">
        <f t="shared" si="27"/>
        <v>3.9606805210647846</v>
      </c>
      <c r="AL22" s="35">
        <v>233277</v>
      </c>
      <c r="AM22" s="35">
        <f t="shared" si="28"/>
        <v>118037</v>
      </c>
      <c r="AN22" s="36">
        <f t="shared" si="29"/>
        <v>2.0242710864283233</v>
      </c>
      <c r="AO22" s="35">
        <f t="shared" si="7"/>
        <v>415096</v>
      </c>
      <c r="AP22" s="35">
        <f t="shared" si="8"/>
        <v>253950</v>
      </c>
      <c r="AQ22" s="36">
        <f t="shared" si="9"/>
        <v>2.5759001154232806</v>
      </c>
      <c r="AR22" s="35">
        <v>385705.2</v>
      </c>
      <c r="AS22" s="35">
        <f t="shared" si="10"/>
        <v>302117.2</v>
      </c>
      <c r="AT22" s="36">
        <f t="shared" si="11"/>
        <v>4.6143609130497198</v>
      </c>
      <c r="AU22" s="35">
        <f t="shared" si="12"/>
        <v>800801.2</v>
      </c>
      <c r="AV22" s="35">
        <f t="shared" si="13"/>
        <v>556067.19999999995</v>
      </c>
      <c r="AW22" s="36">
        <f t="shared" si="14"/>
        <v>3.2721289236477151</v>
      </c>
      <c r="AX22" s="35">
        <v>939273</v>
      </c>
      <c r="AY22" s="35">
        <f t="shared" si="15"/>
        <v>695605</v>
      </c>
      <c r="AZ22" s="36">
        <f t="shared" si="16"/>
        <v>3.8547244611520592</v>
      </c>
      <c r="BA22" s="35">
        <f t="shared" si="17"/>
        <v>1740074.2</v>
      </c>
      <c r="BB22" s="35">
        <f t="shared" si="18"/>
        <v>1251672.2</v>
      </c>
      <c r="BC22" s="102">
        <f t="shared" si="30"/>
        <v>3.5627908976621718</v>
      </c>
      <c r="BD22" s="22">
        <f t="shared" si="19"/>
        <v>713430.42200000002</v>
      </c>
      <c r="BE22" s="119">
        <f t="shared" si="20"/>
        <v>513185.60199999996</v>
      </c>
    </row>
    <row r="23" spans="1:57" s="1" customFormat="1" ht="11.25" x14ac:dyDescent="0.2">
      <c r="A23" s="2">
        <v>13</v>
      </c>
      <c r="B23" s="21">
        <v>93</v>
      </c>
      <c r="C23" s="21" t="s">
        <v>259</v>
      </c>
      <c r="D23" s="13">
        <v>7718958882</v>
      </c>
      <c r="E23" s="13"/>
      <c r="F23" s="13">
        <v>86618422</v>
      </c>
      <c r="G23" s="22"/>
      <c r="H23" s="22"/>
      <c r="I23" s="59"/>
      <c r="J23" s="22"/>
      <c r="K23" s="59"/>
      <c r="L23" s="22"/>
      <c r="M23" s="35">
        <v>0</v>
      </c>
      <c r="N23" s="22">
        <v>0</v>
      </c>
      <c r="O23" s="22"/>
      <c r="P23" s="24"/>
      <c r="Q23" s="22">
        <v>0</v>
      </c>
      <c r="R23" s="22"/>
      <c r="S23" s="24"/>
      <c r="T23" s="60">
        <f t="shared" si="21"/>
        <v>0</v>
      </c>
      <c r="U23" s="60"/>
      <c r="V23" s="61"/>
      <c r="W23" s="22">
        <v>0</v>
      </c>
      <c r="X23" s="22"/>
      <c r="Y23" s="24"/>
      <c r="Z23" s="60">
        <f t="shared" si="22"/>
        <v>0</v>
      </c>
      <c r="AA23" s="60"/>
      <c r="AB23" s="61"/>
      <c r="AC23" s="22">
        <v>197311</v>
      </c>
      <c r="AD23" s="22"/>
      <c r="AE23" s="24"/>
      <c r="AF23" s="35">
        <f t="shared" si="23"/>
        <v>197311</v>
      </c>
      <c r="AG23" s="35">
        <f t="shared" si="24"/>
        <v>197311</v>
      </c>
      <c r="AH23" s="36" t="e">
        <f t="shared" si="25"/>
        <v>#DIV/0!</v>
      </c>
      <c r="AI23" s="35">
        <v>194123</v>
      </c>
      <c r="AJ23" s="35">
        <f t="shared" si="26"/>
        <v>194123</v>
      </c>
      <c r="AK23" s="36" t="e">
        <f t="shared" si="27"/>
        <v>#DIV/0!</v>
      </c>
      <c r="AL23" s="35">
        <v>312917</v>
      </c>
      <c r="AM23" s="35">
        <f t="shared" si="28"/>
        <v>312917</v>
      </c>
      <c r="AN23" s="36" t="e">
        <f t="shared" si="29"/>
        <v>#DIV/0!</v>
      </c>
      <c r="AO23" s="35">
        <f t="shared" si="7"/>
        <v>507040</v>
      </c>
      <c r="AP23" s="35">
        <f t="shared" si="8"/>
        <v>507040</v>
      </c>
      <c r="AQ23" s="36" t="e">
        <f t="shared" si="9"/>
        <v>#DIV/0!</v>
      </c>
      <c r="AR23" s="35">
        <v>368838.2</v>
      </c>
      <c r="AS23" s="35">
        <f t="shared" si="10"/>
        <v>368838.2</v>
      </c>
      <c r="AT23" s="36" t="e">
        <f t="shared" si="11"/>
        <v>#DIV/0!</v>
      </c>
      <c r="AU23" s="35">
        <f t="shared" si="12"/>
        <v>875878.2</v>
      </c>
      <c r="AV23" s="35">
        <f t="shared" si="13"/>
        <v>875878.2</v>
      </c>
      <c r="AW23" s="36" t="e">
        <f t="shared" si="14"/>
        <v>#DIV/0!</v>
      </c>
      <c r="AX23" s="35">
        <v>421878.4</v>
      </c>
      <c r="AY23" s="35">
        <f t="shared" si="15"/>
        <v>224567.40000000002</v>
      </c>
      <c r="AZ23" s="36">
        <f t="shared" si="16"/>
        <v>2.1381392826553007</v>
      </c>
      <c r="BA23" s="35">
        <f t="shared" si="17"/>
        <v>1297756.6000000001</v>
      </c>
      <c r="BB23" s="35">
        <f t="shared" si="18"/>
        <v>1100445.6000000001</v>
      </c>
      <c r="BC23" s="102">
        <f t="shared" si="30"/>
        <v>6.5772136373542285</v>
      </c>
      <c r="BD23" s="22">
        <f t="shared" si="19"/>
        <v>532080.20600000001</v>
      </c>
      <c r="BE23" s="119">
        <f t="shared" si="20"/>
        <v>451182.696</v>
      </c>
    </row>
    <row r="24" spans="1:57" s="1" customFormat="1" ht="11.25" x14ac:dyDescent="0.2">
      <c r="A24" s="2">
        <v>14</v>
      </c>
      <c r="B24" s="21">
        <v>4</v>
      </c>
      <c r="C24" s="21" t="s">
        <v>136</v>
      </c>
      <c r="D24" s="13">
        <v>7838024362</v>
      </c>
      <c r="E24" s="13">
        <v>101245001</v>
      </c>
      <c r="F24" s="13">
        <v>86618101</v>
      </c>
      <c r="G24" s="22">
        <v>1407764</v>
      </c>
      <c r="H24" s="22">
        <v>1729057</v>
      </c>
      <c r="I24" s="59">
        <f t="shared" ref="I24:I33" si="31">G24+H24</f>
        <v>3136821</v>
      </c>
      <c r="J24" s="22">
        <v>620904</v>
      </c>
      <c r="K24" s="59">
        <f t="shared" ref="K24:K33" si="32">J24+I24</f>
        <v>3757725</v>
      </c>
      <c r="L24" s="22">
        <v>1188606</v>
      </c>
      <c r="M24" s="35">
        <f t="shared" ref="M24:M33" si="33">K24+L24</f>
        <v>4946331</v>
      </c>
      <c r="N24" s="22">
        <v>1465265</v>
      </c>
      <c r="O24" s="22">
        <f t="shared" ref="O24:O33" si="34">N24-G24</f>
        <v>57501</v>
      </c>
      <c r="P24" s="24">
        <f t="shared" ref="P24:P33" si="35">N24/G24</f>
        <v>1.0408456246927753</v>
      </c>
      <c r="Q24" s="22">
        <v>1653429</v>
      </c>
      <c r="R24" s="22">
        <f t="shared" ref="R24:R33" si="36">Q24-H24</f>
        <v>-75628</v>
      </c>
      <c r="S24" s="24">
        <f t="shared" ref="S24:S33" si="37">Q24/H24</f>
        <v>0.95626055127158904</v>
      </c>
      <c r="T24" s="60">
        <f t="shared" si="21"/>
        <v>3118694</v>
      </c>
      <c r="U24" s="60">
        <f t="shared" ref="U24:U33" si="38">T24-I24</f>
        <v>-18127</v>
      </c>
      <c r="V24" s="61">
        <f t="shared" ref="V24:V33" si="39">T24/I24</f>
        <v>0.9942212195085407</v>
      </c>
      <c r="W24" s="22">
        <v>687756</v>
      </c>
      <c r="X24" s="22">
        <f t="shared" ref="X24:X33" si="40">W24-J24</f>
        <v>66852</v>
      </c>
      <c r="Y24" s="24">
        <f t="shared" ref="Y24:Y33" si="41">W24/J24</f>
        <v>1.107668818368057</v>
      </c>
      <c r="Z24" s="60">
        <f t="shared" si="22"/>
        <v>3806450</v>
      </c>
      <c r="AA24" s="60">
        <f t="shared" ref="AA24:AA33" si="42">Z24-K24</f>
        <v>48725</v>
      </c>
      <c r="AB24" s="61">
        <f t="shared" ref="AB24:AB33" si="43">Z24/K24</f>
        <v>1.0129666220918241</v>
      </c>
      <c r="AC24" s="22">
        <v>1272190</v>
      </c>
      <c r="AD24" s="22">
        <f t="shared" ref="AD24:AD33" si="44">AC24-L24</f>
        <v>83584</v>
      </c>
      <c r="AE24" s="24">
        <f t="shared" ref="AE24:AE33" si="45">AC24/L24</f>
        <v>1.0703210315276888</v>
      </c>
      <c r="AF24" s="35">
        <f t="shared" si="23"/>
        <v>5078640</v>
      </c>
      <c r="AG24" s="35">
        <f t="shared" si="24"/>
        <v>132309</v>
      </c>
      <c r="AH24" s="36">
        <f t="shared" si="25"/>
        <v>1.0267489175309943</v>
      </c>
      <c r="AI24" s="35">
        <v>1664828</v>
      </c>
      <c r="AJ24" s="35">
        <f t="shared" si="26"/>
        <v>199563</v>
      </c>
      <c r="AK24" s="36">
        <f t="shared" si="27"/>
        <v>1.136195841707814</v>
      </c>
      <c r="AL24" s="35">
        <v>2002089</v>
      </c>
      <c r="AM24" s="35">
        <f t="shared" si="28"/>
        <v>348660</v>
      </c>
      <c r="AN24" s="36">
        <f t="shared" si="29"/>
        <v>1.2108708629157949</v>
      </c>
      <c r="AO24" s="35">
        <f t="shared" si="7"/>
        <v>3666917</v>
      </c>
      <c r="AP24" s="35">
        <f t="shared" si="8"/>
        <v>548223</v>
      </c>
      <c r="AQ24" s="36">
        <f t="shared" si="9"/>
        <v>1.1757860822510962</v>
      </c>
      <c r="AR24" s="35">
        <v>816234</v>
      </c>
      <c r="AS24" s="35">
        <f t="shared" si="10"/>
        <v>128478</v>
      </c>
      <c r="AT24" s="36">
        <f t="shared" si="11"/>
        <v>1.1868075305777048</v>
      </c>
      <c r="AU24" s="35">
        <f t="shared" si="12"/>
        <v>4483151</v>
      </c>
      <c r="AV24" s="35">
        <f t="shared" si="13"/>
        <v>676701</v>
      </c>
      <c r="AW24" s="36">
        <f t="shared" si="14"/>
        <v>1.1777774566853629</v>
      </c>
      <c r="AX24" s="35">
        <v>1621483</v>
      </c>
      <c r="AY24" s="35">
        <f t="shared" si="15"/>
        <v>349293</v>
      </c>
      <c r="AZ24" s="36">
        <f t="shared" si="16"/>
        <v>1.2745604037132818</v>
      </c>
      <c r="BA24" s="35">
        <f t="shared" si="17"/>
        <v>6104634</v>
      </c>
      <c r="BB24" s="35">
        <f t="shared" si="18"/>
        <v>1025994</v>
      </c>
      <c r="BC24" s="102">
        <f t="shared" si="30"/>
        <v>1.202021407305893</v>
      </c>
      <c r="BD24" s="22">
        <f t="shared" si="19"/>
        <v>2014529.22</v>
      </c>
      <c r="BE24" s="119">
        <f t="shared" si="20"/>
        <v>338578.02</v>
      </c>
    </row>
    <row r="25" spans="1:57" s="1" customFormat="1" ht="11.25" x14ac:dyDescent="0.2">
      <c r="A25" s="2">
        <v>15</v>
      </c>
      <c r="B25" s="21">
        <v>76</v>
      </c>
      <c r="C25" s="21" t="s">
        <v>151</v>
      </c>
      <c r="D25" s="13">
        <v>1012002170</v>
      </c>
      <c r="E25" s="13" t="s">
        <v>127</v>
      </c>
      <c r="F25" s="13">
        <v>86618411</v>
      </c>
      <c r="G25" s="22">
        <v>246601</v>
      </c>
      <c r="H25" s="22">
        <v>598436</v>
      </c>
      <c r="I25" s="59">
        <f t="shared" si="31"/>
        <v>845037</v>
      </c>
      <c r="J25" s="22">
        <v>127681</v>
      </c>
      <c r="K25" s="59">
        <f t="shared" si="32"/>
        <v>972718</v>
      </c>
      <c r="L25" s="22">
        <v>453616</v>
      </c>
      <c r="M25" s="35">
        <f t="shared" si="33"/>
        <v>1426334</v>
      </c>
      <c r="N25" s="22">
        <v>236594</v>
      </c>
      <c r="O25" s="22">
        <f t="shared" si="34"/>
        <v>-10007</v>
      </c>
      <c r="P25" s="24">
        <f t="shared" si="35"/>
        <v>0.95942027810106201</v>
      </c>
      <c r="Q25" s="22">
        <v>582377.16</v>
      </c>
      <c r="R25" s="22">
        <f t="shared" si="36"/>
        <v>-16058.839999999967</v>
      </c>
      <c r="S25" s="24">
        <f t="shared" si="37"/>
        <v>0.97316531759452984</v>
      </c>
      <c r="T25" s="60">
        <f t="shared" si="21"/>
        <v>818971.16</v>
      </c>
      <c r="U25" s="60">
        <f t="shared" si="38"/>
        <v>-26065.839999999967</v>
      </c>
      <c r="V25" s="61">
        <f t="shared" si="39"/>
        <v>0.96915420271538411</v>
      </c>
      <c r="W25" s="22">
        <v>150255</v>
      </c>
      <c r="X25" s="22">
        <f t="shared" si="40"/>
        <v>22574</v>
      </c>
      <c r="Y25" s="24">
        <f t="shared" si="41"/>
        <v>1.1767999937343849</v>
      </c>
      <c r="Z25" s="60">
        <f t="shared" si="22"/>
        <v>969226.16</v>
      </c>
      <c r="AA25" s="60">
        <f t="shared" si="42"/>
        <v>-3491.8399999999674</v>
      </c>
      <c r="AB25" s="61">
        <f t="shared" si="43"/>
        <v>0.99641022372362809</v>
      </c>
      <c r="AC25" s="22">
        <v>494386.95</v>
      </c>
      <c r="AD25" s="22">
        <f t="shared" si="44"/>
        <v>40770.950000000012</v>
      </c>
      <c r="AE25" s="24">
        <f t="shared" si="45"/>
        <v>1.0898798763712039</v>
      </c>
      <c r="AF25" s="35">
        <f t="shared" si="23"/>
        <v>1463613.11</v>
      </c>
      <c r="AG25" s="35">
        <f t="shared" si="24"/>
        <v>37279.110000000102</v>
      </c>
      <c r="AH25" s="36">
        <f t="shared" si="25"/>
        <v>1.0261363116913711</v>
      </c>
      <c r="AI25" s="35">
        <v>408625</v>
      </c>
      <c r="AJ25" s="35">
        <f t="shared" si="26"/>
        <v>172031</v>
      </c>
      <c r="AK25" s="36">
        <f t="shared" si="27"/>
        <v>1.7271148042638444</v>
      </c>
      <c r="AL25" s="35">
        <v>882119</v>
      </c>
      <c r="AM25" s="35">
        <f t="shared" si="28"/>
        <v>299741.83999999997</v>
      </c>
      <c r="AN25" s="36">
        <f t="shared" si="29"/>
        <v>1.5146868053685347</v>
      </c>
      <c r="AO25" s="35">
        <f t="shared" si="7"/>
        <v>1290744</v>
      </c>
      <c r="AP25" s="35">
        <f t="shared" si="8"/>
        <v>471772.83999999997</v>
      </c>
      <c r="AQ25" s="36">
        <f t="shared" si="9"/>
        <v>1.5760554987064501</v>
      </c>
      <c r="AR25" s="35">
        <v>243808</v>
      </c>
      <c r="AS25" s="35">
        <f t="shared" si="10"/>
        <v>93553</v>
      </c>
      <c r="AT25" s="36">
        <f t="shared" si="11"/>
        <v>1.6226281987288276</v>
      </c>
      <c r="AU25" s="35">
        <f t="shared" si="12"/>
        <v>1534552</v>
      </c>
      <c r="AV25" s="35">
        <f t="shared" si="13"/>
        <v>565325.84</v>
      </c>
      <c r="AW25" s="36">
        <f t="shared" si="14"/>
        <v>1.5832754658623742</v>
      </c>
      <c r="AX25" s="35">
        <v>840140</v>
      </c>
      <c r="AY25" s="35">
        <f t="shared" si="15"/>
        <v>345753.05</v>
      </c>
      <c r="AZ25" s="36">
        <f t="shared" si="16"/>
        <v>1.6993571533391001</v>
      </c>
      <c r="BA25" s="35">
        <f t="shared" si="17"/>
        <v>2374692</v>
      </c>
      <c r="BB25" s="35">
        <f t="shared" si="18"/>
        <v>911078.8899999999</v>
      </c>
      <c r="BC25" s="102">
        <f t="shared" si="30"/>
        <v>1.6224861500454857</v>
      </c>
      <c r="BD25" s="22">
        <f t="shared" si="19"/>
        <v>973623.72</v>
      </c>
      <c r="BE25" s="119">
        <f t="shared" si="20"/>
        <v>373542.34489999997</v>
      </c>
    </row>
    <row r="26" spans="1:57" s="1" customFormat="1" ht="11.25" x14ac:dyDescent="0.2">
      <c r="A26" s="2">
        <v>16</v>
      </c>
      <c r="B26" s="21">
        <v>61</v>
      </c>
      <c r="C26" s="21" t="s">
        <v>116</v>
      </c>
      <c r="D26" s="13">
        <v>6670397923</v>
      </c>
      <c r="E26" s="13"/>
      <c r="F26" s="13">
        <v>86618101</v>
      </c>
      <c r="G26" s="22">
        <v>0</v>
      </c>
      <c r="H26" s="22">
        <v>0</v>
      </c>
      <c r="I26" s="59">
        <f t="shared" si="31"/>
        <v>0</v>
      </c>
      <c r="J26" s="22">
        <v>0</v>
      </c>
      <c r="K26" s="59">
        <f t="shared" si="32"/>
        <v>0</v>
      </c>
      <c r="L26" s="22">
        <v>0</v>
      </c>
      <c r="M26" s="35">
        <f t="shared" si="33"/>
        <v>0</v>
      </c>
      <c r="N26" s="22">
        <v>0</v>
      </c>
      <c r="O26" s="22">
        <f t="shared" si="34"/>
        <v>0</v>
      </c>
      <c r="P26" s="24" t="e">
        <f t="shared" si="35"/>
        <v>#DIV/0!</v>
      </c>
      <c r="Q26" s="22">
        <v>0</v>
      </c>
      <c r="R26" s="22">
        <f t="shared" si="36"/>
        <v>0</v>
      </c>
      <c r="S26" s="24" t="e">
        <f t="shared" si="37"/>
        <v>#DIV/0!</v>
      </c>
      <c r="T26" s="60">
        <f t="shared" si="21"/>
        <v>0</v>
      </c>
      <c r="U26" s="60">
        <f t="shared" si="38"/>
        <v>0</v>
      </c>
      <c r="V26" s="61" t="e">
        <f t="shared" si="39"/>
        <v>#DIV/0!</v>
      </c>
      <c r="W26" s="22">
        <v>157060</v>
      </c>
      <c r="X26" s="22">
        <f t="shared" si="40"/>
        <v>157060</v>
      </c>
      <c r="Y26" s="24" t="e">
        <f t="shared" si="41"/>
        <v>#DIV/0!</v>
      </c>
      <c r="Z26" s="60">
        <f t="shared" si="22"/>
        <v>157060</v>
      </c>
      <c r="AA26" s="60">
        <f t="shared" si="42"/>
        <v>157060</v>
      </c>
      <c r="AB26" s="61" t="e">
        <f t="shared" si="43"/>
        <v>#DIV/0!</v>
      </c>
      <c r="AC26" s="22">
        <v>569875</v>
      </c>
      <c r="AD26" s="22">
        <f t="shared" si="44"/>
        <v>569875</v>
      </c>
      <c r="AE26" s="24" t="e">
        <f t="shared" si="45"/>
        <v>#DIV/0!</v>
      </c>
      <c r="AF26" s="35">
        <f t="shared" si="23"/>
        <v>726935</v>
      </c>
      <c r="AG26" s="35">
        <f t="shared" si="24"/>
        <v>726935</v>
      </c>
      <c r="AH26" s="36" t="e">
        <f t="shared" si="25"/>
        <v>#DIV/0!</v>
      </c>
      <c r="AI26" s="35">
        <v>479415</v>
      </c>
      <c r="AJ26" s="35">
        <f t="shared" si="26"/>
        <v>479415</v>
      </c>
      <c r="AK26" s="36" t="e">
        <f t="shared" si="27"/>
        <v>#DIV/0!</v>
      </c>
      <c r="AL26" s="35">
        <v>573777</v>
      </c>
      <c r="AM26" s="35">
        <f t="shared" si="28"/>
        <v>573777</v>
      </c>
      <c r="AN26" s="36" t="e">
        <f t="shared" si="29"/>
        <v>#DIV/0!</v>
      </c>
      <c r="AO26" s="35">
        <f t="shared" si="7"/>
        <v>1053192</v>
      </c>
      <c r="AP26" s="35">
        <f t="shared" si="8"/>
        <v>1053192</v>
      </c>
      <c r="AQ26" s="36" t="e">
        <f t="shared" si="9"/>
        <v>#DIV/0!</v>
      </c>
      <c r="AR26" s="35">
        <v>338953</v>
      </c>
      <c r="AS26" s="35">
        <f t="shared" si="10"/>
        <v>181893</v>
      </c>
      <c r="AT26" s="36">
        <f t="shared" si="11"/>
        <v>2.1581115497262191</v>
      </c>
      <c r="AU26" s="35">
        <f t="shared" si="12"/>
        <v>1392145</v>
      </c>
      <c r="AV26" s="35">
        <f t="shared" si="13"/>
        <v>1235085</v>
      </c>
      <c r="AW26" s="36">
        <f t="shared" si="14"/>
        <v>8.8637781739462618</v>
      </c>
      <c r="AX26" s="35">
        <v>245805</v>
      </c>
      <c r="AY26" s="35">
        <f t="shared" si="15"/>
        <v>-324070</v>
      </c>
      <c r="AZ26" s="36">
        <f t="shared" si="16"/>
        <v>0.43133143233165167</v>
      </c>
      <c r="BA26" s="35">
        <f t="shared" si="17"/>
        <v>1637950</v>
      </c>
      <c r="BB26" s="35">
        <f t="shared" si="18"/>
        <v>911015</v>
      </c>
      <c r="BC26" s="102">
        <f t="shared" si="30"/>
        <v>2.2532275925632965</v>
      </c>
      <c r="BD26" s="22">
        <f t="shared" si="19"/>
        <v>540523.5</v>
      </c>
      <c r="BE26" s="119">
        <f t="shared" si="20"/>
        <v>300634.95</v>
      </c>
    </row>
    <row r="27" spans="1:57" s="1" customFormat="1" ht="11.25" x14ac:dyDescent="0.2">
      <c r="A27" s="2">
        <v>17</v>
      </c>
      <c r="B27" s="21">
        <v>48</v>
      </c>
      <c r="C27" s="21" t="s">
        <v>156</v>
      </c>
      <c r="D27" s="13">
        <v>1005012435</v>
      </c>
      <c r="E27" s="13">
        <v>100501001</v>
      </c>
      <c r="F27" s="13">
        <v>86618101</v>
      </c>
      <c r="G27" s="22">
        <v>924170</v>
      </c>
      <c r="H27" s="22">
        <v>1066907</v>
      </c>
      <c r="I27" s="59">
        <f t="shared" si="31"/>
        <v>1991077</v>
      </c>
      <c r="J27" s="22">
        <v>1019627</v>
      </c>
      <c r="K27" s="59">
        <f t="shared" si="32"/>
        <v>3010704</v>
      </c>
      <c r="L27" s="22">
        <v>1002850</v>
      </c>
      <c r="M27" s="35">
        <f t="shared" si="33"/>
        <v>4013554</v>
      </c>
      <c r="N27" s="22">
        <v>899075</v>
      </c>
      <c r="O27" s="22">
        <f t="shared" si="34"/>
        <v>-25095</v>
      </c>
      <c r="P27" s="24">
        <f t="shared" si="35"/>
        <v>0.9728459049741931</v>
      </c>
      <c r="Q27" s="22">
        <v>910024</v>
      </c>
      <c r="R27" s="22">
        <f t="shared" si="36"/>
        <v>-156883</v>
      </c>
      <c r="S27" s="24">
        <f t="shared" si="37"/>
        <v>0.85295531850479944</v>
      </c>
      <c r="T27" s="60">
        <f t="shared" si="21"/>
        <v>1809099</v>
      </c>
      <c r="U27" s="60">
        <f t="shared" si="38"/>
        <v>-181978</v>
      </c>
      <c r="V27" s="61">
        <f t="shared" si="39"/>
        <v>0.90860323332548165</v>
      </c>
      <c r="W27" s="22">
        <v>1340169</v>
      </c>
      <c r="X27" s="22">
        <f t="shared" si="40"/>
        <v>320542</v>
      </c>
      <c r="Y27" s="24">
        <f t="shared" si="41"/>
        <v>1.3143718242063029</v>
      </c>
      <c r="Z27" s="60">
        <f t="shared" si="22"/>
        <v>3149268</v>
      </c>
      <c r="AA27" s="60">
        <f t="shared" si="42"/>
        <v>138564</v>
      </c>
      <c r="AB27" s="61">
        <f t="shared" si="43"/>
        <v>1.0460237871275291</v>
      </c>
      <c r="AC27" s="22">
        <v>900513</v>
      </c>
      <c r="AD27" s="22">
        <f t="shared" si="44"/>
        <v>-102337</v>
      </c>
      <c r="AE27" s="24">
        <f t="shared" si="45"/>
        <v>0.89795383157999697</v>
      </c>
      <c r="AF27" s="35">
        <f t="shared" si="23"/>
        <v>4049781</v>
      </c>
      <c r="AG27" s="35">
        <f t="shared" si="24"/>
        <v>36227</v>
      </c>
      <c r="AH27" s="36">
        <f t="shared" si="25"/>
        <v>1.0090261648404382</v>
      </c>
      <c r="AI27" s="35">
        <v>1266679</v>
      </c>
      <c r="AJ27" s="35">
        <f t="shared" si="26"/>
        <v>367604</v>
      </c>
      <c r="AK27" s="36">
        <f t="shared" si="27"/>
        <v>1.4088691154797988</v>
      </c>
      <c r="AL27" s="35">
        <v>1291074</v>
      </c>
      <c r="AM27" s="35">
        <f t="shared" si="28"/>
        <v>381050</v>
      </c>
      <c r="AN27" s="36">
        <f t="shared" si="29"/>
        <v>1.4187252204337468</v>
      </c>
      <c r="AO27" s="35">
        <f t="shared" si="7"/>
        <v>2557753</v>
      </c>
      <c r="AP27" s="35">
        <f t="shared" si="8"/>
        <v>748654</v>
      </c>
      <c r="AQ27" s="36">
        <f t="shared" si="9"/>
        <v>1.4138269934370646</v>
      </c>
      <c r="AR27" s="35">
        <v>1151214</v>
      </c>
      <c r="AS27" s="35">
        <f t="shared" si="10"/>
        <v>-188955</v>
      </c>
      <c r="AT27" s="36">
        <f t="shared" si="11"/>
        <v>0.85900658797509866</v>
      </c>
      <c r="AU27" s="35">
        <f t="shared" si="12"/>
        <v>3708967</v>
      </c>
      <c r="AV27" s="35">
        <f t="shared" si="13"/>
        <v>559699</v>
      </c>
      <c r="AW27" s="36">
        <f t="shared" si="14"/>
        <v>1.1777235217834747</v>
      </c>
      <c r="AX27" s="35">
        <v>1126942</v>
      </c>
      <c r="AY27" s="35">
        <f t="shared" si="15"/>
        <v>226429</v>
      </c>
      <c r="AZ27" s="36">
        <f t="shared" si="16"/>
        <v>1.2514444544387477</v>
      </c>
      <c r="BA27" s="35">
        <f t="shared" si="17"/>
        <v>4835909</v>
      </c>
      <c r="BB27" s="35">
        <f t="shared" si="18"/>
        <v>786128</v>
      </c>
      <c r="BC27" s="102">
        <f>BA27/AF27:AF27</f>
        <v>1.1941161756648075</v>
      </c>
      <c r="BD27" s="22">
        <f t="shared" si="19"/>
        <v>1595849.97</v>
      </c>
      <c r="BE27" s="119">
        <f t="shared" si="20"/>
        <v>259422.24</v>
      </c>
    </row>
    <row r="28" spans="1:57" s="1" customFormat="1" ht="11.25" x14ac:dyDescent="0.2">
      <c r="A28" s="2">
        <v>18</v>
      </c>
      <c r="B28" s="21">
        <v>49</v>
      </c>
      <c r="C28" s="21" t="s">
        <v>129</v>
      </c>
      <c r="D28" s="13">
        <v>7841316301</v>
      </c>
      <c r="E28" s="13">
        <v>101245001</v>
      </c>
      <c r="F28" s="13">
        <v>86618101</v>
      </c>
      <c r="G28" s="22">
        <v>695765</v>
      </c>
      <c r="H28" s="22">
        <v>725137</v>
      </c>
      <c r="I28" s="59">
        <f t="shared" si="31"/>
        <v>1420902</v>
      </c>
      <c r="J28" s="22">
        <v>1018267</v>
      </c>
      <c r="K28" s="59">
        <f t="shared" si="32"/>
        <v>2439169</v>
      </c>
      <c r="L28" s="22">
        <v>1005945</v>
      </c>
      <c r="M28" s="35">
        <f t="shared" si="33"/>
        <v>3445114</v>
      </c>
      <c r="N28" s="22">
        <v>858411</v>
      </c>
      <c r="O28" s="22">
        <f t="shared" si="34"/>
        <v>162646</v>
      </c>
      <c r="P28" s="24">
        <f t="shared" si="35"/>
        <v>1.233765711123727</v>
      </c>
      <c r="Q28" s="22">
        <v>909640</v>
      </c>
      <c r="R28" s="22">
        <f t="shared" si="36"/>
        <v>184503</v>
      </c>
      <c r="S28" s="24">
        <f t="shared" si="37"/>
        <v>1.2544388163891789</v>
      </c>
      <c r="T28" s="60">
        <f t="shared" si="21"/>
        <v>1768051</v>
      </c>
      <c r="U28" s="60">
        <f t="shared" si="38"/>
        <v>347149</v>
      </c>
      <c r="V28" s="61">
        <f t="shared" si="39"/>
        <v>1.2443159345260968</v>
      </c>
      <c r="W28" s="22">
        <v>910834</v>
      </c>
      <c r="X28" s="22">
        <f t="shared" si="40"/>
        <v>-107433</v>
      </c>
      <c r="Y28" s="24">
        <f t="shared" si="41"/>
        <v>0.89449427311304397</v>
      </c>
      <c r="Z28" s="60">
        <f t="shared" si="22"/>
        <v>2678885</v>
      </c>
      <c r="AA28" s="60">
        <f t="shared" si="42"/>
        <v>239716</v>
      </c>
      <c r="AB28" s="61">
        <f t="shared" si="43"/>
        <v>1.0982777331132036</v>
      </c>
      <c r="AC28" s="22">
        <v>1038762</v>
      </c>
      <c r="AD28" s="22">
        <f t="shared" si="44"/>
        <v>32817</v>
      </c>
      <c r="AE28" s="24">
        <f t="shared" si="45"/>
        <v>1.0326230559324814</v>
      </c>
      <c r="AF28" s="35">
        <f t="shared" si="23"/>
        <v>3717647</v>
      </c>
      <c r="AG28" s="35">
        <f t="shared" si="24"/>
        <v>272533</v>
      </c>
      <c r="AH28" s="36">
        <f t="shared" si="25"/>
        <v>1.0791071064702067</v>
      </c>
      <c r="AI28" s="35">
        <v>845029.66</v>
      </c>
      <c r="AJ28" s="35">
        <f t="shared" si="26"/>
        <v>-13381.339999999967</v>
      </c>
      <c r="AK28" s="36">
        <f t="shared" si="27"/>
        <v>0.98441149985263476</v>
      </c>
      <c r="AL28" s="35">
        <v>1048614</v>
      </c>
      <c r="AM28" s="35">
        <f t="shared" si="28"/>
        <v>138974</v>
      </c>
      <c r="AN28" s="36">
        <f t="shared" si="29"/>
        <v>1.152779121410668</v>
      </c>
      <c r="AO28" s="35">
        <f t="shared" si="7"/>
        <v>1893643.6600000001</v>
      </c>
      <c r="AP28" s="35">
        <f t="shared" si="8"/>
        <v>125592.66000000015</v>
      </c>
      <c r="AQ28" s="36">
        <f t="shared" si="9"/>
        <v>1.0710345233254019</v>
      </c>
      <c r="AR28" s="35">
        <v>1223285</v>
      </c>
      <c r="AS28" s="35">
        <f t="shared" si="10"/>
        <v>312451</v>
      </c>
      <c r="AT28" s="36">
        <f t="shared" si="11"/>
        <v>1.3430383582518879</v>
      </c>
      <c r="AU28" s="35">
        <f t="shared" si="12"/>
        <v>3116928.66</v>
      </c>
      <c r="AV28" s="35">
        <f t="shared" si="13"/>
        <v>438043.66000000015</v>
      </c>
      <c r="AW28" s="36">
        <f t="shared" si="14"/>
        <v>1.1635171573247827</v>
      </c>
      <c r="AX28" s="35">
        <v>1272767</v>
      </c>
      <c r="AY28" s="35">
        <f t="shared" si="15"/>
        <v>234005</v>
      </c>
      <c r="AZ28" s="36">
        <f t="shared" si="16"/>
        <v>1.2252729691690685</v>
      </c>
      <c r="BA28" s="35">
        <f t="shared" si="17"/>
        <v>4389695.66</v>
      </c>
      <c r="BB28" s="35">
        <f t="shared" si="18"/>
        <v>672048.66000000015</v>
      </c>
      <c r="BC28" s="102">
        <f>BA28/AF28:AF28</f>
        <v>1.1807725854552624</v>
      </c>
      <c r="BD28" s="22">
        <f t="shared" si="19"/>
        <v>1448599.5678000001</v>
      </c>
      <c r="BE28" s="119">
        <f t="shared" si="20"/>
        <v>221776.05780000004</v>
      </c>
    </row>
    <row r="29" spans="1:57" s="1" customFormat="1" ht="11.25" x14ac:dyDescent="0.2">
      <c r="A29" s="2">
        <v>19</v>
      </c>
      <c r="B29" s="21">
        <v>71</v>
      </c>
      <c r="C29" s="21" t="s">
        <v>119</v>
      </c>
      <c r="D29" s="13">
        <v>7813341546</v>
      </c>
      <c r="E29" s="13">
        <v>101202001</v>
      </c>
      <c r="F29" s="13">
        <v>86618411</v>
      </c>
      <c r="G29" s="22">
        <v>727232</v>
      </c>
      <c r="H29" s="22">
        <v>638319</v>
      </c>
      <c r="I29" s="59">
        <f t="shared" si="31"/>
        <v>1365551</v>
      </c>
      <c r="J29" s="22">
        <v>704798</v>
      </c>
      <c r="K29" s="59">
        <f t="shared" si="32"/>
        <v>2070349</v>
      </c>
      <c r="L29" s="22">
        <v>780374</v>
      </c>
      <c r="M29" s="35">
        <f t="shared" si="33"/>
        <v>2850723</v>
      </c>
      <c r="N29" s="22">
        <v>719153</v>
      </c>
      <c r="O29" s="22">
        <f t="shared" si="34"/>
        <v>-8079</v>
      </c>
      <c r="P29" s="24">
        <f t="shared" si="35"/>
        <v>0.98889075288216144</v>
      </c>
      <c r="Q29" s="22">
        <v>857600</v>
      </c>
      <c r="R29" s="22">
        <f t="shared" si="36"/>
        <v>219281</v>
      </c>
      <c r="S29" s="24">
        <f t="shared" si="37"/>
        <v>1.3435288625279838</v>
      </c>
      <c r="T29" s="60">
        <f t="shared" si="21"/>
        <v>1576753</v>
      </c>
      <c r="U29" s="60">
        <f t="shared" si="38"/>
        <v>211202</v>
      </c>
      <c r="V29" s="61">
        <f t="shared" si="39"/>
        <v>1.1546643076677474</v>
      </c>
      <c r="W29" s="22">
        <v>725476</v>
      </c>
      <c r="X29" s="22">
        <f t="shared" si="40"/>
        <v>20678</v>
      </c>
      <c r="Y29" s="24">
        <f t="shared" si="41"/>
        <v>1.0293389027778173</v>
      </c>
      <c r="Z29" s="60">
        <f t="shared" si="22"/>
        <v>2302229</v>
      </c>
      <c r="AA29" s="60">
        <f t="shared" si="42"/>
        <v>231880</v>
      </c>
      <c r="AB29" s="61">
        <f t="shared" si="43"/>
        <v>1.1120004405054413</v>
      </c>
      <c r="AC29" s="22">
        <v>991710</v>
      </c>
      <c r="AD29" s="22">
        <f t="shared" si="44"/>
        <v>211336</v>
      </c>
      <c r="AE29" s="24">
        <f t="shared" si="45"/>
        <v>1.2708137380281763</v>
      </c>
      <c r="AF29" s="35">
        <f t="shared" si="23"/>
        <v>3293939</v>
      </c>
      <c r="AG29" s="35">
        <f t="shared" si="24"/>
        <v>443216</v>
      </c>
      <c r="AH29" s="36">
        <f t="shared" si="25"/>
        <v>1.1554749444263788</v>
      </c>
      <c r="AI29" s="35">
        <v>771238</v>
      </c>
      <c r="AJ29" s="35">
        <f t="shared" si="26"/>
        <v>52085</v>
      </c>
      <c r="AK29" s="36">
        <f t="shared" si="27"/>
        <v>1.0724254783057292</v>
      </c>
      <c r="AL29" s="35">
        <v>977236.39</v>
      </c>
      <c r="AM29" s="35">
        <f t="shared" si="28"/>
        <v>119636.39000000001</v>
      </c>
      <c r="AN29" s="36">
        <f t="shared" si="29"/>
        <v>1.1395013875932836</v>
      </c>
      <c r="AO29" s="35">
        <f t="shared" si="7"/>
        <v>1748474.3900000001</v>
      </c>
      <c r="AP29" s="35">
        <f t="shared" si="8"/>
        <v>171721.39000000013</v>
      </c>
      <c r="AQ29" s="36">
        <f t="shared" si="9"/>
        <v>1.1089082373713575</v>
      </c>
      <c r="AR29" s="35">
        <v>964678</v>
      </c>
      <c r="AS29" s="35">
        <f t="shared" si="10"/>
        <v>239202</v>
      </c>
      <c r="AT29" s="36">
        <f t="shared" si="11"/>
        <v>1.3297173166307363</v>
      </c>
      <c r="AU29" s="35">
        <f t="shared" si="12"/>
        <v>2713152.39</v>
      </c>
      <c r="AV29" s="35">
        <f t="shared" si="13"/>
        <v>410923.39000000013</v>
      </c>
      <c r="AW29" s="36">
        <f t="shared" si="14"/>
        <v>1.1784893640033203</v>
      </c>
      <c r="AX29" s="35">
        <v>1235509</v>
      </c>
      <c r="AY29" s="35">
        <f t="shared" si="15"/>
        <v>243799</v>
      </c>
      <c r="AZ29" s="36">
        <f t="shared" si="16"/>
        <v>1.2458369886357907</v>
      </c>
      <c r="BA29" s="35">
        <f t="shared" si="17"/>
        <v>3948661.39</v>
      </c>
      <c r="BB29" s="35">
        <f t="shared" si="18"/>
        <v>654722.39000000013</v>
      </c>
      <c r="BC29" s="102">
        <f>BA29/AF29:AF30</f>
        <v>1.1987657907447589</v>
      </c>
      <c r="BD29" s="22">
        <f t="shared" si="19"/>
        <v>1618951.1699000001</v>
      </c>
      <c r="BE29" s="119">
        <f t="shared" si="20"/>
        <v>268436.17990000005</v>
      </c>
    </row>
    <row r="30" spans="1:57" s="1" customFormat="1" ht="11.25" x14ac:dyDescent="0.2">
      <c r="A30" s="2">
        <v>20</v>
      </c>
      <c r="B30" s="21">
        <v>7</v>
      </c>
      <c r="C30" s="21" t="s">
        <v>195</v>
      </c>
      <c r="D30" s="13">
        <v>1012012108</v>
      </c>
      <c r="E30" s="13">
        <v>101201001</v>
      </c>
      <c r="F30" s="13">
        <v>86618101</v>
      </c>
      <c r="G30" s="22">
        <v>1724879</v>
      </c>
      <c r="H30" s="22">
        <v>1949505</v>
      </c>
      <c r="I30" s="59">
        <f t="shared" si="31"/>
        <v>3674384</v>
      </c>
      <c r="J30" s="22">
        <v>1807475</v>
      </c>
      <c r="K30" s="59">
        <f t="shared" si="32"/>
        <v>5481859</v>
      </c>
      <c r="L30" s="22">
        <v>1781423</v>
      </c>
      <c r="M30" s="35">
        <f t="shared" si="33"/>
        <v>7263282</v>
      </c>
      <c r="N30" s="22">
        <v>1640216</v>
      </c>
      <c r="O30" s="22">
        <f t="shared" si="34"/>
        <v>-84663</v>
      </c>
      <c r="P30" s="24">
        <f t="shared" si="35"/>
        <v>0.95091655704545075</v>
      </c>
      <c r="Q30" s="22">
        <v>1723525</v>
      </c>
      <c r="R30" s="22">
        <f t="shared" si="36"/>
        <v>-225980</v>
      </c>
      <c r="S30" s="24">
        <f t="shared" si="37"/>
        <v>0.8840833955286086</v>
      </c>
      <c r="T30" s="60">
        <f t="shared" si="21"/>
        <v>3363741</v>
      </c>
      <c r="U30" s="60">
        <f t="shared" si="38"/>
        <v>-310643</v>
      </c>
      <c r="V30" s="61">
        <f t="shared" si="39"/>
        <v>0.91545712152023306</v>
      </c>
      <c r="W30" s="22">
        <v>1802128</v>
      </c>
      <c r="X30" s="22">
        <f t="shared" si="40"/>
        <v>-5347</v>
      </c>
      <c r="Y30" s="24">
        <f t="shared" si="41"/>
        <v>0.99704172948450187</v>
      </c>
      <c r="Z30" s="60">
        <f t="shared" si="22"/>
        <v>5165869</v>
      </c>
      <c r="AA30" s="60">
        <f t="shared" si="42"/>
        <v>-315990</v>
      </c>
      <c r="AB30" s="61">
        <f t="shared" si="43"/>
        <v>0.94235714563253081</v>
      </c>
      <c r="AC30" s="22">
        <v>2071310</v>
      </c>
      <c r="AD30" s="22">
        <f t="shared" si="44"/>
        <v>289887</v>
      </c>
      <c r="AE30" s="24">
        <f t="shared" si="45"/>
        <v>1.162727774369142</v>
      </c>
      <c r="AF30" s="35">
        <f t="shared" si="23"/>
        <v>7237179</v>
      </c>
      <c r="AG30" s="35">
        <f t="shared" si="24"/>
        <v>-26103</v>
      </c>
      <c r="AH30" s="36">
        <f t="shared" si="25"/>
        <v>0.99640617010326737</v>
      </c>
      <c r="AI30" s="35">
        <v>1694581</v>
      </c>
      <c r="AJ30" s="35">
        <f t="shared" si="26"/>
        <v>54365</v>
      </c>
      <c r="AK30" s="36">
        <f t="shared" si="27"/>
        <v>1.0331450248016114</v>
      </c>
      <c r="AL30" s="35">
        <v>1874381</v>
      </c>
      <c r="AM30" s="35">
        <f t="shared" si="28"/>
        <v>150856</v>
      </c>
      <c r="AN30" s="36">
        <f t="shared" si="29"/>
        <v>1.0875275960603994</v>
      </c>
      <c r="AO30" s="35">
        <f t="shared" si="7"/>
        <v>3568962</v>
      </c>
      <c r="AP30" s="35">
        <f t="shared" si="8"/>
        <v>205221</v>
      </c>
      <c r="AQ30" s="36">
        <f t="shared" si="9"/>
        <v>1.0610097507507266</v>
      </c>
      <c r="AR30" s="35">
        <v>1863931.24</v>
      </c>
      <c r="AS30" s="35">
        <f t="shared" si="10"/>
        <v>61803.239999999991</v>
      </c>
      <c r="AT30" s="36">
        <f t="shared" si="11"/>
        <v>1.0342945895075155</v>
      </c>
      <c r="AU30" s="35">
        <f t="shared" si="12"/>
        <v>5432893.2400000002</v>
      </c>
      <c r="AV30" s="35">
        <f t="shared" si="13"/>
        <v>267024.24000000022</v>
      </c>
      <c r="AW30" s="36">
        <f t="shared" si="14"/>
        <v>1.0516900912508622</v>
      </c>
      <c r="AX30" s="35">
        <v>2373841</v>
      </c>
      <c r="AY30" s="35">
        <f t="shared" si="15"/>
        <v>302531</v>
      </c>
      <c r="AZ30" s="36">
        <f t="shared" si="16"/>
        <v>1.1460578088262983</v>
      </c>
      <c r="BA30" s="35">
        <f t="shared" si="17"/>
        <v>7806734.2400000002</v>
      </c>
      <c r="BB30" s="35">
        <f t="shared" si="18"/>
        <v>569555.24000000022</v>
      </c>
      <c r="BC30" s="102">
        <f>BA30/AF30:AF30</f>
        <v>1.0786985149876769</v>
      </c>
      <c r="BD30" s="22">
        <f t="shared" si="19"/>
        <v>2576222.2992000002</v>
      </c>
      <c r="BE30" s="119">
        <f t="shared" si="20"/>
        <v>187953.22920000009</v>
      </c>
    </row>
    <row r="31" spans="1:57" s="1" customFormat="1" ht="11.25" x14ac:dyDescent="0.2">
      <c r="A31" s="2">
        <v>21</v>
      </c>
      <c r="B31" s="21">
        <v>82</v>
      </c>
      <c r="C31" s="21" t="s">
        <v>128</v>
      </c>
      <c r="D31" s="13">
        <v>7842140668</v>
      </c>
      <c r="E31" s="13"/>
      <c r="F31" s="13">
        <v>86618411</v>
      </c>
      <c r="G31" s="22">
        <v>0</v>
      </c>
      <c r="H31" s="22">
        <v>0</v>
      </c>
      <c r="I31" s="59">
        <f t="shared" si="31"/>
        <v>0</v>
      </c>
      <c r="J31" s="22">
        <v>0</v>
      </c>
      <c r="K31" s="59">
        <f t="shared" si="32"/>
        <v>0</v>
      </c>
      <c r="L31" s="22">
        <v>156476</v>
      </c>
      <c r="M31" s="35">
        <f t="shared" si="33"/>
        <v>156476</v>
      </c>
      <c r="N31" s="22">
        <v>16687</v>
      </c>
      <c r="O31" s="22">
        <f t="shared" si="34"/>
        <v>16687</v>
      </c>
      <c r="P31" s="24" t="e">
        <f t="shared" si="35"/>
        <v>#DIV/0!</v>
      </c>
      <c r="Q31" s="22">
        <v>70701</v>
      </c>
      <c r="R31" s="22">
        <f t="shared" si="36"/>
        <v>70701</v>
      </c>
      <c r="S31" s="24" t="e">
        <f t="shared" si="37"/>
        <v>#DIV/0!</v>
      </c>
      <c r="T31" s="60">
        <f t="shared" si="21"/>
        <v>87388</v>
      </c>
      <c r="U31" s="60">
        <f t="shared" si="38"/>
        <v>87388</v>
      </c>
      <c r="V31" s="61" t="e">
        <f t="shared" si="39"/>
        <v>#DIV/0!</v>
      </c>
      <c r="W31" s="22">
        <v>142604</v>
      </c>
      <c r="X31" s="22">
        <f t="shared" si="40"/>
        <v>142604</v>
      </c>
      <c r="Y31" s="24" t="e">
        <f t="shared" si="41"/>
        <v>#DIV/0!</v>
      </c>
      <c r="Z31" s="60">
        <f t="shared" si="22"/>
        <v>229992</v>
      </c>
      <c r="AA31" s="60">
        <f t="shared" si="42"/>
        <v>229992</v>
      </c>
      <c r="AB31" s="61" t="e">
        <f t="shared" si="43"/>
        <v>#DIV/0!</v>
      </c>
      <c r="AC31" s="22">
        <v>151789</v>
      </c>
      <c r="AD31" s="22">
        <f t="shared" si="44"/>
        <v>-4687</v>
      </c>
      <c r="AE31" s="24">
        <f t="shared" si="45"/>
        <v>0.9700465247066643</v>
      </c>
      <c r="AF31" s="35">
        <f t="shared" si="23"/>
        <v>381781</v>
      </c>
      <c r="AG31" s="35">
        <f t="shared" si="24"/>
        <v>225305</v>
      </c>
      <c r="AH31" s="36">
        <f t="shared" si="25"/>
        <v>2.4398693729389809</v>
      </c>
      <c r="AI31" s="35">
        <v>177146</v>
      </c>
      <c r="AJ31" s="35">
        <f t="shared" si="26"/>
        <v>160459</v>
      </c>
      <c r="AK31" s="36">
        <f t="shared" si="27"/>
        <v>10.615808713369688</v>
      </c>
      <c r="AL31" s="35">
        <v>213871</v>
      </c>
      <c r="AM31" s="35">
        <f t="shared" si="28"/>
        <v>143170</v>
      </c>
      <c r="AN31" s="36">
        <f t="shared" si="29"/>
        <v>3.0250067184339686</v>
      </c>
      <c r="AO31" s="35">
        <f t="shared" si="7"/>
        <v>391017</v>
      </c>
      <c r="AP31" s="35">
        <f t="shared" si="8"/>
        <v>303629</v>
      </c>
      <c r="AQ31" s="36">
        <f t="shared" si="9"/>
        <v>4.4744930654094386</v>
      </c>
      <c r="AR31" s="35">
        <v>247076</v>
      </c>
      <c r="AS31" s="35">
        <f t="shared" si="10"/>
        <v>104472</v>
      </c>
      <c r="AT31" s="36">
        <f t="shared" si="11"/>
        <v>1.7326021710470954</v>
      </c>
      <c r="AU31" s="35">
        <f t="shared" si="12"/>
        <v>638093</v>
      </c>
      <c r="AV31" s="35">
        <f t="shared" si="13"/>
        <v>408101</v>
      </c>
      <c r="AW31" s="36">
        <f t="shared" si="14"/>
        <v>2.7744138926571358</v>
      </c>
      <c r="AX31" s="35">
        <v>240863</v>
      </c>
      <c r="AY31" s="35">
        <f t="shared" si="15"/>
        <v>89074</v>
      </c>
      <c r="AZ31" s="36">
        <f t="shared" si="16"/>
        <v>1.5868277674930331</v>
      </c>
      <c r="BA31" s="35">
        <f t="shared" si="17"/>
        <v>878956</v>
      </c>
      <c r="BB31" s="35">
        <f t="shared" si="18"/>
        <v>497175</v>
      </c>
      <c r="BC31" s="102">
        <f t="shared" ref="BC31:BC45" si="46">BA31/AF31:AF32</f>
        <v>2.3022518145219379</v>
      </c>
      <c r="BD31" s="22">
        <f t="shared" si="19"/>
        <v>360371.96</v>
      </c>
      <c r="BE31" s="119">
        <f t="shared" si="20"/>
        <v>203841.75</v>
      </c>
    </row>
    <row r="32" spans="1:57" s="1" customFormat="1" ht="11.25" x14ac:dyDescent="0.2">
      <c r="A32" s="2">
        <v>22</v>
      </c>
      <c r="B32" s="21">
        <v>36</v>
      </c>
      <c r="C32" s="21" t="s">
        <v>218</v>
      </c>
      <c r="D32" s="13">
        <v>1012003833</v>
      </c>
      <c r="E32" s="13" t="s">
        <v>127</v>
      </c>
      <c r="F32" s="13">
        <v>86618101</v>
      </c>
      <c r="G32" s="22">
        <v>255527.92</v>
      </c>
      <c r="H32" s="22">
        <v>325785</v>
      </c>
      <c r="I32" s="59">
        <f t="shared" si="31"/>
        <v>581312.92000000004</v>
      </c>
      <c r="J32" s="22">
        <v>345283.49</v>
      </c>
      <c r="K32" s="59">
        <f t="shared" si="32"/>
        <v>926596.41</v>
      </c>
      <c r="L32" s="22">
        <v>415975</v>
      </c>
      <c r="M32" s="35">
        <f t="shared" si="33"/>
        <v>1342571.4100000001</v>
      </c>
      <c r="N32" s="22">
        <v>282526</v>
      </c>
      <c r="O32" s="22">
        <f t="shared" si="34"/>
        <v>26998.079999999987</v>
      </c>
      <c r="P32" s="24">
        <f t="shared" si="35"/>
        <v>1.1056560864268765</v>
      </c>
      <c r="Q32" s="22">
        <v>392.04602999999997</v>
      </c>
      <c r="R32" s="22">
        <f t="shared" si="36"/>
        <v>-325392.95396999997</v>
      </c>
      <c r="S32" s="24">
        <f t="shared" si="37"/>
        <v>1.2033888300566323E-3</v>
      </c>
      <c r="T32" s="60">
        <f t="shared" si="21"/>
        <v>282918.04603000003</v>
      </c>
      <c r="U32" s="60">
        <f t="shared" si="38"/>
        <v>-298394.87397000002</v>
      </c>
      <c r="V32" s="61">
        <f t="shared" si="39"/>
        <v>0.48668804063394977</v>
      </c>
      <c r="W32" s="22">
        <v>356632</v>
      </c>
      <c r="X32" s="22">
        <f t="shared" si="40"/>
        <v>11348.510000000009</v>
      </c>
      <c r="Y32" s="24">
        <f t="shared" si="41"/>
        <v>1.0328672245522079</v>
      </c>
      <c r="Z32" s="60">
        <f t="shared" si="22"/>
        <v>639550.04603000009</v>
      </c>
      <c r="AA32" s="60">
        <f t="shared" si="42"/>
        <v>-287046.36396999995</v>
      </c>
      <c r="AB32" s="61">
        <f t="shared" si="43"/>
        <v>0.69021424983720803</v>
      </c>
      <c r="AC32" s="22">
        <v>561998</v>
      </c>
      <c r="AD32" s="22">
        <f t="shared" si="44"/>
        <v>146023</v>
      </c>
      <c r="AE32" s="24">
        <f t="shared" si="45"/>
        <v>1.3510379229521006</v>
      </c>
      <c r="AF32" s="35">
        <f t="shared" si="23"/>
        <v>1201548.0460300001</v>
      </c>
      <c r="AG32" s="35">
        <f t="shared" si="24"/>
        <v>-141023.36397000006</v>
      </c>
      <c r="AH32" s="36">
        <f t="shared" si="25"/>
        <v>0.89496025096348508</v>
      </c>
      <c r="AI32" s="35">
        <v>292242</v>
      </c>
      <c r="AJ32" s="35">
        <f t="shared" si="26"/>
        <v>9716</v>
      </c>
      <c r="AK32" s="36">
        <f t="shared" si="27"/>
        <v>1.0343897552791601</v>
      </c>
      <c r="AL32" s="35">
        <v>415561</v>
      </c>
      <c r="AM32" s="35">
        <f t="shared" si="28"/>
        <v>415168.95396999997</v>
      </c>
      <c r="AN32" s="36">
        <f t="shared" si="29"/>
        <v>1059.9801252929408</v>
      </c>
      <c r="AO32" s="35">
        <f t="shared" si="7"/>
        <v>707803</v>
      </c>
      <c r="AP32" s="35">
        <f t="shared" si="8"/>
        <v>424884.95396999997</v>
      </c>
      <c r="AQ32" s="36">
        <f t="shared" si="9"/>
        <v>2.5017951662402833</v>
      </c>
      <c r="AR32" s="35">
        <v>388557</v>
      </c>
      <c r="AS32" s="35">
        <f t="shared" si="10"/>
        <v>31925</v>
      </c>
      <c r="AT32" s="36">
        <f t="shared" si="11"/>
        <v>1.0895180466138765</v>
      </c>
      <c r="AU32" s="35">
        <f t="shared" si="12"/>
        <v>1096360</v>
      </c>
      <c r="AV32" s="35">
        <f t="shared" si="13"/>
        <v>456809.95396999991</v>
      </c>
      <c r="AW32" s="36">
        <f t="shared" si="14"/>
        <v>1.7142677211981185</v>
      </c>
      <c r="AX32" s="35">
        <v>600360</v>
      </c>
      <c r="AY32" s="35">
        <f t="shared" si="15"/>
        <v>38362</v>
      </c>
      <c r="AZ32" s="36">
        <f t="shared" si="16"/>
        <v>1.0682600293951223</v>
      </c>
      <c r="BA32" s="35">
        <f t="shared" si="17"/>
        <v>1696720</v>
      </c>
      <c r="BB32" s="35">
        <f t="shared" si="18"/>
        <v>495171.95396999991</v>
      </c>
      <c r="BC32" s="102">
        <f t="shared" si="46"/>
        <v>1.4121116551319635</v>
      </c>
      <c r="BD32" s="22">
        <f t="shared" si="19"/>
        <v>559917.6</v>
      </c>
      <c r="BE32" s="119">
        <f t="shared" si="20"/>
        <v>163406.74481009998</v>
      </c>
    </row>
    <row r="33" spans="1:57" s="1" customFormat="1" ht="11.25" x14ac:dyDescent="0.2">
      <c r="A33" s="2">
        <v>23</v>
      </c>
      <c r="B33" s="21">
        <v>17</v>
      </c>
      <c r="C33" s="21" t="s">
        <v>198</v>
      </c>
      <c r="D33" s="13">
        <v>2310031475</v>
      </c>
      <c r="E33" s="13" t="s">
        <v>199</v>
      </c>
      <c r="F33" s="13">
        <v>86618101</v>
      </c>
      <c r="G33" s="22">
        <v>371801</v>
      </c>
      <c r="H33" s="22">
        <v>426148</v>
      </c>
      <c r="I33" s="59">
        <f t="shared" si="31"/>
        <v>797949</v>
      </c>
      <c r="J33" s="22">
        <v>457265</v>
      </c>
      <c r="K33" s="59">
        <f t="shared" si="32"/>
        <v>1255214</v>
      </c>
      <c r="L33" s="22">
        <v>380848</v>
      </c>
      <c r="M33" s="35">
        <f t="shared" si="33"/>
        <v>1636062</v>
      </c>
      <c r="N33" s="22">
        <v>386443</v>
      </c>
      <c r="O33" s="22">
        <f t="shared" si="34"/>
        <v>14642</v>
      </c>
      <c r="P33" s="24">
        <f t="shared" si="35"/>
        <v>1.0393812819223187</v>
      </c>
      <c r="Q33" s="22">
        <v>380467</v>
      </c>
      <c r="R33" s="22">
        <f t="shared" si="36"/>
        <v>-45681</v>
      </c>
      <c r="S33" s="24">
        <f t="shared" si="37"/>
        <v>0.89280484714230735</v>
      </c>
      <c r="T33" s="60">
        <f t="shared" si="21"/>
        <v>766910</v>
      </c>
      <c r="U33" s="60">
        <f t="shared" si="38"/>
        <v>-31039</v>
      </c>
      <c r="V33" s="61">
        <f t="shared" si="39"/>
        <v>0.9611015240322377</v>
      </c>
      <c r="W33" s="22">
        <v>418962</v>
      </c>
      <c r="X33" s="22">
        <f t="shared" si="40"/>
        <v>-38303</v>
      </c>
      <c r="Y33" s="24">
        <f t="shared" si="41"/>
        <v>0.91623456857620855</v>
      </c>
      <c r="Z33" s="60">
        <f t="shared" si="22"/>
        <v>1185872</v>
      </c>
      <c r="AA33" s="60">
        <f t="shared" si="42"/>
        <v>-69342</v>
      </c>
      <c r="AB33" s="61">
        <f t="shared" si="43"/>
        <v>0.94475683030941338</v>
      </c>
      <c r="AC33" s="22">
        <v>415091</v>
      </c>
      <c r="AD33" s="22">
        <f t="shared" si="44"/>
        <v>34243</v>
      </c>
      <c r="AE33" s="24">
        <f t="shared" si="45"/>
        <v>1.0899125110280217</v>
      </c>
      <c r="AF33" s="35">
        <f t="shared" si="23"/>
        <v>1600963</v>
      </c>
      <c r="AG33" s="35">
        <f t="shared" si="24"/>
        <v>-35099</v>
      </c>
      <c r="AH33" s="36">
        <f t="shared" si="25"/>
        <v>0.97854665654480089</v>
      </c>
      <c r="AI33" s="35">
        <v>481310</v>
      </c>
      <c r="AJ33" s="35">
        <f t="shared" si="26"/>
        <v>94867</v>
      </c>
      <c r="AK33" s="36">
        <f t="shared" si="27"/>
        <v>1.2454876915871163</v>
      </c>
      <c r="AL33" s="35">
        <v>517039</v>
      </c>
      <c r="AM33" s="35">
        <f t="shared" si="28"/>
        <v>136572</v>
      </c>
      <c r="AN33" s="36">
        <f t="shared" si="29"/>
        <v>1.3589588584555297</v>
      </c>
      <c r="AO33" s="35">
        <f t="shared" si="7"/>
        <v>998349</v>
      </c>
      <c r="AP33" s="35">
        <f t="shared" si="8"/>
        <v>231439</v>
      </c>
      <c r="AQ33" s="36">
        <f t="shared" si="9"/>
        <v>1.3017811738013587</v>
      </c>
      <c r="AR33" s="35">
        <v>556433</v>
      </c>
      <c r="AS33" s="35">
        <f t="shared" si="10"/>
        <v>137471</v>
      </c>
      <c r="AT33" s="36">
        <f t="shared" si="11"/>
        <v>1.3281228369159972</v>
      </c>
      <c r="AU33" s="35">
        <f t="shared" si="12"/>
        <v>1554782</v>
      </c>
      <c r="AV33" s="35">
        <f t="shared" si="13"/>
        <v>368910</v>
      </c>
      <c r="AW33" s="36">
        <f t="shared" si="14"/>
        <v>1.3110875372721509</v>
      </c>
      <c r="AX33" s="35">
        <v>533506</v>
      </c>
      <c r="AY33" s="35">
        <f t="shared" si="15"/>
        <v>118415</v>
      </c>
      <c r="AZ33" s="36">
        <f t="shared" si="16"/>
        <v>1.2852747951653976</v>
      </c>
      <c r="BA33" s="35">
        <f t="shared" si="17"/>
        <v>2088288</v>
      </c>
      <c r="BB33" s="35">
        <f t="shared" si="18"/>
        <v>487325</v>
      </c>
      <c r="BC33" s="102">
        <f t="shared" si="46"/>
        <v>1.3043949173091445</v>
      </c>
      <c r="BD33" s="22">
        <f t="shared" si="19"/>
        <v>689135.04</v>
      </c>
      <c r="BE33" s="119">
        <f t="shared" si="20"/>
        <v>160817.25</v>
      </c>
    </row>
    <row r="34" spans="1:57" s="1" customFormat="1" ht="11.25" x14ac:dyDescent="0.2">
      <c r="A34" s="2">
        <v>24</v>
      </c>
      <c r="B34" s="21">
        <v>69</v>
      </c>
      <c r="C34" s="21" t="s">
        <v>260</v>
      </c>
      <c r="D34" s="13">
        <v>7814794852</v>
      </c>
      <c r="E34" s="13"/>
      <c r="F34" s="13">
        <v>86618101</v>
      </c>
      <c r="G34" s="21"/>
      <c r="H34" s="22"/>
      <c r="I34" s="59"/>
      <c r="J34" s="22"/>
      <c r="K34" s="59"/>
      <c r="L34" s="22"/>
      <c r="M34" s="35">
        <v>0</v>
      </c>
      <c r="N34" s="22">
        <v>0</v>
      </c>
      <c r="O34" s="22"/>
      <c r="P34" s="24"/>
      <c r="Q34" s="22">
        <v>0</v>
      </c>
      <c r="R34" s="22"/>
      <c r="S34" s="24"/>
      <c r="T34" s="60">
        <f t="shared" si="21"/>
        <v>0</v>
      </c>
      <c r="U34" s="60"/>
      <c r="V34" s="61"/>
      <c r="W34" s="22">
        <v>0</v>
      </c>
      <c r="X34" s="22"/>
      <c r="Y34" s="24"/>
      <c r="Z34" s="60">
        <f t="shared" si="22"/>
        <v>0</v>
      </c>
      <c r="AA34" s="60"/>
      <c r="AB34" s="61"/>
      <c r="AC34" s="22">
        <v>0</v>
      </c>
      <c r="AD34" s="22"/>
      <c r="AE34" s="24"/>
      <c r="AF34" s="35">
        <f t="shared" si="23"/>
        <v>0</v>
      </c>
      <c r="AG34" s="35"/>
      <c r="AH34" s="36"/>
      <c r="AI34" s="35">
        <v>14516</v>
      </c>
      <c r="AJ34" s="35">
        <f t="shared" si="26"/>
        <v>14516</v>
      </c>
      <c r="AK34" s="36" t="e">
        <f t="shared" si="27"/>
        <v>#DIV/0!</v>
      </c>
      <c r="AL34" s="35">
        <v>486788.09</v>
      </c>
      <c r="AM34" s="35">
        <f t="shared" si="28"/>
        <v>486788.09</v>
      </c>
      <c r="AN34" s="36" t="e">
        <f t="shared" si="29"/>
        <v>#DIV/0!</v>
      </c>
      <c r="AO34" s="35">
        <f t="shared" si="7"/>
        <v>501304.09</v>
      </c>
      <c r="AP34" s="35">
        <f t="shared" si="8"/>
        <v>501304.09</v>
      </c>
      <c r="AQ34" s="36" t="e">
        <f t="shared" si="9"/>
        <v>#DIV/0!</v>
      </c>
      <c r="AR34" s="35">
        <v>-9048.91</v>
      </c>
      <c r="AS34" s="35">
        <f t="shared" si="10"/>
        <v>-9048.91</v>
      </c>
      <c r="AT34" s="36" t="e">
        <f t="shared" si="11"/>
        <v>#DIV/0!</v>
      </c>
      <c r="AU34" s="35">
        <f t="shared" si="12"/>
        <v>492255.18000000005</v>
      </c>
      <c r="AV34" s="35">
        <f t="shared" si="13"/>
        <v>492255.18000000005</v>
      </c>
      <c r="AW34" s="36" t="e">
        <f t="shared" si="14"/>
        <v>#DIV/0!</v>
      </c>
      <c r="AX34" s="35">
        <v>-32106</v>
      </c>
      <c r="AY34" s="35">
        <f t="shared" si="15"/>
        <v>-32106</v>
      </c>
      <c r="AZ34" s="36" t="e">
        <f t="shared" si="16"/>
        <v>#DIV/0!</v>
      </c>
      <c r="BA34" s="35">
        <f t="shared" si="17"/>
        <v>460149.18000000005</v>
      </c>
      <c r="BB34" s="35">
        <f t="shared" si="18"/>
        <v>460149.18000000005</v>
      </c>
      <c r="BC34" s="102" t="e">
        <f t="shared" si="46"/>
        <v>#DIV/0!</v>
      </c>
      <c r="BD34" s="22">
        <f t="shared" si="19"/>
        <v>151849.22940000001</v>
      </c>
      <c r="BE34" s="119">
        <f t="shared" si="20"/>
        <v>151849.22940000001</v>
      </c>
    </row>
    <row r="35" spans="1:57" s="1" customFormat="1" ht="11.25" x14ac:dyDescent="0.2">
      <c r="A35" s="2">
        <v>25</v>
      </c>
      <c r="B35" s="21">
        <v>108</v>
      </c>
      <c r="C35" s="21" t="s">
        <v>122</v>
      </c>
      <c r="D35" s="13">
        <v>7714794048</v>
      </c>
      <c r="E35" s="13">
        <v>103515001</v>
      </c>
      <c r="F35" s="13">
        <v>86618450</v>
      </c>
      <c r="G35" s="22">
        <v>287542</v>
      </c>
      <c r="H35" s="22">
        <v>486297</v>
      </c>
      <c r="I35" s="59">
        <f t="shared" ref="I35:I42" si="47">G35+H35</f>
        <v>773839</v>
      </c>
      <c r="J35" s="22">
        <v>433727</v>
      </c>
      <c r="K35" s="59">
        <f t="shared" ref="K35:K42" si="48">J35+I35</f>
        <v>1207566</v>
      </c>
      <c r="L35" s="22">
        <v>603131</v>
      </c>
      <c r="M35" s="35">
        <f t="shared" ref="M35:M42" si="49">K35+L35</f>
        <v>1810697</v>
      </c>
      <c r="N35" s="22">
        <v>319511</v>
      </c>
      <c r="O35" s="22">
        <f t="shared" ref="O35:O42" si="50">N35-G35</f>
        <v>31969</v>
      </c>
      <c r="P35" s="24">
        <f t="shared" ref="P35:P42" si="51">N35/G35</f>
        <v>1.1111802797504364</v>
      </c>
      <c r="Q35" s="22">
        <v>439104</v>
      </c>
      <c r="R35" s="22">
        <f t="shared" ref="R35:R42" si="52">Q35-H35</f>
        <v>-47193</v>
      </c>
      <c r="S35" s="24">
        <f t="shared" ref="S35:S42" si="53">Q35/H35</f>
        <v>0.90295436739276613</v>
      </c>
      <c r="T35" s="60">
        <f t="shared" si="21"/>
        <v>758615</v>
      </c>
      <c r="U35" s="60">
        <f t="shared" ref="U35:U42" si="54">T35-I35</f>
        <v>-15224</v>
      </c>
      <c r="V35" s="61">
        <f t="shared" ref="V35:V42" si="55">T35/I35</f>
        <v>0.98032665709533895</v>
      </c>
      <c r="W35" s="22">
        <v>508163</v>
      </c>
      <c r="X35" s="22">
        <f t="shared" ref="X35:X42" si="56">W35-J35</f>
        <v>74436</v>
      </c>
      <c r="Y35" s="24">
        <f t="shared" ref="Y35:Y42" si="57">W35/J35</f>
        <v>1.1716194749231659</v>
      </c>
      <c r="Z35" s="60">
        <f t="shared" si="22"/>
        <v>1266778</v>
      </c>
      <c r="AA35" s="60">
        <f t="shared" ref="AA35:AA42" si="58">Z35-K35</f>
        <v>59212</v>
      </c>
      <c r="AB35" s="61">
        <f t="shared" ref="AB35:AB42" si="59">Z35/K35</f>
        <v>1.0490341728733668</v>
      </c>
      <c r="AC35" s="22">
        <v>821799</v>
      </c>
      <c r="AD35" s="22">
        <f t="shared" ref="AD35:AD42" si="60">AC35-L35</f>
        <v>218668</v>
      </c>
      <c r="AE35" s="24">
        <f t="shared" ref="AE35:AE42" si="61">AC35/L35</f>
        <v>1.3625547352067793</v>
      </c>
      <c r="AF35" s="35">
        <f t="shared" si="23"/>
        <v>2088577</v>
      </c>
      <c r="AG35" s="35">
        <f t="shared" ref="AG35:AG42" si="62">AF35-M35</f>
        <v>277880</v>
      </c>
      <c r="AH35" s="36">
        <f t="shared" ref="AH35:AH42" si="63">AF35/M35</f>
        <v>1.153465764840832</v>
      </c>
      <c r="AI35" s="35">
        <v>384487</v>
      </c>
      <c r="AJ35" s="35">
        <f t="shared" si="26"/>
        <v>64976</v>
      </c>
      <c r="AK35" s="36">
        <f t="shared" si="27"/>
        <v>1.2033607606623873</v>
      </c>
      <c r="AL35" s="35">
        <v>538836</v>
      </c>
      <c r="AM35" s="35">
        <f t="shared" si="28"/>
        <v>99732</v>
      </c>
      <c r="AN35" s="36">
        <f t="shared" si="29"/>
        <v>1.2271261477918671</v>
      </c>
      <c r="AO35" s="35">
        <f t="shared" si="7"/>
        <v>923323</v>
      </c>
      <c r="AP35" s="35">
        <f t="shared" si="8"/>
        <v>164708</v>
      </c>
      <c r="AQ35" s="36">
        <f t="shared" si="9"/>
        <v>1.2171167192844856</v>
      </c>
      <c r="AR35" s="35">
        <v>616646</v>
      </c>
      <c r="AS35" s="35">
        <f t="shared" si="10"/>
        <v>108483</v>
      </c>
      <c r="AT35" s="36">
        <f t="shared" si="11"/>
        <v>1.2134807138654329</v>
      </c>
      <c r="AU35" s="35">
        <f t="shared" si="12"/>
        <v>1539969</v>
      </c>
      <c r="AV35" s="35">
        <f t="shared" si="13"/>
        <v>273191</v>
      </c>
      <c r="AW35" s="36">
        <f t="shared" si="14"/>
        <v>1.2156581500468118</v>
      </c>
      <c r="AX35" s="35">
        <v>979634</v>
      </c>
      <c r="AY35" s="35">
        <f t="shared" si="15"/>
        <v>157835</v>
      </c>
      <c r="AZ35" s="36">
        <f t="shared" si="16"/>
        <v>1.1920603456562979</v>
      </c>
      <c r="BA35" s="35">
        <f t="shared" si="17"/>
        <v>2519603</v>
      </c>
      <c r="BB35" s="35">
        <f t="shared" si="18"/>
        <v>431026</v>
      </c>
      <c r="BC35" s="102">
        <f t="shared" si="46"/>
        <v>1.2063730472948806</v>
      </c>
      <c r="BD35" s="22">
        <f t="shared" si="19"/>
        <v>1033037.23</v>
      </c>
      <c r="BE35" s="119">
        <f t="shared" si="20"/>
        <v>176720.66</v>
      </c>
    </row>
    <row r="36" spans="1:57" s="1" customFormat="1" ht="11.25" x14ac:dyDescent="0.2">
      <c r="A36" s="2">
        <v>26</v>
      </c>
      <c r="B36" s="21">
        <v>23</v>
      </c>
      <c r="C36" s="21" t="s">
        <v>144</v>
      </c>
      <c r="D36" s="13">
        <v>1012009480</v>
      </c>
      <c r="E36" s="13">
        <v>101201001</v>
      </c>
      <c r="F36" s="13">
        <v>86618101</v>
      </c>
      <c r="G36" s="22">
        <v>816606.04</v>
      </c>
      <c r="H36" s="22">
        <v>2052040</v>
      </c>
      <c r="I36" s="59">
        <f t="shared" si="47"/>
        <v>2868646.04</v>
      </c>
      <c r="J36" s="22">
        <v>349918.5</v>
      </c>
      <c r="K36" s="59">
        <f t="shared" si="48"/>
        <v>3218564.54</v>
      </c>
      <c r="L36" s="22">
        <v>1520246</v>
      </c>
      <c r="M36" s="35">
        <f t="shared" si="49"/>
        <v>4738810.54</v>
      </c>
      <c r="N36" s="22">
        <v>766864</v>
      </c>
      <c r="O36" s="22">
        <f t="shared" si="50"/>
        <v>-49742.040000000037</v>
      </c>
      <c r="P36" s="24">
        <f t="shared" si="51"/>
        <v>0.93908685759904487</v>
      </c>
      <c r="Q36" s="22">
        <v>2007262.6</v>
      </c>
      <c r="R36" s="22">
        <f t="shared" si="52"/>
        <v>-44777.399999999907</v>
      </c>
      <c r="S36" s="24">
        <f t="shared" si="53"/>
        <v>0.97817908032981815</v>
      </c>
      <c r="T36" s="60">
        <f t="shared" si="21"/>
        <v>2774126.6</v>
      </c>
      <c r="U36" s="60">
        <f t="shared" si="54"/>
        <v>-94519.439999999944</v>
      </c>
      <c r="V36" s="61">
        <f t="shared" si="55"/>
        <v>0.9670508530219365</v>
      </c>
      <c r="W36" s="22">
        <v>374269.61</v>
      </c>
      <c r="X36" s="22">
        <f t="shared" si="56"/>
        <v>24351.109999999986</v>
      </c>
      <c r="Y36" s="24">
        <f t="shared" si="57"/>
        <v>1.0695908047159552</v>
      </c>
      <c r="Z36" s="60">
        <f t="shared" si="22"/>
        <v>3148396.21</v>
      </c>
      <c r="AA36" s="60">
        <f t="shared" si="58"/>
        <v>-70168.330000000075</v>
      </c>
      <c r="AB36" s="61">
        <f t="shared" si="59"/>
        <v>0.9781988743342086</v>
      </c>
      <c r="AC36" s="22">
        <v>1676204.83</v>
      </c>
      <c r="AD36" s="22">
        <f t="shared" si="60"/>
        <v>155958.83000000007</v>
      </c>
      <c r="AE36" s="24">
        <f t="shared" si="61"/>
        <v>1.102587890380899</v>
      </c>
      <c r="AF36" s="35">
        <f t="shared" si="23"/>
        <v>4824601.04</v>
      </c>
      <c r="AG36" s="35">
        <f t="shared" si="62"/>
        <v>85790.5</v>
      </c>
      <c r="AH36" s="36">
        <f t="shared" si="63"/>
        <v>1.0181038045889044</v>
      </c>
      <c r="AI36" s="35">
        <v>860908.59</v>
      </c>
      <c r="AJ36" s="35">
        <f t="shared" si="26"/>
        <v>94044.589999999967</v>
      </c>
      <c r="AK36" s="36">
        <f t="shared" si="27"/>
        <v>1.1226352912641615</v>
      </c>
      <c r="AL36" s="35">
        <v>1914285.51</v>
      </c>
      <c r="AM36" s="35">
        <f t="shared" si="28"/>
        <v>-92977.090000000084</v>
      </c>
      <c r="AN36" s="36">
        <f t="shared" si="29"/>
        <v>0.95367965805769506</v>
      </c>
      <c r="AO36" s="35">
        <f t="shared" si="7"/>
        <v>2775194.1</v>
      </c>
      <c r="AP36" s="35">
        <f t="shared" si="8"/>
        <v>1067.5</v>
      </c>
      <c r="AQ36" s="36">
        <f t="shared" si="9"/>
        <v>1.0003848057979763</v>
      </c>
      <c r="AR36" s="35">
        <v>582056.6</v>
      </c>
      <c r="AS36" s="35">
        <f t="shared" si="10"/>
        <v>207786.99</v>
      </c>
      <c r="AT36" s="36">
        <f t="shared" si="11"/>
        <v>1.5551799677243365</v>
      </c>
      <c r="AU36" s="35">
        <f t="shared" si="12"/>
        <v>3357250.7</v>
      </c>
      <c r="AV36" s="35">
        <f t="shared" si="13"/>
        <v>208854.49000000022</v>
      </c>
      <c r="AW36" s="36">
        <f t="shared" si="14"/>
        <v>1.0663367873892848</v>
      </c>
      <c r="AX36" s="35">
        <v>1867374.16</v>
      </c>
      <c r="AY36" s="35">
        <f t="shared" si="15"/>
        <v>191169.32999999984</v>
      </c>
      <c r="AZ36" s="36">
        <f t="shared" si="16"/>
        <v>1.1140489077340268</v>
      </c>
      <c r="BA36" s="35">
        <f t="shared" si="17"/>
        <v>5224624.8600000003</v>
      </c>
      <c r="BB36" s="35">
        <f t="shared" si="18"/>
        <v>400023.8200000003</v>
      </c>
      <c r="BC36" s="102">
        <f t="shared" si="46"/>
        <v>1.0829133469655763</v>
      </c>
      <c r="BD36" s="22">
        <f t="shared" si="19"/>
        <v>1724126.2038000003</v>
      </c>
      <c r="BE36" s="119">
        <f t="shared" si="20"/>
        <v>132007.8606000001</v>
      </c>
    </row>
    <row r="37" spans="1:57" s="1" customFormat="1" ht="11.25" x14ac:dyDescent="0.2">
      <c r="A37" s="2">
        <v>27</v>
      </c>
      <c r="B37" s="21">
        <v>25</v>
      </c>
      <c r="C37" s="21" t="s">
        <v>120</v>
      </c>
      <c r="D37" s="13">
        <v>1012007676</v>
      </c>
      <c r="E37" s="13">
        <v>101201001</v>
      </c>
      <c r="F37" s="13">
        <v>86618101</v>
      </c>
      <c r="G37" s="22">
        <v>440181</v>
      </c>
      <c r="H37" s="22">
        <v>533044.30000000005</v>
      </c>
      <c r="I37" s="59">
        <f t="shared" si="47"/>
        <v>973225.3</v>
      </c>
      <c r="J37" s="22">
        <v>681079</v>
      </c>
      <c r="K37" s="59">
        <f t="shared" si="48"/>
        <v>1654304.3</v>
      </c>
      <c r="L37" s="22">
        <v>859579.61</v>
      </c>
      <c r="M37" s="35">
        <f t="shared" si="49"/>
        <v>2513883.91</v>
      </c>
      <c r="N37" s="22">
        <v>589190</v>
      </c>
      <c r="O37" s="22">
        <f t="shared" si="50"/>
        <v>149009</v>
      </c>
      <c r="P37" s="24">
        <f t="shared" si="51"/>
        <v>1.3385175643655678</v>
      </c>
      <c r="Q37" s="22">
        <v>886458.8</v>
      </c>
      <c r="R37" s="22">
        <f t="shared" si="52"/>
        <v>353414.5</v>
      </c>
      <c r="S37" s="24">
        <f t="shared" si="53"/>
        <v>1.6630114982938566</v>
      </c>
      <c r="T37" s="60">
        <f t="shared" si="21"/>
        <v>1475648.8</v>
      </c>
      <c r="U37" s="60">
        <f t="shared" si="54"/>
        <v>502423.5</v>
      </c>
      <c r="V37" s="61">
        <f t="shared" si="55"/>
        <v>1.5162458271481434</v>
      </c>
      <c r="W37" s="22">
        <v>677586.52</v>
      </c>
      <c r="X37" s="22">
        <f t="shared" si="56"/>
        <v>-3492.4799999999814</v>
      </c>
      <c r="Y37" s="24">
        <f t="shared" si="57"/>
        <v>0.9948721367124812</v>
      </c>
      <c r="Z37" s="60">
        <f t="shared" si="22"/>
        <v>2153235.3200000003</v>
      </c>
      <c r="AA37" s="60">
        <f t="shared" si="58"/>
        <v>498931.02000000025</v>
      </c>
      <c r="AB37" s="61">
        <f t="shared" si="59"/>
        <v>1.3015956737826289</v>
      </c>
      <c r="AC37" s="22">
        <v>856745</v>
      </c>
      <c r="AD37" s="22">
        <f t="shared" si="60"/>
        <v>-2834.609999999986</v>
      </c>
      <c r="AE37" s="24">
        <f t="shared" si="61"/>
        <v>0.996702329874949</v>
      </c>
      <c r="AF37" s="35">
        <f t="shared" si="23"/>
        <v>3009980.3200000003</v>
      </c>
      <c r="AG37" s="35">
        <f t="shared" si="62"/>
        <v>496096.41000000015</v>
      </c>
      <c r="AH37" s="36">
        <f t="shared" si="63"/>
        <v>1.1973426091899368</v>
      </c>
      <c r="AI37" s="35">
        <v>653476</v>
      </c>
      <c r="AJ37" s="35">
        <f t="shared" si="26"/>
        <v>64286</v>
      </c>
      <c r="AK37" s="36">
        <f t="shared" si="27"/>
        <v>1.1091091159048865</v>
      </c>
      <c r="AL37" s="35">
        <v>729239</v>
      </c>
      <c r="AM37" s="35">
        <f t="shared" si="28"/>
        <v>-157219.80000000005</v>
      </c>
      <c r="AN37" s="36">
        <f t="shared" si="29"/>
        <v>0.82264285717508812</v>
      </c>
      <c r="AO37" s="35">
        <f t="shared" si="7"/>
        <v>1382715</v>
      </c>
      <c r="AP37" s="35">
        <f t="shared" si="8"/>
        <v>-92933.800000000047</v>
      </c>
      <c r="AQ37" s="36">
        <f t="shared" si="9"/>
        <v>0.9370217357951296</v>
      </c>
      <c r="AR37" s="35">
        <v>671430</v>
      </c>
      <c r="AS37" s="35">
        <f t="shared" si="10"/>
        <v>-6156.5200000000186</v>
      </c>
      <c r="AT37" s="36">
        <f t="shared" si="11"/>
        <v>0.99091404592877674</v>
      </c>
      <c r="AU37" s="35">
        <f t="shared" si="12"/>
        <v>2054145</v>
      </c>
      <c r="AV37" s="35">
        <f t="shared" si="13"/>
        <v>-99090.320000000298</v>
      </c>
      <c r="AW37" s="36">
        <f t="shared" si="14"/>
        <v>0.95398072886896534</v>
      </c>
      <c r="AX37" s="35">
        <v>1336358</v>
      </c>
      <c r="AY37" s="35">
        <f t="shared" si="15"/>
        <v>479613</v>
      </c>
      <c r="AZ37" s="36">
        <f t="shared" si="16"/>
        <v>1.5598083443731798</v>
      </c>
      <c r="BA37" s="35">
        <f t="shared" si="17"/>
        <v>3390503</v>
      </c>
      <c r="BB37" s="35">
        <f t="shared" si="18"/>
        <v>380522.6799999997</v>
      </c>
      <c r="BC37" s="102">
        <f t="shared" si="46"/>
        <v>1.1264203215787136</v>
      </c>
      <c r="BD37" s="22">
        <f t="shared" si="19"/>
        <v>1118865.99</v>
      </c>
      <c r="BE37" s="119">
        <f t="shared" si="20"/>
        <v>125572.4843999999</v>
      </c>
    </row>
    <row r="38" spans="1:57" s="1" customFormat="1" ht="11.25" x14ac:dyDescent="0.2">
      <c r="A38" s="2">
        <v>28</v>
      </c>
      <c r="B38" s="21">
        <v>87</v>
      </c>
      <c r="C38" s="21" t="s">
        <v>131</v>
      </c>
      <c r="D38" s="13">
        <v>1012001963</v>
      </c>
      <c r="E38" s="13">
        <v>101201001</v>
      </c>
      <c r="F38" s="13">
        <v>86618422</v>
      </c>
      <c r="G38" s="22">
        <v>287273.74</v>
      </c>
      <c r="H38" s="22">
        <v>723045</v>
      </c>
      <c r="I38" s="59">
        <f t="shared" si="47"/>
        <v>1010318.74</v>
      </c>
      <c r="J38" s="22">
        <v>131840</v>
      </c>
      <c r="K38" s="59">
        <f t="shared" si="48"/>
        <v>1142158.74</v>
      </c>
      <c r="L38" s="22">
        <v>565137</v>
      </c>
      <c r="M38" s="35">
        <f t="shared" si="49"/>
        <v>1707295.74</v>
      </c>
      <c r="N38" s="22">
        <v>308222.65000000002</v>
      </c>
      <c r="O38" s="22">
        <f t="shared" si="50"/>
        <v>20948.910000000033</v>
      </c>
      <c r="P38" s="24">
        <f t="shared" si="51"/>
        <v>1.0729231638088468</v>
      </c>
      <c r="Q38" s="22">
        <v>757291</v>
      </c>
      <c r="R38" s="22">
        <f t="shared" si="52"/>
        <v>34246</v>
      </c>
      <c r="S38" s="24">
        <f t="shared" si="53"/>
        <v>1.0473635804133905</v>
      </c>
      <c r="T38" s="60">
        <f t="shared" si="21"/>
        <v>1065513.6499999999</v>
      </c>
      <c r="U38" s="60">
        <f t="shared" si="54"/>
        <v>55194.909999999916</v>
      </c>
      <c r="V38" s="61">
        <f t="shared" si="55"/>
        <v>1.0546311850060308</v>
      </c>
      <c r="W38" s="22">
        <v>195328.42</v>
      </c>
      <c r="X38" s="22">
        <f t="shared" si="56"/>
        <v>63488.420000000013</v>
      </c>
      <c r="Y38" s="24">
        <f t="shared" si="57"/>
        <v>1.4815565837378641</v>
      </c>
      <c r="Z38" s="60">
        <f t="shared" si="22"/>
        <v>1260842.0699999998</v>
      </c>
      <c r="AA38" s="60">
        <f t="shared" si="58"/>
        <v>118683.32999999984</v>
      </c>
      <c r="AB38" s="61">
        <f t="shared" si="59"/>
        <v>1.1039114142750419</v>
      </c>
      <c r="AC38" s="22">
        <v>618171</v>
      </c>
      <c r="AD38" s="22">
        <f t="shared" si="60"/>
        <v>53034</v>
      </c>
      <c r="AE38" s="24">
        <f t="shared" si="61"/>
        <v>1.0938427319393351</v>
      </c>
      <c r="AF38" s="35">
        <f t="shared" si="23"/>
        <v>1879013.0699999998</v>
      </c>
      <c r="AG38" s="35">
        <f t="shared" si="62"/>
        <v>171717.32999999984</v>
      </c>
      <c r="AH38" s="36">
        <f t="shared" si="63"/>
        <v>1.1005785500290652</v>
      </c>
      <c r="AI38" s="35">
        <v>356451.3</v>
      </c>
      <c r="AJ38" s="35">
        <f t="shared" si="26"/>
        <v>48228.649999999965</v>
      </c>
      <c r="AK38" s="36">
        <f t="shared" si="27"/>
        <v>1.156473412969488</v>
      </c>
      <c r="AL38" s="35">
        <v>887735.7</v>
      </c>
      <c r="AM38" s="35">
        <f t="shared" si="28"/>
        <v>130444.69999999995</v>
      </c>
      <c r="AN38" s="36">
        <f t="shared" si="29"/>
        <v>1.1722517499877854</v>
      </c>
      <c r="AO38" s="35">
        <f t="shared" si="7"/>
        <v>1244187</v>
      </c>
      <c r="AP38" s="35">
        <f t="shared" si="8"/>
        <v>178673.35000000009</v>
      </c>
      <c r="AQ38" s="36">
        <f t="shared" si="9"/>
        <v>1.1676875279823962</v>
      </c>
      <c r="AR38" s="35">
        <v>173021.3</v>
      </c>
      <c r="AS38" s="35">
        <f t="shared" si="10"/>
        <v>-22307.120000000024</v>
      </c>
      <c r="AT38" s="36">
        <f t="shared" si="11"/>
        <v>0.88579685434408351</v>
      </c>
      <c r="AU38" s="35">
        <f t="shared" si="12"/>
        <v>1417208.3</v>
      </c>
      <c r="AV38" s="35">
        <f t="shared" si="13"/>
        <v>156366.23000000021</v>
      </c>
      <c r="AW38" s="36">
        <f t="shared" si="14"/>
        <v>1.1240173005965768</v>
      </c>
      <c r="AX38" s="35">
        <v>799717</v>
      </c>
      <c r="AY38" s="35">
        <f t="shared" si="15"/>
        <v>181546</v>
      </c>
      <c r="AZ38" s="36">
        <f t="shared" si="16"/>
        <v>1.2936824923847932</v>
      </c>
      <c r="BA38" s="35">
        <f t="shared" si="17"/>
        <v>2216925.2999999998</v>
      </c>
      <c r="BB38" s="35">
        <f t="shared" si="18"/>
        <v>337912.23</v>
      </c>
      <c r="BC38" s="102">
        <f t="shared" si="46"/>
        <v>1.1798349545274851</v>
      </c>
      <c r="BD38" s="22">
        <f t="shared" si="19"/>
        <v>908939.37300000002</v>
      </c>
      <c r="BE38" s="119">
        <f t="shared" si="20"/>
        <v>138544.01430000001</v>
      </c>
    </row>
    <row r="39" spans="1:57" s="1" customFormat="1" ht="11.25" x14ac:dyDescent="0.2">
      <c r="A39" s="2">
        <v>29</v>
      </c>
      <c r="B39" s="21">
        <v>50</v>
      </c>
      <c r="C39" s="21" t="s">
        <v>228</v>
      </c>
      <c r="D39" s="13">
        <v>7825706086</v>
      </c>
      <c r="E39" s="13"/>
      <c r="F39" s="13">
        <v>86618101</v>
      </c>
      <c r="G39" s="22">
        <v>316816.95</v>
      </c>
      <c r="H39" s="22">
        <v>282767</v>
      </c>
      <c r="I39" s="59">
        <f t="shared" si="47"/>
        <v>599583.94999999995</v>
      </c>
      <c r="J39" s="22">
        <v>273836</v>
      </c>
      <c r="K39" s="59">
        <f t="shared" si="48"/>
        <v>873419.95</v>
      </c>
      <c r="L39" s="22">
        <v>251854</v>
      </c>
      <c r="M39" s="35">
        <f t="shared" si="49"/>
        <v>1125273.95</v>
      </c>
      <c r="N39" s="22">
        <v>227638</v>
      </c>
      <c r="O39" s="22">
        <f t="shared" si="50"/>
        <v>-89178.950000000012</v>
      </c>
      <c r="P39" s="24">
        <f t="shared" si="51"/>
        <v>0.71851584960968784</v>
      </c>
      <c r="Q39" s="22">
        <v>196655</v>
      </c>
      <c r="R39" s="22">
        <f t="shared" si="52"/>
        <v>-86112</v>
      </c>
      <c r="S39" s="24">
        <f t="shared" si="53"/>
        <v>0.69546658556337904</v>
      </c>
      <c r="T39" s="60">
        <f t="shared" si="21"/>
        <v>424293</v>
      </c>
      <c r="U39" s="60">
        <f t="shared" si="54"/>
        <v>-175290.94999999995</v>
      </c>
      <c r="V39" s="61">
        <f t="shared" si="55"/>
        <v>0.70764569331784155</v>
      </c>
      <c r="W39" s="22">
        <v>152217</v>
      </c>
      <c r="X39" s="22">
        <f t="shared" si="56"/>
        <v>-121619</v>
      </c>
      <c r="Y39" s="24">
        <f t="shared" si="57"/>
        <v>0.55586920638630422</v>
      </c>
      <c r="Z39" s="60">
        <f t="shared" si="22"/>
        <v>576510</v>
      </c>
      <c r="AA39" s="60">
        <f t="shared" si="58"/>
        <v>-296909.94999999995</v>
      </c>
      <c r="AB39" s="61">
        <f t="shared" si="59"/>
        <v>0.66006048980218512</v>
      </c>
      <c r="AC39" s="22">
        <v>199762</v>
      </c>
      <c r="AD39" s="22">
        <f t="shared" si="60"/>
        <v>-52092</v>
      </c>
      <c r="AE39" s="24">
        <f t="shared" si="61"/>
        <v>0.7931658818204198</v>
      </c>
      <c r="AF39" s="35">
        <f t="shared" si="23"/>
        <v>776272</v>
      </c>
      <c r="AG39" s="35">
        <f t="shared" si="62"/>
        <v>-349001.94999999995</v>
      </c>
      <c r="AH39" s="36">
        <f t="shared" si="63"/>
        <v>0.68985156903347855</v>
      </c>
      <c r="AI39" s="35">
        <v>225128.69</v>
      </c>
      <c r="AJ39" s="35">
        <f t="shared" si="26"/>
        <v>-2509.3099999999977</v>
      </c>
      <c r="AK39" s="36">
        <f t="shared" si="27"/>
        <v>0.98897675256328033</v>
      </c>
      <c r="AL39" s="35">
        <v>270372</v>
      </c>
      <c r="AM39" s="35">
        <f t="shared" si="28"/>
        <v>73717</v>
      </c>
      <c r="AN39" s="36">
        <f t="shared" si="29"/>
        <v>1.3748544405176579</v>
      </c>
      <c r="AO39" s="35">
        <f t="shared" si="7"/>
        <v>495500.69</v>
      </c>
      <c r="AP39" s="35">
        <f t="shared" si="8"/>
        <v>71207.69</v>
      </c>
      <c r="AQ39" s="36">
        <f t="shared" si="9"/>
        <v>1.1678266905181089</v>
      </c>
      <c r="AR39" s="35">
        <v>292263</v>
      </c>
      <c r="AS39" s="35">
        <f t="shared" si="10"/>
        <v>140046</v>
      </c>
      <c r="AT39" s="36">
        <f t="shared" si="11"/>
        <v>1.9200417824553104</v>
      </c>
      <c r="AU39" s="35">
        <f t="shared" si="12"/>
        <v>787763.69</v>
      </c>
      <c r="AV39" s="35">
        <f t="shared" si="13"/>
        <v>211253.68999999994</v>
      </c>
      <c r="AW39" s="36">
        <f t="shared" si="14"/>
        <v>1.3664354304348578</v>
      </c>
      <c r="AX39" s="35">
        <v>305497</v>
      </c>
      <c r="AY39" s="35">
        <f t="shared" si="15"/>
        <v>105735</v>
      </c>
      <c r="AZ39" s="36">
        <f t="shared" si="16"/>
        <v>1.5293048727986305</v>
      </c>
      <c r="BA39" s="35">
        <f t="shared" si="17"/>
        <v>1093260.69</v>
      </c>
      <c r="BB39" s="35">
        <f t="shared" si="18"/>
        <v>316988.68999999994</v>
      </c>
      <c r="BC39" s="102">
        <f t="shared" si="46"/>
        <v>1.4083474478018014</v>
      </c>
      <c r="BD39" s="22">
        <f t="shared" si="19"/>
        <v>360776.02769999998</v>
      </c>
      <c r="BE39" s="119">
        <f t="shared" si="20"/>
        <v>104606.26769999998</v>
      </c>
    </row>
    <row r="40" spans="1:57" s="1" customFormat="1" ht="11.25" x14ac:dyDescent="0.2">
      <c r="A40" s="2">
        <v>30</v>
      </c>
      <c r="B40" s="21">
        <v>12</v>
      </c>
      <c r="C40" s="21" t="s">
        <v>165</v>
      </c>
      <c r="D40" s="13">
        <v>1012012115</v>
      </c>
      <c r="E40" s="13">
        <v>101201001</v>
      </c>
      <c r="F40" s="13">
        <v>86618101</v>
      </c>
      <c r="G40" s="22">
        <v>265322</v>
      </c>
      <c r="H40" s="22">
        <v>260435</v>
      </c>
      <c r="I40" s="59">
        <f t="shared" si="47"/>
        <v>525757</v>
      </c>
      <c r="J40" s="22">
        <v>261588</v>
      </c>
      <c r="K40" s="59">
        <f t="shared" si="48"/>
        <v>787345</v>
      </c>
      <c r="L40" s="22">
        <v>252010</v>
      </c>
      <c r="M40" s="35">
        <f t="shared" si="49"/>
        <v>1039355</v>
      </c>
      <c r="N40" s="22">
        <v>282383</v>
      </c>
      <c r="O40" s="22">
        <f t="shared" si="50"/>
        <v>17061</v>
      </c>
      <c r="P40" s="24">
        <f t="shared" si="51"/>
        <v>1.0643029978667431</v>
      </c>
      <c r="Q40" s="22">
        <v>280241</v>
      </c>
      <c r="R40" s="22">
        <f t="shared" si="52"/>
        <v>19806</v>
      </c>
      <c r="S40" s="24">
        <f t="shared" si="53"/>
        <v>1.0760496861020985</v>
      </c>
      <c r="T40" s="60">
        <f t="shared" si="21"/>
        <v>562624</v>
      </c>
      <c r="U40" s="60">
        <f t="shared" si="54"/>
        <v>36867</v>
      </c>
      <c r="V40" s="61">
        <f t="shared" si="55"/>
        <v>1.0701217482601277</v>
      </c>
      <c r="W40" s="22">
        <v>285481</v>
      </c>
      <c r="X40" s="22">
        <f t="shared" si="56"/>
        <v>23893</v>
      </c>
      <c r="Y40" s="24">
        <f t="shared" si="57"/>
        <v>1.0913382876890376</v>
      </c>
      <c r="Z40" s="60">
        <f t="shared" si="22"/>
        <v>848105</v>
      </c>
      <c r="AA40" s="60">
        <f t="shared" si="58"/>
        <v>60760</v>
      </c>
      <c r="AB40" s="61">
        <f t="shared" si="59"/>
        <v>1.0771707447180079</v>
      </c>
      <c r="AC40" s="22">
        <v>199594</v>
      </c>
      <c r="AD40" s="22">
        <f t="shared" si="60"/>
        <v>-52416</v>
      </c>
      <c r="AE40" s="24">
        <f t="shared" si="61"/>
        <v>0.79200825364072858</v>
      </c>
      <c r="AF40" s="35">
        <f t="shared" si="23"/>
        <v>1047699</v>
      </c>
      <c r="AG40" s="35">
        <f t="shared" si="62"/>
        <v>8344</v>
      </c>
      <c r="AH40" s="36">
        <f t="shared" si="63"/>
        <v>1.008028055861568</v>
      </c>
      <c r="AI40" s="35">
        <v>408931</v>
      </c>
      <c r="AJ40" s="35">
        <f t="shared" si="26"/>
        <v>126548</v>
      </c>
      <c r="AK40" s="36">
        <f t="shared" si="27"/>
        <v>1.4481431247631762</v>
      </c>
      <c r="AL40" s="35">
        <v>321098</v>
      </c>
      <c r="AM40" s="35">
        <f t="shared" si="28"/>
        <v>40857</v>
      </c>
      <c r="AN40" s="36">
        <f t="shared" si="29"/>
        <v>1.1457923715659022</v>
      </c>
      <c r="AO40" s="35">
        <f t="shared" si="7"/>
        <v>730029</v>
      </c>
      <c r="AP40" s="35">
        <f t="shared" si="8"/>
        <v>167405</v>
      </c>
      <c r="AQ40" s="36">
        <f t="shared" si="9"/>
        <v>1.2975432971220566</v>
      </c>
      <c r="AR40" s="35">
        <v>400795</v>
      </c>
      <c r="AS40" s="35">
        <f t="shared" si="10"/>
        <v>115314</v>
      </c>
      <c r="AT40" s="36">
        <f t="shared" si="11"/>
        <v>1.4039288078716272</v>
      </c>
      <c r="AU40" s="35">
        <f t="shared" si="12"/>
        <v>1130824</v>
      </c>
      <c r="AV40" s="35">
        <f t="shared" si="13"/>
        <v>282719</v>
      </c>
      <c r="AW40" s="36">
        <f t="shared" si="14"/>
        <v>1.3333537710542915</v>
      </c>
      <c r="AX40" s="35">
        <v>205412</v>
      </c>
      <c r="AY40" s="35">
        <f t="shared" si="15"/>
        <v>5818</v>
      </c>
      <c r="AZ40" s="36">
        <f t="shared" si="16"/>
        <v>1.0291491728208262</v>
      </c>
      <c r="BA40" s="35">
        <f t="shared" si="17"/>
        <v>1336236</v>
      </c>
      <c r="BB40" s="35">
        <f t="shared" si="18"/>
        <v>288537</v>
      </c>
      <c r="BC40" s="102">
        <f t="shared" si="46"/>
        <v>1.2754006637402537</v>
      </c>
      <c r="BD40" s="22">
        <f t="shared" si="19"/>
        <v>440957.88</v>
      </c>
      <c r="BE40" s="119">
        <f t="shared" si="20"/>
        <v>95217.21</v>
      </c>
    </row>
    <row r="41" spans="1:57" s="1" customFormat="1" ht="11.25" x14ac:dyDescent="0.2">
      <c r="A41" s="2">
        <v>31</v>
      </c>
      <c r="B41" s="21">
        <v>89</v>
      </c>
      <c r="C41" s="21" t="s">
        <v>187</v>
      </c>
      <c r="D41" s="13">
        <v>7841419025</v>
      </c>
      <c r="E41" s="13" t="s">
        <v>188</v>
      </c>
      <c r="F41" s="13">
        <v>86618422</v>
      </c>
      <c r="G41" s="22">
        <v>130610</v>
      </c>
      <c r="H41" s="22">
        <v>117772</v>
      </c>
      <c r="I41" s="59">
        <f t="shared" si="47"/>
        <v>248382</v>
      </c>
      <c r="J41" s="22">
        <v>124349</v>
      </c>
      <c r="K41" s="59">
        <f t="shared" si="48"/>
        <v>372731</v>
      </c>
      <c r="L41" s="22">
        <v>172470</v>
      </c>
      <c r="M41" s="35">
        <f t="shared" si="49"/>
        <v>545201</v>
      </c>
      <c r="N41" s="22">
        <v>93373</v>
      </c>
      <c r="O41" s="22">
        <f t="shared" si="50"/>
        <v>-37237</v>
      </c>
      <c r="P41" s="24">
        <f t="shared" si="51"/>
        <v>0.71489931858203815</v>
      </c>
      <c r="Q41" s="22">
        <v>87777</v>
      </c>
      <c r="R41" s="22">
        <f t="shared" si="52"/>
        <v>-29995</v>
      </c>
      <c r="S41" s="24">
        <f t="shared" si="53"/>
        <v>0.74531297761776993</v>
      </c>
      <c r="T41" s="60">
        <f t="shared" si="21"/>
        <v>181150</v>
      </c>
      <c r="U41" s="60">
        <f t="shared" si="54"/>
        <v>-67232</v>
      </c>
      <c r="V41" s="61">
        <f t="shared" si="55"/>
        <v>0.72932016007601197</v>
      </c>
      <c r="W41" s="22">
        <v>167455</v>
      </c>
      <c r="X41" s="22">
        <f t="shared" si="56"/>
        <v>43106</v>
      </c>
      <c r="Y41" s="24">
        <f t="shared" si="57"/>
        <v>1.3466533707548916</v>
      </c>
      <c r="Z41" s="60">
        <f t="shared" si="22"/>
        <v>348605</v>
      </c>
      <c r="AA41" s="60">
        <f t="shared" si="58"/>
        <v>-24126</v>
      </c>
      <c r="AB41" s="61">
        <f t="shared" si="59"/>
        <v>0.9352723545935272</v>
      </c>
      <c r="AC41" s="22">
        <v>192904</v>
      </c>
      <c r="AD41" s="22">
        <f t="shared" si="60"/>
        <v>20434</v>
      </c>
      <c r="AE41" s="24">
        <f t="shared" si="61"/>
        <v>1.1184785759842291</v>
      </c>
      <c r="AF41" s="35">
        <f t="shared" si="23"/>
        <v>541509</v>
      </c>
      <c r="AG41" s="35">
        <f t="shared" si="62"/>
        <v>-3692</v>
      </c>
      <c r="AH41" s="36">
        <f t="shared" si="63"/>
        <v>0.99322818556825831</v>
      </c>
      <c r="AI41" s="35">
        <v>199738</v>
      </c>
      <c r="AJ41" s="35">
        <f t="shared" si="26"/>
        <v>106365</v>
      </c>
      <c r="AK41" s="36">
        <f t="shared" si="27"/>
        <v>2.1391408651323189</v>
      </c>
      <c r="AL41" s="35">
        <v>203575</v>
      </c>
      <c r="AM41" s="35">
        <f t="shared" si="28"/>
        <v>115798</v>
      </c>
      <c r="AN41" s="36">
        <f t="shared" si="29"/>
        <v>2.3192294108935143</v>
      </c>
      <c r="AO41" s="35">
        <f t="shared" si="7"/>
        <v>403313</v>
      </c>
      <c r="AP41" s="35">
        <f t="shared" si="8"/>
        <v>222163</v>
      </c>
      <c r="AQ41" s="36">
        <f t="shared" si="9"/>
        <v>2.2264035329837153</v>
      </c>
      <c r="AR41" s="35">
        <v>215052.27</v>
      </c>
      <c r="AS41" s="35">
        <f t="shared" si="10"/>
        <v>47597.26999999999</v>
      </c>
      <c r="AT41" s="36">
        <f t="shared" si="11"/>
        <v>1.2842391687318981</v>
      </c>
      <c r="AU41" s="35">
        <f t="shared" si="12"/>
        <v>618365.27</v>
      </c>
      <c r="AV41" s="35">
        <f t="shared" si="13"/>
        <v>269760.27</v>
      </c>
      <c r="AW41" s="36">
        <f t="shared" si="14"/>
        <v>1.7738278854290674</v>
      </c>
      <c r="AX41" s="35">
        <v>194082</v>
      </c>
      <c r="AY41" s="35">
        <f t="shared" si="15"/>
        <v>1178</v>
      </c>
      <c r="AZ41" s="36">
        <f t="shared" si="16"/>
        <v>1.0061066644548584</v>
      </c>
      <c r="BA41" s="35">
        <f t="shared" si="17"/>
        <v>812447.27</v>
      </c>
      <c r="BB41" s="35">
        <f t="shared" si="18"/>
        <v>270938.27</v>
      </c>
      <c r="BC41" s="102">
        <f t="shared" si="46"/>
        <v>1.5003393664740567</v>
      </c>
      <c r="BD41" s="22">
        <f t="shared" si="19"/>
        <v>333103.38069999998</v>
      </c>
      <c r="BE41" s="119">
        <f t="shared" si="20"/>
        <v>111084.69070000001</v>
      </c>
    </row>
    <row r="42" spans="1:57" s="1" customFormat="1" ht="11.25" x14ac:dyDescent="0.2">
      <c r="A42" s="2">
        <v>32</v>
      </c>
      <c r="B42" s="21">
        <v>27</v>
      </c>
      <c r="C42" s="21" t="s">
        <v>226</v>
      </c>
      <c r="D42" s="13">
        <v>1012002220</v>
      </c>
      <c r="E42" s="13">
        <v>101201001</v>
      </c>
      <c r="F42" s="13">
        <v>86618101</v>
      </c>
      <c r="G42" s="22">
        <v>604720</v>
      </c>
      <c r="H42" s="22">
        <v>1307821</v>
      </c>
      <c r="I42" s="59">
        <f t="shared" si="47"/>
        <v>1912541</v>
      </c>
      <c r="J42" s="22">
        <v>433463</v>
      </c>
      <c r="K42" s="59">
        <f t="shared" si="48"/>
        <v>2346004</v>
      </c>
      <c r="L42" s="22">
        <v>1008496.48</v>
      </c>
      <c r="M42" s="35">
        <f t="shared" si="49"/>
        <v>3354500.48</v>
      </c>
      <c r="N42" s="22">
        <v>507972.52</v>
      </c>
      <c r="O42" s="22">
        <f t="shared" si="50"/>
        <v>-96747.479999999981</v>
      </c>
      <c r="P42" s="24">
        <f t="shared" si="51"/>
        <v>0.84001276623892052</v>
      </c>
      <c r="Q42" s="22">
        <v>1030770</v>
      </c>
      <c r="R42" s="22">
        <f t="shared" si="52"/>
        <v>-277051</v>
      </c>
      <c r="S42" s="24">
        <f t="shared" si="53"/>
        <v>0.78815831830196947</v>
      </c>
      <c r="T42" s="60">
        <f t="shared" si="21"/>
        <v>1538742.52</v>
      </c>
      <c r="U42" s="60">
        <f t="shared" si="54"/>
        <v>-373798.48</v>
      </c>
      <c r="V42" s="61">
        <f t="shared" si="55"/>
        <v>0.80455400433245616</v>
      </c>
      <c r="W42" s="22">
        <v>466755</v>
      </c>
      <c r="X42" s="22">
        <f t="shared" si="56"/>
        <v>33292</v>
      </c>
      <c r="Y42" s="24">
        <f t="shared" si="57"/>
        <v>1.0768047099752458</v>
      </c>
      <c r="Z42" s="60">
        <f t="shared" si="22"/>
        <v>2005497.52</v>
      </c>
      <c r="AA42" s="60">
        <f t="shared" si="58"/>
        <v>-340506.48</v>
      </c>
      <c r="AB42" s="61">
        <f t="shared" si="59"/>
        <v>0.85485682036347765</v>
      </c>
      <c r="AC42" s="22">
        <v>1027229</v>
      </c>
      <c r="AD42" s="22">
        <f t="shared" si="60"/>
        <v>18732.520000000019</v>
      </c>
      <c r="AE42" s="24">
        <f t="shared" si="61"/>
        <v>1.0185747004292964</v>
      </c>
      <c r="AF42" s="35">
        <f t="shared" si="23"/>
        <v>3032726.52</v>
      </c>
      <c r="AG42" s="35">
        <f t="shared" si="62"/>
        <v>-321773.95999999996</v>
      </c>
      <c r="AH42" s="36">
        <f t="shared" si="63"/>
        <v>0.90407693726131166</v>
      </c>
      <c r="AI42" s="35">
        <v>531451</v>
      </c>
      <c r="AJ42" s="35">
        <f t="shared" si="26"/>
        <v>23478.479999999981</v>
      </c>
      <c r="AK42" s="36">
        <f t="shared" si="27"/>
        <v>1.0462199805611532</v>
      </c>
      <c r="AL42" s="35">
        <v>988970.59</v>
      </c>
      <c r="AM42" s="35">
        <f t="shared" si="28"/>
        <v>-41799.410000000033</v>
      </c>
      <c r="AN42" s="36">
        <f t="shared" si="29"/>
        <v>0.9594483638445046</v>
      </c>
      <c r="AO42" s="35">
        <f t="shared" si="7"/>
        <v>1520421.5899999999</v>
      </c>
      <c r="AP42" s="35">
        <f t="shared" si="8"/>
        <v>-18320.930000000168</v>
      </c>
      <c r="AQ42" s="36">
        <f t="shared" si="9"/>
        <v>0.98809357006655008</v>
      </c>
      <c r="AR42" s="35">
        <v>633450</v>
      </c>
      <c r="AS42" s="35">
        <f t="shared" si="10"/>
        <v>166695</v>
      </c>
      <c r="AT42" s="36">
        <f t="shared" si="11"/>
        <v>1.357135970691262</v>
      </c>
      <c r="AU42" s="35">
        <f t="shared" si="12"/>
        <v>2153871.59</v>
      </c>
      <c r="AV42" s="35">
        <f t="shared" si="13"/>
        <v>148374.06999999983</v>
      </c>
      <c r="AW42" s="36">
        <f t="shared" si="14"/>
        <v>1.0739836716427353</v>
      </c>
      <c r="AX42" s="35">
        <v>1142668.58</v>
      </c>
      <c r="AY42" s="35">
        <f t="shared" si="15"/>
        <v>115439.58000000007</v>
      </c>
      <c r="AZ42" s="36">
        <f t="shared" si="16"/>
        <v>1.1123795959810325</v>
      </c>
      <c r="BA42" s="35">
        <f t="shared" si="17"/>
        <v>3296540.17</v>
      </c>
      <c r="BB42" s="35">
        <f t="shared" si="18"/>
        <v>263813.64999999991</v>
      </c>
      <c r="BC42" s="102">
        <f t="shared" si="46"/>
        <v>1.0869889349600834</v>
      </c>
      <c r="BD42" s="22">
        <f t="shared" si="19"/>
        <v>1087858.2560999999</v>
      </c>
      <c r="BE42" s="119">
        <f t="shared" si="20"/>
        <v>87058.504499999981</v>
      </c>
    </row>
    <row r="43" spans="1:57" s="1" customFormat="1" ht="11.25" x14ac:dyDescent="0.2">
      <c r="A43" s="2">
        <v>33</v>
      </c>
      <c r="B43" s="21">
        <v>68</v>
      </c>
      <c r="C43" s="21" t="s">
        <v>261</v>
      </c>
      <c r="D43" s="13">
        <v>1035000331</v>
      </c>
      <c r="E43" s="13"/>
      <c r="F43" s="13">
        <v>86618101</v>
      </c>
      <c r="G43" s="21"/>
      <c r="H43" s="22"/>
      <c r="I43" s="59"/>
      <c r="J43" s="22"/>
      <c r="K43" s="59"/>
      <c r="L43" s="22"/>
      <c r="M43" s="35">
        <v>0</v>
      </c>
      <c r="N43" s="22">
        <v>0</v>
      </c>
      <c r="O43" s="22"/>
      <c r="P43" s="24"/>
      <c r="Q43" s="22">
        <v>43108</v>
      </c>
      <c r="R43" s="22"/>
      <c r="S43" s="24"/>
      <c r="T43" s="60">
        <f t="shared" si="21"/>
        <v>43108</v>
      </c>
      <c r="U43" s="60"/>
      <c r="V43" s="61"/>
      <c r="W43" s="22">
        <v>84486</v>
      </c>
      <c r="X43" s="22"/>
      <c r="Y43" s="24"/>
      <c r="Z43" s="60">
        <f t="shared" si="22"/>
        <v>127594</v>
      </c>
      <c r="AA43" s="60"/>
      <c r="AB43" s="61"/>
      <c r="AC43" s="22">
        <v>229457</v>
      </c>
      <c r="AD43" s="22"/>
      <c r="AE43" s="24"/>
      <c r="AF43" s="35">
        <f t="shared" si="23"/>
        <v>357051</v>
      </c>
      <c r="AG43" s="35"/>
      <c r="AH43" s="36"/>
      <c r="AI43" s="35">
        <v>223428</v>
      </c>
      <c r="AJ43" s="35">
        <f t="shared" si="26"/>
        <v>223428</v>
      </c>
      <c r="AK43" s="36" t="e">
        <f t="shared" si="27"/>
        <v>#DIV/0!</v>
      </c>
      <c r="AL43" s="35">
        <v>117396</v>
      </c>
      <c r="AM43" s="35">
        <f t="shared" si="28"/>
        <v>74288</v>
      </c>
      <c r="AN43" s="36">
        <f t="shared" si="29"/>
        <v>2.7232996195601746</v>
      </c>
      <c r="AO43" s="35">
        <f t="shared" si="7"/>
        <v>340824</v>
      </c>
      <c r="AP43" s="35">
        <f t="shared" si="8"/>
        <v>297716</v>
      </c>
      <c r="AQ43" s="36">
        <f t="shared" si="9"/>
        <v>7.9062818966317154</v>
      </c>
      <c r="AR43" s="35">
        <v>144576</v>
      </c>
      <c r="AS43" s="35">
        <f t="shared" si="10"/>
        <v>60090</v>
      </c>
      <c r="AT43" s="36">
        <f t="shared" si="11"/>
        <v>1.7112420992827213</v>
      </c>
      <c r="AU43" s="35">
        <f t="shared" si="12"/>
        <v>485400</v>
      </c>
      <c r="AV43" s="35">
        <f t="shared" si="13"/>
        <v>357806</v>
      </c>
      <c r="AW43" s="36">
        <f t="shared" si="14"/>
        <v>3.8042541185322194</v>
      </c>
      <c r="AX43" s="35">
        <v>133902</v>
      </c>
      <c r="AY43" s="35">
        <f t="shared" si="15"/>
        <v>-95555</v>
      </c>
      <c r="AZ43" s="36">
        <f t="shared" si="16"/>
        <v>0.58356031849104628</v>
      </c>
      <c r="BA43" s="35">
        <f t="shared" si="17"/>
        <v>619302</v>
      </c>
      <c r="BB43" s="35">
        <f t="shared" si="18"/>
        <v>262251</v>
      </c>
      <c r="BC43" s="102">
        <f t="shared" si="46"/>
        <v>1.7344917112681382</v>
      </c>
      <c r="BD43" s="22">
        <f t="shared" si="19"/>
        <v>204369.66</v>
      </c>
      <c r="BE43" s="119">
        <f t="shared" si="20"/>
        <v>86542.83</v>
      </c>
    </row>
    <row r="44" spans="1:57" s="1" customFormat="1" ht="11.25" x14ac:dyDescent="0.2">
      <c r="A44" s="2">
        <v>34</v>
      </c>
      <c r="B44" s="21">
        <v>88</v>
      </c>
      <c r="C44" s="21" t="s">
        <v>197</v>
      </c>
      <c r="D44" s="13">
        <v>1012002519</v>
      </c>
      <c r="E44" s="13" t="s">
        <v>127</v>
      </c>
      <c r="F44" s="13">
        <v>86618422</v>
      </c>
      <c r="G44" s="22">
        <v>261311</v>
      </c>
      <c r="H44" s="22">
        <v>597496</v>
      </c>
      <c r="I44" s="59">
        <f>G44+H44</f>
        <v>858807</v>
      </c>
      <c r="J44" s="22">
        <v>157823.10999999999</v>
      </c>
      <c r="K44" s="59">
        <f>J44+I44</f>
        <v>1016630.11</v>
      </c>
      <c r="L44" s="22">
        <v>500131</v>
      </c>
      <c r="M44" s="35">
        <f>K44+L44</f>
        <v>1516761.1099999999</v>
      </c>
      <c r="N44" s="22">
        <v>228095</v>
      </c>
      <c r="O44" s="22">
        <f>N44-G44</f>
        <v>-33216</v>
      </c>
      <c r="P44" s="24">
        <f>N44/G44</f>
        <v>0.87288709621868199</v>
      </c>
      <c r="Q44" s="22">
        <v>615045</v>
      </c>
      <c r="R44" s="22">
        <f>Q44-H44</f>
        <v>17549</v>
      </c>
      <c r="S44" s="24">
        <f>Q44/H44</f>
        <v>1.0293709079223961</v>
      </c>
      <c r="T44" s="60">
        <f t="shared" si="21"/>
        <v>843140</v>
      </c>
      <c r="U44" s="60">
        <f>T44-I44</f>
        <v>-15667</v>
      </c>
      <c r="V44" s="61">
        <f>T44/I44</f>
        <v>0.98175725162929506</v>
      </c>
      <c r="W44" s="22">
        <v>127297</v>
      </c>
      <c r="X44" s="22">
        <f>W44-J44</f>
        <v>-30526.109999999986</v>
      </c>
      <c r="Y44" s="24">
        <f>W44/J44</f>
        <v>0.8065802276992261</v>
      </c>
      <c r="Z44" s="60">
        <f t="shared" si="22"/>
        <v>970437</v>
      </c>
      <c r="AA44" s="60">
        <f>Z44-K44</f>
        <v>-46193.109999999986</v>
      </c>
      <c r="AB44" s="61">
        <f>Z44/K44</f>
        <v>0.95456252028577038</v>
      </c>
      <c r="AC44" s="22">
        <v>523557</v>
      </c>
      <c r="AD44" s="22">
        <f>AC44-L44</f>
        <v>23426</v>
      </c>
      <c r="AE44" s="24">
        <f>AC44/L44</f>
        <v>1.0468397279912662</v>
      </c>
      <c r="AF44" s="35">
        <f t="shared" si="23"/>
        <v>1493994</v>
      </c>
      <c r="AG44" s="35">
        <f>AF44-M44</f>
        <v>-22767.10999999987</v>
      </c>
      <c r="AH44" s="36">
        <f>AF44/M44</f>
        <v>0.98498965338055122</v>
      </c>
      <c r="AI44" s="35">
        <v>254559.08</v>
      </c>
      <c r="AJ44" s="35">
        <f t="shared" si="26"/>
        <v>26464.079999999987</v>
      </c>
      <c r="AK44" s="36">
        <f t="shared" si="27"/>
        <v>1.1160221837392315</v>
      </c>
      <c r="AL44" s="35">
        <v>680477.65</v>
      </c>
      <c r="AM44" s="35">
        <f t="shared" si="28"/>
        <v>65432.650000000023</v>
      </c>
      <c r="AN44" s="36">
        <f t="shared" si="29"/>
        <v>1.1063867684478372</v>
      </c>
      <c r="AO44" s="35">
        <f t="shared" si="7"/>
        <v>935036.73</v>
      </c>
      <c r="AP44" s="35">
        <f t="shared" si="8"/>
        <v>91896.729999999981</v>
      </c>
      <c r="AQ44" s="36">
        <f t="shared" si="9"/>
        <v>1.1089934411841449</v>
      </c>
      <c r="AR44" s="35">
        <v>167494.07</v>
      </c>
      <c r="AS44" s="35">
        <f t="shared" si="10"/>
        <v>40197.070000000007</v>
      </c>
      <c r="AT44" s="36">
        <f t="shared" si="11"/>
        <v>1.3157738988350081</v>
      </c>
      <c r="AU44" s="35">
        <f t="shared" si="12"/>
        <v>1102530.8</v>
      </c>
      <c r="AV44" s="35">
        <f t="shared" si="13"/>
        <v>132093.80000000005</v>
      </c>
      <c r="AW44" s="36">
        <f t="shared" si="14"/>
        <v>1.1361178520604636</v>
      </c>
      <c r="AX44" s="35">
        <v>644503</v>
      </c>
      <c r="AY44" s="35">
        <f t="shared" si="15"/>
        <v>120946</v>
      </c>
      <c r="AZ44" s="36">
        <f t="shared" si="16"/>
        <v>1.2310082760807324</v>
      </c>
      <c r="BA44" s="35">
        <f t="shared" si="17"/>
        <v>1747033.8</v>
      </c>
      <c r="BB44" s="35">
        <f t="shared" si="18"/>
        <v>253039.80000000005</v>
      </c>
      <c r="BC44" s="102">
        <f t="shared" si="46"/>
        <v>1.1693713629372007</v>
      </c>
      <c r="BD44" s="22">
        <f t="shared" si="19"/>
        <v>716283.85800000001</v>
      </c>
      <c r="BE44" s="119">
        <f t="shared" si="20"/>
        <v>103746.31800000003</v>
      </c>
    </row>
    <row r="45" spans="1:57" s="1" customFormat="1" ht="11.25" x14ac:dyDescent="0.2">
      <c r="A45" s="2">
        <v>35</v>
      </c>
      <c r="B45" s="21">
        <v>96</v>
      </c>
      <c r="C45" s="21" t="s">
        <v>150</v>
      </c>
      <c r="D45" s="13">
        <v>1012002131</v>
      </c>
      <c r="E45" s="13" t="s">
        <v>127</v>
      </c>
      <c r="F45" s="13">
        <v>86618433</v>
      </c>
      <c r="G45" s="22">
        <v>224086</v>
      </c>
      <c r="H45" s="22">
        <v>553797</v>
      </c>
      <c r="I45" s="59">
        <f>G45+H45</f>
        <v>777883</v>
      </c>
      <c r="J45" s="22">
        <v>116917</v>
      </c>
      <c r="K45" s="59">
        <f>J45+I45</f>
        <v>894800</v>
      </c>
      <c r="L45" s="22">
        <v>458712.13</v>
      </c>
      <c r="M45" s="35">
        <f>K45+L45</f>
        <v>1353512.13</v>
      </c>
      <c r="N45" s="22">
        <v>224606.38</v>
      </c>
      <c r="O45" s="22">
        <f>N45-G45</f>
        <v>520.38000000000466</v>
      </c>
      <c r="P45" s="24">
        <f>N45/G45</f>
        <v>1.0023222334282373</v>
      </c>
      <c r="Q45" s="22">
        <v>581872.5</v>
      </c>
      <c r="R45" s="22">
        <f>Q45-H45</f>
        <v>28075.5</v>
      </c>
      <c r="S45" s="24">
        <f>Q45/H45</f>
        <v>1.0506963743032194</v>
      </c>
      <c r="T45" s="60">
        <f t="shared" si="21"/>
        <v>806478.88</v>
      </c>
      <c r="U45" s="60">
        <f>T45-I45</f>
        <v>28595.880000000005</v>
      </c>
      <c r="V45" s="61">
        <f>T45/I45</f>
        <v>1.0367611581690306</v>
      </c>
      <c r="W45" s="22">
        <v>132486</v>
      </c>
      <c r="X45" s="22">
        <f>W45-J45</f>
        <v>15569</v>
      </c>
      <c r="Y45" s="24">
        <f>W45/J45</f>
        <v>1.133162842016131</v>
      </c>
      <c r="Z45" s="60">
        <f t="shared" si="22"/>
        <v>938964.88</v>
      </c>
      <c r="AA45" s="60">
        <f>Z45-K45</f>
        <v>44164.880000000005</v>
      </c>
      <c r="AB45" s="61">
        <f>Z45/K45</f>
        <v>1.0493572641931157</v>
      </c>
      <c r="AC45" s="22">
        <v>460747</v>
      </c>
      <c r="AD45" s="22">
        <f>AC45-L45</f>
        <v>2034.8699999999953</v>
      </c>
      <c r="AE45" s="24">
        <f>AC45/L45</f>
        <v>1.0044360501214564</v>
      </c>
      <c r="AF45" s="35">
        <f t="shared" si="23"/>
        <v>1399711.88</v>
      </c>
      <c r="AG45" s="35">
        <f>AF45-M45</f>
        <v>46199.75</v>
      </c>
      <c r="AH45" s="36">
        <f>AF45/M45</f>
        <v>1.034133236766781</v>
      </c>
      <c r="AI45" s="35">
        <v>247960</v>
      </c>
      <c r="AJ45" s="35">
        <f t="shared" si="26"/>
        <v>23353.619999999995</v>
      </c>
      <c r="AK45" s="36">
        <f t="shared" si="27"/>
        <v>1.1039757641790942</v>
      </c>
      <c r="AL45" s="35">
        <v>571535</v>
      </c>
      <c r="AM45" s="35">
        <f t="shared" si="28"/>
        <v>-10337.5</v>
      </c>
      <c r="AN45" s="36">
        <f t="shared" si="29"/>
        <v>0.98223408049014171</v>
      </c>
      <c r="AO45" s="35">
        <f t="shared" si="7"/>
        <v>819495</v>
      </c>
      <c r="AP45" s="35">
        <f t="shared" si="8"/>
        <v>13016.119999999995</v>
      </c>
      <c r="AQ45" s="36">
        <f t="shared" si="9"/>
        <v>1.0161394431060613</v>
      </c>
      <c r="AR45" s="35">
        <v>210912</v>
      </c>
      <c r="AS45" s="35">
        <f t="shared" si="10"/>
        <v>78426</v>
      </c>
      <c r="AT45" s="36">
        <f t="shared" si="11"/>
        <v>1.5919568860105973</v>
      </c>
      <c r="AU45" s="35">
        <f t="shared" si="12"/>
        <v>1030407</v>
      </c>
      <c r="AV45" s="35">
        <f t="shared" si="13"/>
        <v>91442.12</v>
      </c>
      <c r="AW45" s="36">
        <f t="shared" si="14"/>
        <v>1.0973860917993015</v>
      </c>
      <c r="AX45" s="35">
        <v>605046</v>
      </c>
      <c r="AY45" s="35">
        <f t="shared" si="15"/>
        <v>144299</v>
      </c>
      <c r="AZ45" s="36">
        <f t="shared" si="16"/>
        <v>1.3131848932277368</v>
      </c>
      <c r="BA45" s="35">
        <f t="shared" si="17"/>
        <v>1635453</v>
      </c>
      <c r="BB45" s="35">
        <f t="shared" si="18"/>
        <v>235741.12000000011</v>
      </c>
      <c r="BC45" s="102">
        <f t="shared" si="46"/>
        <v>1.1684211753636042</v>
      </c>
      <c r="BD45" s="22">
        <f t="shared" si="19"/>
        <v>670535.73</v>
      </c>
      <c r="BE45" s="119">
        <f t="shared" si="20"/>
        <v>96653.85920000005</v>
      </c>
    </row>
    <row r="46" spans="1:57" s="1" customFormat="1" ht="11.25" x14ac:dyDescent="0.2">
      <c r="A46" s="2">
        <v>36</v>
      </c>
      <c r="B46" s="21">
        <v>31</v>
      </c>
      <c r="C46" s="21" t="s">
        <v>148</v>
      </c>
      <c r="D46" s="13">
        <v>1012009497</v>
      </c>
      <c r="E46" s="13" t="s">
        <v>127</v>
      </c>
      <c r="F46" s="13">
        <v>86618101</v>
      </c>
      <c r="G46" s="22">
        <v>359244</v>
      </c>
      <c r="H46" s="22">
        <v>389959</v>
      </c>
      <c r="I46" s="59">
        <f>G46+H46</f>
        <v>749203</v>
      </c>
      <c r="J46" s="22">
        <v>402992</v>
      </c>
      <c r="K46" s="59">
        <f>J46+I46</f>
        <v>1152195</v>
      </c>
      <c r="L46" s="22">
        <v>473667</v>
      </c>
      <c r="M46" s="35">
        <f>K46+L46</f>
        <v>1625862</v>
      </c>
      <c r="N46" s="22">
        <v>420849</v>
      </c>
      <c r="O46" s="22">
        <f>N46-G46</f>
        <v>61605</v>
      </c>
      <c r="P46" s="24">
        <f>N46/G46</f>
        <v>1.1714851187493738</v>
      </c>
      <c r="Q46" s="22">
        <v>439815</v>
      </c>
      <c r="R46" s="22">
        <f>Q46-H46</f>
        <v>49856</v>
      </c>
      <c r="S46" s="24">
        <f>Q46/H46</f>
        <v>1.1278493380073289</v>
      </c>
      <c r="T46" s="60">
        <f t="shared" si="21"/>
        <v>860664</v>
      </c>
      <c r="U46" s="60">
        <f>T46-I46</f>
        <v>111461</v>
      </c>
      <c r="V46" s="61">
        <f>T46/I46</f>
        <v>1.148772762522307</v>
      </c>
      <c r="W46" s="22">
        <v>429957</v>
      </c>
      <c r="X46" s="22">
        <f>W46-J46</f>
        <v>26965</v>
      </c>
      <c r="Y46" s="24">
        <f>W46/J46</f>
        <v>1.066911998253067</v>
      </c>
      <c r="Z46" s="60">
        <f t="shared" si="22"/>
        <v>1290621</v>
      </c>
      <c r="AA46" s="60">
        <f>Z46-K46</f>
        <v>138426</v>
      </c>
      <c r="AB46" s="61">
        <f>Z46/K46</f>
        <v>1.120141121945504</v>
      </c>
      <c r="AC46" s="22">
        <v>399807</v>
      </c>
      <c r="AD46" s="22">
        <f>AC46-L46</f>
        <v>-73860</v>
      </c>
      <c r="AE46" s="24">
        <f>AC46/L46</f>
        <v>0.84406766779192977</v>
      </c>
      <c r="AF46" s="35">
        <f t="shared" si="23"/>
        <v>1690428</v>
      </c>
      <c r="AG46" s="35">
        <f>AF46-M46</f>
        <v>64566</v>
      </c>
      <c r="AH46" s="36">
        <f>AF46/M46</f>
        <v>1.0397118574639177</v>
      </c>
      <c r="AI46" s="35">
        <v>433184</v>
      </c>
      <c r="AJ46" s="35">
        <f t="shared" si="26"/>
        <v>12335</v>
      </c>
      <c r="AK46" s="36">
        <f t="shared" si="27"/>
        <v>1.0293097999520018</v>
      </c>
      <c r="AL46" s="35">
        <v>488514</v>
      </c>
      <c r="AM46" s="35">
        <f t="shared" si="28"/>
        <v>48699</v>
      </c>
      <c r="AN46" s="36">
        <f t="shared" si="29"/>
        <v>1.1107261007469049</v>
      </c>
      <c r="AO46" s="35">
        <f t="shared" si="7"/>
        <v>921698</v>
      </c>
      <c r="AP46" s="35">
        <f t="shared" si="8"/>
        <v>61034</v>
      </c>
      <c r="AQ46" s="36">
        <f t="shared" si="9"/>
        <v>1.0709150144539565</v>
      </c>
      <c r="AR46" s="35">
        <v>469118</v>
      </c>
      <c r="AS46" s="35">
        <f t="shared" si="10"/>
        <v>39161</v>
      </c>
      <c r="AT46" s="36">
        <f t="shared" si="11"/>
        <v>1.0910812011433701</v>
      </c>
      <c r="AU46" s="35">
        <f t="shared" si="12"/>
        <v>1390816</v>
      </c>
      <c r="AV46" s="35">
        <f t="shared" si="13"/>
        <v>100195</v>
      </c>
      <c r="AW46" s="36">
        <f t="shared" si="14"/>
        <v>1.0776331703885185</v>
      </c>
      <c r="AX46" s="35">
        <v>531089</v>
      </c>
      <c r="AY46" s="35">
        <f t="shared" si="15"/>
        <v>131282</v>
      </c>
      <c r="AZ46" s="36">
        <f t="shared" si="16"/>
        <v>1.32836343535756</v>
      </c>
      <c r="BA46" s="35">
        <f t="shared" si="17"/>
        <v>1921905</v>
      </c>
      <c r="BB46" s="35">
        <f t="shared" si="18"/>
        <v>231477</v>
      </c>
      <c r="BC46" s="102">
        <f>BA46/AF46:AF46</f>
        <v>1.1369339599202095</v>
      </c>
      <c r="BD46" s="22">
        <f t="shared" si="19"/>
        <v>634228.65</v>
      </c>
      <c r="BE46" s="119">
        <f t="shared" si="20"/>
        <v>76387.41</v>
      </c>
    </row>
    <row r="47" spans="1:57" s="1" customFormat="1" ht="11.25" x14ac:dyDescent="0.2">
      <c r="A47" s="2">
        <v>37</v>
      </c>
      <c r="B47" s="21">
        <v>70</v>
      </c>
      <c r="C47" s="21" t="s">
        <v>262</v>
      </c>
      <c r="D47" s="13">
        <v>7819036316</v>
      </c>
      <c r="E47" s="13"/>
      <c r="F47" s="13">
        <v>86618101</v>
      </c>
      <c r="G47" s="22"/>
      <c r="H47" s="22"/>
      <c r="I47" s="59"/>
      <c r="J47" s="22"/>
      <c r="K47" s="59"/>
      <c r="L47" s="22"/>
      <c r="M47" s="35">
        <v>0</v>
      </c>
      <c r="N47" s="22">
        <v>28195.14</v>
      </c>
      <c r="O47" s="22"/>
      <c r="P47" s="24"/>
      <c r="Q47" s="22">
        <v>49763</v>
      </c>
      <c r="R47" s="22"/>
      <c r="S47" s="24"/>
      <c r="T47" s="60">
        <f t="shared" si="21"/>
        <v>77958.14</v>
      </c>
      <c r="U47" s="60"/>
      <c r="V47" s="61"/>
      <c r="W47" s="22">
        <v>66930</v>
      </c>
      <c r="X47" s="22"/>
      <c r="Y47" s="24"/>
      <c r="Z47" s="60">
        <f t="shared" si="22"/>
        <v>144888.14000000001</v>
      </c>
      <c r="AA47" s="60"/>
      <c r="AB47" s="61"/>
      <c r="AC47" s="22">
        <v>113510</v>
      </c>
      <c r="AD47" s="22"/>
      <c r="AE47" s="24"/>
      <c r="AF47" s="35">
        <f t="shared" si="23"/>
        <v>258398.14</v>
      </c>
      <c r="AG47" s="35"/>
      <c r="AH47" s="36"/>
      <c r="AI47" s="35">
        <v>103862</v>
      </c>
      <c r="AJ47" s="35">
        <f t="shared" si="26"/>
        <v>75666.86</v>
      </c>
      <c r="AK47" s="36">
        <f t="shared" si="27"/>
        <v>3.6836844931431445</v>
      </c>
      <c r="AL47" s="35">
        <v>59256.87</v>
      </c>
      <c r="AM47" s="35">
        <f t="shared" si="28"/>
        <v>9493.8700000000026</v>
      </c>
      <c r="AN47" s="36">
        <f t="shared" si="29"/>
        <v>1.1907817052830416</v>
      </c>
      <c r="AO47" s="35">
        <f t="shared" si="7"/>
        <v>163118.87</v>
      </c>
      <c r="AP47" s="35">
        <f t="shared" si="8"/>
        <v>85160.73</v>
      </c>
      <c r="AQ47" s="36">
        <f t="shared" si="9"/>
        <v>2.0923904803270061</v>
      </c>
      <c r="AR47" s="35">
        <v>147385</v>
      </c>
      <c r="AS47" s="35">
        <f t="shared" si="10"/>
        <v>80455</v>
      </c>
      <c r="AT47" s="36">
        <f t="shared" si="11"/>
        <v>2.2020767966532198</v>
      </c>
      <c r="AU47" s="35">
        <f t="shared" si="12"/>
        <v>310503.87</v>
      </c>
      <c r="AV47" s="35">
        <f t="shared" si="13"/>
        <v>165615.72999999998</v>
      </c>
      <c r="AW47" s="36">
        <f t="shared" si="14"/>
        <v>2.1430592593707116</v>
      </c>
      <c r="AX47" s="35">
        <v>163556.97</v>
      </c>
      <c r="AY47" s="35">
        <f t="shared" si="15"/>
        <v>50046.97</v>
      </c>
      <c r="AZ47" s="36">
        <f t="shared" si="16"/>
        <v>1.4409036208263588</v>
      </c>
      <c r="BA47" s="35">
        <f t="shared" si="17"/>
        <v>474060.83999999997</v>
      </c>
      <c r="BB47" s="35">
        <f t="shared" si="18"/>
        <v>215662.69999999995</v>
      </c>
      <c r="BC47" s="102">
        <f>BA47/AF47:AF48</f>
        <v>1.8346139798065109</v>
      </c>
      <c r="BD47" s="22">
        <f t="shared" si="19"/>
        <v>156440.0772</v>
      </c>
      <c r="BE47" s="119">
        <f t="shared" si="20"/>
        <v>71168.690999999992</v>
      </c>
    </row>
    <row r="48" spans="1:57" s="1" customFormat="1" ht="11.25" x14ac:dyDescent="0.2">
      <c r="A48" s="2">
        <v>38</v>
      </c>
      <c r="B48" s="21">
        <v>8</v>
      </c>
      <c r="C48" s="21" t="s">
        <v>125</v>
      </c>
      <c r="D48" s="13">
        <v>7802312751</v>
      </c>
      <c r="E48" s="13">
        <v>101232001</v>
      </c>
      <c r="F48" s="13">
        <v>86618101</v>
      </c>
      <c r="G48" s="22">
        <v>399311</v>
      </c>
      <c r="H48" s="22">
        <v>393683</v>
      </c>
      <c r="I48" s="59">
        <f>G48+H48</f>
        <v>792994</v>
      </c>
      <c r="J48" s="22">
        <v>377020</v>
      </c>
      <c r="K48" s="59">
        <f>J48+I48</f>
        <v>1170014</v>
      </c>
      <c r="L48" s="22">
        <v>356635</v>
      </c>
      <c r="M48" s="35">
        <f>K48+L48</f>
        <v>1526649</v>
      </c>
      <c r="N48" s="22">
        <v>404187</v>
      </c>
      <c r="O48" s="22">
        <f>N48-G48</f>
        <v>4876</v>
      </c>
      <c r="P48" s="24">
        <f>N48/G48</f>
        <v>1.0122110335052128</v>
      </c>
      <c r="Q48" s="22">
        <v>472083</v>
      </c>
      <c r="R48" s="22">
        <f>Q48-H48</f>
        <v>78400</v>
      </c>
      <c r="S48" s="24">
        <f>Q48/H48</f>
        <v>1.1991449973709811</v>
      </c>
      <c r="T48" s="60">
        <f t="shared" si="21"/>
        <v>876270</v>
      </c>
      <c r="U48" s="60">
        <f>T48-I48</f>
        <v>83276</v>
      </c>
      <c r="V48" s="61">
        <f>T48/I48</f>
        <v>1.1050146659369429</v>
      </c>
      <c r="W48" s="22">
        <v>491212</v>
      </c>
      <c r="X48" s="22">
        <f>W48-J48</f>
        <v>114192</v>
      </c>
      <c r="Y48" s="24">
        <f>W48/J48</f>
        <v>1.3028804837939632</v>
      </c>
      <c r="Z48" s="60">
        <f t="shared" si="22"/>
        <v>1367482</v>
      </c>
      <c r="AA48" s="60">
        <f>Z48-K48</f>
        <v>197468</v>
      </c>
      <c r="AB48" s="61">
        <f>Z48/K48</f>
        <v>1.1687740488575351</v>
      </c>
      <c r="AC48" s="22">
        <v>466322</v>
      </c>
      <c r="AD48" s="22">
        <f>AC48-L48</f>
        <v>109687</v>
      </c>
      <c r="AE48" s="24">
        <f>AC48/L48</f>
        <v>1.3075609516732793</v>
      </c>
      <c r="AF48" s="35">
        <f t="shared" si="23"/>
        <v>1833804</v>
      </c>
      <c r="AG48" s="35">
        <f>AF48-M48</f>
        <v>307155</v>
      </c>
      <c r="AH48" s="36">
        <f>AF48/M48</f>
        <v>1.2011955596866077</v>
      </c>
      <c r="AI48" s="35">
        <v>505947</v>
      </c>
      <c r="AJ48" s="35">
        <f t="shared" si="26"/>
        <v>101760</v>
      </c>
      <c r="AK48" s="36">
        <f t="shared" si="27"/>
        <v>1.2517646534895976</v>
      </c>
      <c r="AL48" s="35">
        <v>572331</v>
      </c>
      <c r="AM48" s="35">
        <f t="shared" si="28"/>
        <v>100248</v>
      </c>
      <c r="AN48" s="36">
        <f t="shared" si="29"/>
        <v>1.2123524888631871</v>
      </c>
      <c r="AO48" s="35">
        <f t="shared" si="7"/>
        <v>1078278</v>
      </c>
      <c r="AP48" s="35">
        <f t="shared" si="8"/>
        <v>202008</v>
      </c>
      <c r="AQ48" s="36">
        <f t="shared" si="9"/>
        <v>1.2305316854394193</v>
      </c>
      <c r="AR48" s="35">
        <v>488443</v>
      </c>
      <c r="AS48" s="35">
        <f t="shared" si="10"/>
        <v>-2769</v>
      </c>
      <c r="AT48" s="36">
        <f t="shared" si="11"/>
        <v>0.99436292272990079</v>
      </c>
      <c r="AU48" s="35">
        <f t="shared" si="12"/>
        <v>1566721</v>
      </c>
      <c r="AV48" s="35">
        <f t="shared" si="13"/>
        <v>199239</v>
      </c>
      <c r="AW48" s="36">
        <f t="shared" si="14"/>
        <v>1.1456977130229136</v>
      </c>
      <c r="AX48" s="35">
        <v>477887</v>
      </c>
      <c r="AY48" s="35">
        <f t="shared" si="15"/>
        <v>11565</v>
      </c>
      <c r="AZ48" s="36">
        <f t="shared" si="16"/>
        <v>1.024800459768143</v>
      </c>
      <c r="BA48" s="35">
        <f t="shared" si="17"/>
        <v>2044608</v>
      </c>
      <c r="BB48" s="35">
        <f t="shared" si="18"/>
        <v>210804</v>
      </c>
      <c r="BC48" s="102">
        <f>BA48/AF48:AF49</f>
        <v>1.1149544880477957</v>
      </c>
      <c r="BD48" s="22">
        <f t="shared" si="19"/>
        <v>674720.64</v>
      </c>
      <c r="BE48" s="119">
        <f t="shared" si="20"/>
        <v>69565.320000000007</v>
      </c>
    </row>
    <row r="49" spans="1:57" s="1" customFormat="1" ht="11.25" x14ac:dyDescent="0.2">
      <c r="A49" s="2">
        <v>39</v>
      </c>
      <c r="B49" s="21">
        <v>105</v>
      </c>
      <c r="C49" s="21" t="s">
        <v>147</v>
      </c>
      <c r="D49" s="13">
        <v>1012002149</v>
      </c>
      <c r="E49" s="13" t="s">
        <v>127</v>
      </c>
      <c r="F49" s="13">
        <v>86618450</v>
      </c>
      <c r="G49" s="22">
        <v>241836.66</v>
      </c>
      <c r="H49" s="22">
        <v>496711</v>
      </c>
      <c r="I49" s="59">
        <f>G49+H49</f>
        <v>738547.66</v>
      </c>
      <c r="J49" s="22">
        <v>122860.75</v>
      </c>
      <c r="K49" s="59">
        <f>J49+I49</f>
        <v>861408.41</v>
      </c>
      <c r="L49" s="22">
        <v>432456</v>
      </c>
      <c r="M49" s="35">
        <f>K49+L49</f>
        <v>1293864.4100000001</v>
      </c>
      <c r="N49" s="22">
        <v>229700</v>
      </c>
      <c r="O49" s="22">
        <f>N49-G49</f>
        <v>-12136.660000000003</v>
      </c>
      <c r="P49" s="24">
        <f>N49/G49</f>
        <v>0.94981463935203203</v>
      </c>
      <c r="Q49" s="22">
        <v>568382</v>
      </c>
      <c r="R49" s="22">
        <f>Q49-H49</f>
        <v>71671</v>
      </c>
      <c r="S49" s="24">
        <f>Q49/H49</f>
        <v>1.1442911471660584</v>
      </c>
      <c r="T49" s="60">
        <f t="shared" si="21"/>
        <v>798082</v>
      </c>
      <c r="U49" s="60">
        <f>T49-I49</f>
        <v>59534.339999999967</v>
      </c>
      <c r="V49" s="61">
        <f>T49/I49</f>
        <v>1.0806100177746145</v>
      </c>
      <c r="W49" s="22">
        <v>93411.14</v>
      </c>
      <c r="X49" s="22">
        <f>W49-J49</f>
        <v>-29449.61</v>
      </c>
      <c r="Y49" s="24">
        <f>W49/J49</f>
        <v>0.76030090976980036</v>
      </c>
      <c r="Z49" s="60">
        <f t="shared" si="22"/>
        <v>891493.14</v>
      </c>
      <c r="AA49" s="60">
        <f>Z49-K49</f>
        <v>30084.729999999981</v>
      </c>
      <c r="AB49" s="61">
        <f>Z49/K49</f>
        <v>1.0349250479223902</v>
      </c>
      <c r="AC49" s="22">
        <v>456554</v>
      </c>
      <c r="AD49" s="22">
        <f>AC49-L49</f>
        <v>24098</v>
      </c>
      <c r="AE49" s="24">
        <f>AC49/L49</f>
        <v>1.0557235880644504</v>
      </c>
      <c r="AF49" s="35">
        <f t="shared" si="23"/>
        <v>1348047.1400000001</v>
      </c>
      <c r="AG49" s="35">
        <f>AF49-M49</f>
        <v>54182.729999999981</v>
      </c>
      <c r="AH49" s="36">
        <f>AF49/M49</f>
        <v>1.0418766677414057</v>
      </c>
      <c r="AI49" s="35">
        <v>254366.17</v>
      </c>
      <c r="AJ49" s="35">
        <f t="shared" si="26"/>
        <v>24666.170000000013</v>
      </c>
      <c r="AK49" s="36">
        <f t="shared" si="27"/>
        <v>1.1073842838484982</v>
      </c>
      <c r="AL49" s="35">
        <v>569098.17000000004</v>
      </c>
      <c r="AM49" s="35">
        <f t="shared" si="28"/>
        <v>716.17000000004191</v>
      </c>
      <c r="AN49" s="36">
        <f t="shared" si="29"/>
        <v>1.0012600152714197</v>
      </c>
      <c r="AO49" s="35">
        <f t="shared" si="7"/>
        <v>823464.34000000008</v>
      </c>
      <c r="AP49" s="35">
        <f t="shared" si="8"/>
        <v>25382.340000000084</v>
      </c>
      <c r="AQ49" s="36">
        <f t="shared" si="9"/>
        <v>1.0318041755107872</v>
      </c>
      <c r="AR49" s="35">
        <v>151995</v>
      </c>
      <c r="AS49" s="35">
        <f t="shared" si="10"/>
        <v>58583.86</v>
      </c>
      <c r="AT49" s="36">
        <f t="shared" si="11"/>
        <v>1.6271613856762694</v>
      </c>
      <c r="AU49" s="35">
        <f t="shared" si="12"/>
        <v>975459.34000000008</v>
      </c>
      <c r="AV49" s="35">
        <f t="shared" si="13"/>
        <v>83966.20000000007</v>
      </c>
      <c r="AW49" s="36">
        <f t="shared" si="14"/>
        <v>1.0941860304163418</v>
      </c>
      <c r="AX49" s="35">
        <v>576008</v>
      </c>
      <c r="AY49" s="35">
        <f t="shared" si="15"/>
        <v>119454</v>
      </c>
      <c r="AZ49" s="36">
        <f t="shared" si="16"/>
        <v>1.2616426534429661</v>
      </c>
      <c r="BA49" s="35">
        <f t="shared" si="17"/>
        <v>1551467.34</v>
      </c>
      <c r="BB49" s="35">
        <f t="shared" si="18"/>
        <v>203420.19999999995</v>
      </c>
      <c r="BC49" s="102">
        <f>BA49/AF49:AF50</f>
        <v>1.1508999158590254</v>
      </c>
      <c r="BD49" s="22">
        <f t="shared" si="19"/>
        <v>636101.60940000007</v>
      </c>
      <c r="BE49" s="119">
        <f t="shared" si="20"/>
        <v>83402.281999999977</v>
      </c>
    </row>
    <row r="50" spans="1:57" s="1" customFormat="1" ht="11.25" x14ac:dyDescent="0.2">
      <c r="A50" s="2">
        <v>40</v>
      </c>
      <c r="B50" s="21">
        <v>84</v>
      </c>
      <c r="C50" s="21" t="s">
        <v>216</v>
      </c>
      <c r="D50" s="13">
        <v>7801206670</v>
      </c>
      <c r="E50" s="13">
        <v>101245001</v>
      </c>
      <c r="F50" s="13">
        <v>86618422</v>
      </c>
      <c r="G50" s="22">
        <v>252528</v>
      </c>
      <c r="H50" s="22">
        <v>249152</v>
      </c>
      <c r="I50" s="59">
        <f>G50+H50</f>
        <v>501680</v>
      </c>
      <c r="J50" s="22">
        <v>300914</v>
      </c>
      <c r="K50" s="59">
        <f>J50+I50</f>
        <v>802594</v>
      </c>
      <c r="L50" s="22">
        <v>294880</v>
      </c>
      <c r="M50" s="35">
        <f>K50+L50</f>
        <v>1097474</v>
      </c>
      <c r="N50" s="22">
        <v>156951</v>
      </c>
      <c r="O50" s="22">
        <f>N50-G50</f>
        <v>-95577</v>
      </c>
      <c r="P50" s="24">
        <f>N50/G50</f>
        <v>0.62151919787112719</v>
      </c>
      <c r="Q50" s="22">
        <v>262251</v>
      </c>
      <c r="R50" s="22">
        <f>Q50-H50</f>
        <v>13099</v>
      </c>
      <c r="S50" s="24">
        <f>Q50/H50</f>
        <v>1.0525743321346006</v>
      </c>
      <c r="T50" s="60">
        <f t="shared" si="21"/>
        <v>419202</v>
      </c>
      <c r="U50" s="60">
        <f>T50-I50</f>
        <v>-82478</v>
      </c>
      <c r="V50" s="61">
        <f>T50/I50</f>
        <v>0.83559639610907355</v>
      </c>
      <c r="W50" s="22">
        <v>329239</v>
      </c>
      <c r="X50" s="22">
        <f>W50-J50</f>
        <v>28325</v>
      </c>
      <c r="Y50" s="24">
        <f>W50/J50</f>
        <v>1.0941298842858758</v>
      </c>
      <c r="Z50" s="60">
        <f t="shared" si="22"/>
        <v>748441</v>
      </c>
      <c r="AA50" s="60">
        <f>Z50-K50</f>
        <v>-54153</v>
      </c>
      <c r="AB50" s="61">
        <f>Z50/K50</f>
        <v>0.93252752948564277</v>
      </c>
      <c r="AC50" s="22">
        <v>246488</v>
      </c>
      <c r="AD50" s="22">
        <f>AC50-L50</f>
        <v>-48392</v>
      </c>
      <c r="AE50" s="24">
        <f>AC50/L50</f>
        <v>0.8358925664677157</v>
      </c>
      <c r="AF50" s="35">
        <f t="shared" si="23"/>
        <v>994929</v>
      </c>
      <c r="AG50" s="35">
        <f>AF50-M50</f>
        <v>-102545</v>
      </c>
      <c r="AH50" s="36">
        <f>AF50/M50</f>
        <v>0.90656270672471517</v>
      </c>
      <c r="AI50" s="35">
        <v>272986</v>
      </c>
      <c r="AJ50" s="35">
        <f t="shared" si="26"/>
        <v>116035</v>
      </c>
      <c r="AK50" s="36">
        <f t="shared" si="27"/>
        <v>1.7393071723021836</v>
      </c>
      <c r="AL50" s="35">
        <v>279266</v>
      </c>
      <c r="AM50" s="35">
        <f t="shared" si="28"/>
        <v>17015</v>
      </c>
      <c r="AN50" s="36">
        <f t="shared" si="29"/>
        <v>1.0648805914944079</v>
      </c>
      <c r="AO50" s="35">
        <f t="shared" si="7"/>
        <v>552252</v>
      </c>
      <c r="AP50" s="35">
        <f t="shared" si="8"/>
        <v>133050</v>
      </c>
      <c r="AQ50" s="36">
        <f t="shared" si="9"/>
        <v>1.3173887529162551</v>
      </c>
      <c r="AR50" s="35">
        <v>337232</v>
      </c>
      <c r="AS50" s="35">
        <f t="shared" si="10"/>
        <v>7993</v>
      </c>
      <c r="AT50" s="36">
        <f t="shared" si="11"/>
        <v>1.0242771968083975</v>
      </c>
      <c r="AU50" s="35">
        <f t="shared" si="12"/>
        <v>889484</v>
      </c>
      <c r="AV50" s="35">
        <f t="shared" si="13"/>
        <v>141043</v>
      </c>
      <c r="AW50" s="36">
        <f t="shared" si="14"/>
        <v>1.1884490561046228</v>
      </c>
      <c r="AX50" s="35">
        <v>290674</v>
      </c>
      <c r="AY50" s="35">
        <f t="shared" si="15"/>
        <v>44186</v>
      </c>
      <c r="AZ50" s="36">
        <f t="shared" si="16"/>
        <v>1.179262276459706</v>
      </c>
      <c r="BA50" s="35">
        <f t="shared" si="17"/>
        <v>1180158</v>
      </c>
      <c r="BB50" s="35">
        <f t="shared" si="18"/>
        <v>185229</v>
      </c>
      <c r="BC50" s="102">
        <f>BA50/AF50:AF51</f>
        <v>1.1861730837074806</v>
      </c>
      <c r="BD50" s="22">
        <f t="shared" si="19"/>
        <v>483864.78</v>
      </c>
      <c r="BE50" s="119">
        <f t="shared" si="20"/>
        <v>75943.89</v>
      </c>
    </row>
    <row r="51" spans="1:57" s="1" customFormat="1" ht="11.25" x14ac:dyDescent="0.2">
      <c r="A51" s="2">
        <v>41</v>
      </c>
      <c r="B51" s="21">
        <v>9</v>
      </c>
      <c r="C51" s="21" t="s">
        <v>137</v>
      </c>
      <c r="D51" s="13">
        <v>1007018256</v>
      </c>
      <c r="E51" s="13">
        <v>101201001</v>
      </c>
      <c r="F51" s="13">
        <v>86618101</v>
      </c>
      <c r="G51" s="22">
        <v>344345.72</v>
      </c>
      <c r="H51" s="22">
        <v>499652</v>
      </c>
      <c r="I51" s="59">
        <f>G51+H51</f>
        <v>843997.72</v>
      </c>
      <c r="J51" s="22">
        <v>179645</v>
      </c>
      <c r="K51" s="59">
        <f>J51+I51</f>
        <v>1023642.72</v>
      </c>
      <c r="L51" s="22">
        <v>430057</v>
      </c>
      <c r="M51" s="35">
        <f>K51+L51</f>
        <v>1453699.72</v>
      </c>
      <c r="N51" s="22">
        <v>390870</v>
      </c>
      <c r="O51" s="22">
        <f>N51-G51</f>
        <v>46524.280000000028</v>
      </c>
      <c r="P51" s="24">
        <f>N51/G51</f>
        <v>1.1351092152386852</v>
      </c>
      <c r="Q51" s="22">
        <v>580659</v>
      </c>
      <c r="R51" s="22">
        <f>Q51-H51</f>
        <v>81007</v>
      </c>
      <c r="S51" s="24">
        <f>Q51/H51</f>
        <v>1.1621268402808356</v>
      </c>
      <c r="T51" s="60">
        <f t="shared" si="21"/>
        <v>971529</v>
      </c>
      <c r="U51" s="60">
        <f>T51-I51</f>
        <v>127531.28000000003</v>
      </c>
      <c r="V51" s="61">
        <f>T51/I51</f>
        <v>1.1511038205174298</v>
      </c>
      <c r="W51" s="22">
        <v>190346</v>
      </c>
      <c r="X51" s="22">
        <f>W51-J51</f>
        <v>10701</v>
      </c>
      <c r="Y51" s="24">
        <f>W51/J51</f>
        <v>1.0595674803083859</v>
      </c>
      <c r="Z51" s="60">
        <f t="shared" si="22"/>
        <v>1161875</v>
      </c>
      <c r="AA51" s="60">
        <f>Z51-K51</f>
        <v>138232.28000000003</v>
      </c>
      <c r="AB51" s="61">
        <f>Z51/K51</f>
        <v>1.135039577089944</v>
      </c>
      <c r="AC51" s="22">
        <v>421763</v>
      </c>
      <c r="AD51" s="22">
        <f>AC51-L51</f>
        <v>-8294</v>
      </c>
      <c r="AE51" s="24">
        <f>AC51/L51</f>
        <v>0.98071418439881231</v>
      </c>
      <c r="AF51" s="35">
        <f t="shared" si="23"/>
        <v>1583638</v>
      </c>
      <c r="AG51" s="35">
        <f>AF51-M51</f>
        <v>129938.28000000003</v>
      </c>
      <c r="AH51" s="36">
        <f>AF51/M51</f>
        <v>1.089384539470091</v>
      </c>
      <c r="AI51" s="35">
        <v>425515</v>
      </c>
      <c r="AJ51" s="35">
        <f t="shared" si="26"/>
        <v>34645</v>
      </c>
      <c r="AK51" s="36">
        <f t="shared" si="27"/>
        <v>1.0886356077468211</v>
      </c>
      <c r="AL51" s="35">
        <v>620514</v>
      </c>
      <c r="AM51" s="35">
        <f t="shared" si="28"/>
        <v>39855</v>
      </c>
      <c r="AN51" s="36">
        <f t="shared" si="29"/>
        <v>1.0686375308055158</v>
      </c>
      <c r="AO51" s="35">
        <f t="shared" si="7"/>
        <v>1046029</v>
      </c>
      <c r="AP51" s="35">
        <f t="shared" si="8"/>
        <v>74500</v>
      </c>
      <c r="AQ51" s="36">
        <f t="shared" si="9"/>
        <v>1.0766832487758986</v>
      </c>
      <c r="AR51" s="35">
        <v>240681</v>
      </c>
      <c r="AS51" s="35">
        <f t="shared" si="10"/>
        <v>50335</v>
      </c>
      <c r="AT51" s="36">
        <f t="shared" si="11"/>
        <v>1.2644394943944186</v>
      </c>
      <c r="AU51" s="35">
        <f t="shared" si="12"/>
        <v>1286710</v>
      </c>
      <c r="AV51" s="35">
        <f t="shared" si="13"/>
        <v>124835</v>
      </c>
      <c r="AW51" s="36">
        <f t="shared" si="14"/>
        <v>1.1074427111350189</v>
      </c>
      <c r="AX51" s="35">
        <v>473577</v>
      </c>
      <c r="AY51" s="35">
        <f t="shared" si="15"/>
        <v>51814</v>
      </c>
      <c r="AZ51" s="36">
        <f t="shared" si="16"/>
        <v>1.1228509850318782</v>
      </c>
      <c r="BA51" s="35">
        <f t="shared" si="17"/>
        <v>1760287</v>
      </c>
      <c r="BB51" s="35">
        <f t="shared" si="18"/>
        <v>176649</v>
      </c>
      <c r="BC51" s="102">
        <f>BA51/AF51:AF52</f>
        <v>1.1115463256122926</v>
      </c>
      <c r="BD51" s="22">
        <f t="shared" si="19"/>
        <v>580894.71</v>
      </c>
      <c r="BE51" s="119">
        <f t="shared" si="20"/>
        <v>58294.17</v>
      </c>
    </row>
    <row r="52" spans="1:57" s="1" customFormat="1" ht="11.25" hidden="1" x14ac:dyDescent="0.2">
      <c r="A52" s="2">
        <v>42</v>
      </c>
      <c r="B52" s="41">
        <v>1</v>
      </c>
      <c r="C52" s="41">
        <v>2</v>
      </c>
      <c r="D52" s="41">
        <v>3</v>
      </c>
      <c r="E52" s="41">
        <v>4</v>
      </c>
      <c r="F52" s="41">
        <v>5</v>
      </c>
      <c r="G52" s="43">
        <v>175</v>
      </c>
      <c r="H52" s="43">
        <v>178</v>
      </c>
      <c r="I52" s="62">
        <v>181</v>
      </c>
      <c r="J52" s="43">
        <v>184</v>
      </c>
      <c r="K52" s="62">
        <v>187</v>
      </c>
      <c r="L52" s="43">
        <v>190</v>
      </c>
      <c r="M52" s="50">
        <v>193</v>
      </c>
      <c r="N52" s="43">
        <v>175</v>
      </c>
      <c r="O52" s="43">
        <v>176</v>
      </c>
      <c r="P52" s="43">
        <v>177</v>
      </c>
      <c r="Q52" s="43">
        <v>178</v>
      </c>
      <c r="R52" s="43">
        <v>179</v>
      </c>
      <c r="S52" s="43">
        <v>180</v>
      </c>
      <c r="T52" s="63">
        <v>181</v>
      </c>
      <c r="U52" s="63">
        <v>182</v>
      </c>
      <c r="V52" s="63">
        <v>183</v>
      </c>
      <c r="W52" s="63">
        <v>184</v>
      </c>
      <c r="X52" s="63">
        <v>185</v>
      </c>
      <c r="Y52" s="63">
        <v>186</v>
      </c>
      <c r="Z52" s="63">
        <v>187</v>
      </c>
      <c r="AA52" s="63">
        <v>188</v>
      </c>
      <c r="AB52" s="63">
        <v>189</v>
      </c>
      <c r="AC52" s="63">
        <v>190</v>
      </c>
      <c r="AD52" s="63">
        <v>191</v>
      </c>
      <c r="AE52" s="63">
        <v>192</v>
      </c>
      <c r="AF52" s="50">
        <v>193</v>
      </c>
      <c r="AG52" s="50">
        <v>194</v>
      </c>
      <c r="AH52" s="50">
        <v>195</v>
      </c>
      <c r="AI52" s="50">
        <v>196</v>
      </c>
      <c r="AJ52" s="50">
        <v>197</v>
      </c>
      <c r="AK52" s="50">
        <v>198</v>
      </c>
      <c r="AL52" s="50">
        <v>199</v>
      </c>
      <c r="AM52" s="50">
        <v>200</v>
      </c>
      <c r="AN52" s="50">
        <v>201</v>
      </c>
      <c r="AO52" s="50">
        <v>202</v>
      </c>
      <c r="AP52" s="50">
        <v>203</v>
      </c>
      <c r="AQ52" s="50">
        <v>204</v>
      </c>
      <c r="AR52" s="50">
        <v>205</v>
      </c>
      <c r="AS52" s="50">
        <v>206</v>
      </c>
      <c r="AT52" s="50">
        <v>207</v>
      </c>
      <c r="AU52" s="50">
        <v>208</v>
      </c>
      <c r="AV52" s="50">
        <v>209</v>
      </c>
      <c r="AW52" s="50">
        <v>210</v>
      </c>
      <c r="AX52" s="50">
        <v>211</v>
      </c>
      <c r="AY52" s="50">
        <v>212</v>
      </c>
      <c r="AZ52" s="50">
        <v>213</v>
      </c>
      <c r="BA52" s="50">
        <v>214</v>
      </c>
      <c r="BB52" s="50">
        <v>215</v>
      </c>
      <c r="BC52" s="103">
        <v>216</v>
      </c>
      <c r="BD52" s="22">
        <f t="shared" si="19"/>
        <v>87.74</v>
      </c>
      <c r="BE52" s="119">
        <f t="shared" si="20"/>
        <v>88.15</v>
      </c>
    </row>
    <row r="53" spans="1:57" s="1" customFormat="1" ht="11.25" x14ac:dyDescent="0.2">
      <c r="A53" s="2">
        <v>42</v>
      </c>
      <c r="B53" s="21">
        <v>37</v>
      </c>
      <c r="C53" s="21" t="s">
        <v>227</v>
      </c>
      <c r="D53" s="13">
        <v>1007026673</v>
      </c>
      <c r="E53" s="13">
        <v>101245001</v>
      </c>
      <c r="F53" s="13">
        <v>86618101</v>
      </c>
      <c r="G53" s="22">
        <v>223864.47</v>
      </c>
      <c r="H53" s="22">
        <v>280130.53000000003</v>
      </c>
      <c r="I53" s="59">
        <f t="shared" ref="I53:I81" si="64">G53+H53</f>
        <v>503995</v>
      </c>
      <c r="J53" s="22">
        <v>420345</v>
      </c>
      <c r="K53" s="59">
        <f t="shared" ref="K53:K81" si="65">J53+I53</f>
        <v>924340</v>
      </c>
      <c r="L53" s="22">
        <v>185105.54</v>
      </c>
      <c r="M53" s="35">
        <f t="shared" ref="M53:M81" si="66">K53+L53</f>
        <v>1109445.54</v>
      </c>
      <c r="N53" s="22">
        <v>98250</v>
      </c>
      <c r="O53" s="22">
        <f t="shared" ref="O53:O81" si="67">N53-G53</f>
        <v>-125614.47</v>
      </c>
      <c r="P53" s="24">
        <f t="shared" ref="P53:P81" si="68">N53/G53</f>
        <v>0.43888161439821155</v>
      </c>
      <c r="Q53" s="22">
        <v>187832</v>
      </c>
      <c r="R53" s="22">
        <f t="shared" ref="R53:R81" si="69">Q53-H53</f>
        <v>-92298.530000000028</v>
      </c>
      <c r="S53" s="24">
        <f t="shared" ref="S53:S81" si="70">Q53/H53</f>
        <v>0.67051599124165429</v>
      </c>
      <c r="T53" s="60">
        <f t="shared" ref="T53:T81" si="71">N53+Q53</f>
        <v>286082</v>
      </c>
      <c r="U53" s="60">
        <f t="shared" ref="U53:U81" si="72">T53-I53</f>
        <v>-217913</v>
      </c>
      <c r="V53" s="61">
        <f t="shared" ref="V53:V81" si="73">T53/I53</f>
        <v>0.56762864710959438</v>
      </c>
      <c r="W53" s="22">
        <v>264170</v>
      </c>
      <c r="X53" s="22">
        <f t="shared" ref="X53:X81" si="74">W53-J53</f>
        <v>-156175</v>
      </c>
      <c r="Y53" s="24">
        <f t="shared" ref="Y53:Y81" si="75">W53/J53</f>
        <v>0.62845995551273359</v>
      </c>
      <c r="Z53" s="60">
        <f t="shared" ref="Z53:Z81" si="76">T53+W53</f>
        <v>550252</v>
      </c>
      <c r="AA53" s="60">
        <f t="shared" ref="AA53:AA81" si="77">Z53-K53</f>
        <v>-374088</v>
      </c>
      <c r="AB53" s="61">
        <f t="shared" ref="AB53:AB81" si="78">Z53/K53</f>
        <v>0.59529177575351067</v>
      </c>
      <c r="AC53" s="22">
        <v>234439</v>
      </c>
      <c r="AD53" s="22">
        <f t="shared" ref="AD53:AD81" si="79">AC53-L53</f>
        <v>49333.459999999992</v>
      </c>
      <c r="AE53" s="24">
        <f t="shared" ref="AE53:AE81" si="80">AC53/L53</f>
        <v>1.2665153079697129</v>
      </c>
      <c r="AF53" s="35">
        <f t="shared" ref="AF53:AF81" si="81">Z53+AC53</f>
        <v>784691</v>
      </c>
      <c r="AG53" s="35">
        <f t="shared" ref="AG53:AG81" si="82">AF53-M53</f>
        <v>-324754.54000000004</v>
      </c>
      <c r="AH53" s="36">
        <f t="shared" ref="AH53:AH81" si="83">AF53/M53</f>
        <v>0.70728212580853678</v>
      </c>
      <c r="AI53" s="35">
        <v>115929</v>
      </c>
      <c r="AJ53" s="35">
        <f t="shared" ref="AJ53:AJ81" si="84">AI53-N53</f>
        <v>17679</v>
      </c>
      <c r="AK53" s="36">
        <f t="shared" ref="AK53:AK81" si="85">AI53/N53</f>
        <v>1.17993893129771</v>
      </c>
      <c r="AL53" s="35">
        <v>276191</v>
      </c>
      <c r="AM53" s="35">
        <f t="shared" ref="AM53:AM81" si="86">AL53-Q53</f>
        <v>88359</v>
      </c>
      <c r="AN53" s="36">
        <f t="shared" ref="AN53:AN81" si="87">AL53/Q53</f>
        <v>1.4704150517483709</v>
      </c>
      <c r="AO53" s="35">
        <f t="shared" ref="AO53:AO81" si="88">AI53+AL53</f>
        <v>392120</v>
      </c>
      <c r="AP53" s="35">
        <f t="shared" ref="AP53:AP81" si="89">AO53-T53</f>
        <v>106038</v>
      </c>
      <c r="AQ53" s="36">
        <f t="shared" ref="AQ53:AQ81" si="90">AO53/T53</f>
        <v>1.3706559657720514</v>
      </c>
      <c r="AR53" s="35">
        <v>234363</v>
      </c>
      <c r="AS53" s="35">
        <f t="shared" ref="AS53:AS81" si="91">AR53-W53</f>
        <v>-29807</v>
      </c>
      <c r="AT53" s="36">
        <f t="shared" ref="AT53:AT81" si="92">AR53/W53</f>
        <v>0.88716735435515004</v>
      </c>
      <c r="AU53" s="35">
        <f t="shared" ref="AU53:AU81" si="93">AO53+AR53</f>
        <v>626483</v>
      </c>
      <c r="AV53" s="35">
        <f t="shared" ref="AV53:AV81" si="94">AU53-Z53</f>
        <v>76231</v>
      </c>
      <c r="AW53" s="36">
        <f t="shared" ref="AW53:AW81" si="95">AU53/Z53</f>
        <v>1.1385383424321946</v>
      </c>
      <c r="AX53" s="35">
        <v>324071</v>
      </c>
      <c r="AY53" s="35">
        <f t="shared" ref="AY53:AY81" si="96">AX53-AC53</f>
        <v>89632</v>
      </c>
      <c r="AZ53" s="36">
        <f t="shared" ref="AZ53:AZ81" si="97">AX53/AC53</f>
        <v>1.3823254663259952</v>
      </c>
      <c r="BA53" s="35">
        <f t="shared" ref="BA53:BA81" si="98">AU53+AX53</f>
        <v>950554</v>
      </c>
      <c r="BB53" s="35">
        <f t="shared" ref="BB53:BB81" si="99">BA53-AF53</f>
        <v>165863</v>
      </c>
      <c r="BC53" s="102">
        <f>BA53/AF53:AF53</f>
        <v>1.2113736489904943</v>
      </c>
      <c r="BD53" s="22">
        <f t="shared" si="19"/>
        <v>313682.82</v>
      </c>
      <c r="BE53" s="119">
        <f t="shared" si="20"/>
        <v>54734.79</v>
      </c>
    </row>
    <row r="54" spans="1:57" s="1" customFormat="1" ht="11.25" x14ac:dyDescent="0.2">
      <c r="A54" s="2">
        <v>43</v>
      </c>
      <c r="B54" s="21">
        <v>14</v>
      </c>
      <c r="C54" s="21" t="s">
        <v>207</v>
      </c>
      <c r="D54" s="13">
        <v>1012000110</v>
      </c>
      <c r="E54" s="13">
        <v>101201001</v>
      </c>
      <c r="F54" s="13">
        <v>86618101</v>
      </c>
      <c r="G54" s="22">
        <v>121124</v>
      </c>
      <c r="H54" s="22">
        <v>170388.05</v>
      </c>
      <c r="I54" s="59">
        <f t="shared" si="64"/>
        <v>291512.05</v>
      </c>
      <c r="J54" s="22">
        <v>169452</v>
      </c>
      <c r="K54" s="59">
        <f t="shared" si="65"/>
        <v>460964.05</v>
      </c>
      <c r="L54" s="22">
        <v>222295</v>
      </c>
      <c r="M54" s="35">
        <f t="shared" si="66"/>
        <v>683259.05</v>
      </c>
      <c r="N54" s="22">
        <v>110989</v>
      </c>
      <c r="O54" s="22">
        <f t="shared" si="67"/>
        <v>-10135</v>
      </c>
      <c r="P54" s="24">
        <f t="shared" si="68"/>
        <v>0.91632541857930716</v>
      </c>
      <c r="Q54" s="22">
        <v>159174</v>
      </c>
      <c r="R54" s="22">
        <f t="shared" si="69"/>
        <v>-11214.049999999988</v>
      </c>
      <c r="S54" s="24">
        <f t="shared" si="70"/>
        <v>0.93418523188686065</v>
      </c>
      <c r="T54" s="60">
        <f t="shared" si="71"/>
        <v>270163</v>
      </c>
      <c r="U54" s="60">
        <f t="shared" si="72"/>
        <v>-21349.049999999988</v>
      </c>
      <c r="V54" s="61">
        <f t="shared" si="73"/>
        <v>0.92676443392305741</v>
      </c>
      <c r="W54" s="22">
        <v>201735</v>
      </c>
      <c r="X54" s="22">
        <f t="shared" si="74"/>
        <v>32283</v>
      </c>
      <c r="Y54" s="24">
        <f t="shared" si="75"/>
        <v>1.190514127894625</v>
      </c>
      <c r="Z54" s="60">
        <f t="shared" si="76"/>
        <v>471898</v>
      </c>
      <c r="AA54" s="60">
        <f t="shared" si="77"/>
        <v>10933.950000000012</v>
      </c>
      <c r="AB54" s="61">
        <f t="shared" si="78"/>
        <v>1.0237197456070599</v>
      </c>
      <c r="AC54" s="22">
        <v>157935</v>
      </c>
      <c r="AD54" s="22">
        <f t="shared" si="79"/>
        <v>-64360</v>
      </c>
      <c r="AE54" s="24">
        <f t="shared" si="80"/>
        <v>0.71047481949661484</v>
      </c>
      <c r="AF54" s="35">
        <f t="shared" si="81"/>
        <v>629833</v>
      </c>
      <c r="AG54" s="35">
        <f t="shared" si="82"/>
        <v>-53426.050000000047</v>
      </c>
      <c r="AH54" s="36">
        <f t="shared" si="83"/>
        <v>0.92180703643808293</v>
      </c>
      <c r="AI54" s="35">
        <v>185353</v>
      </c>
      <c r="AJ54" s="35">
        <f t="shared" si="84"/>
        <v>74364</v>
      </c>
      <c r="AK54" s="36">
        <f t="shared" si="85"/>
        <v>1.6700123435655785</v>
      </c>
      <c r="AL54" s="35">
        <v>197042</v>
      </c>
      <c r="AM54" s="35">
        <f t="shared" si="86"/>
        <v>37868</v>
      </c>
      <c r="AN54" s="36">
        <f t="shared" si="87"/>
        <v>1.2379031751416689</v>
      </c>
      <c r="AO54" s="35">
        <f t="shared" si="88"/>
        <v>382395</v>
      </c>
      <c r="AP54" s="35">
        <f t="shared" si="89"/>
        <v>112232</v>
      </c>
      <c r="AQ54" s="36">
        <f t="shared" si="90"/>
        <v>1.4154232815004275</v>
      </c>
      <c r="AR54" s="35">
        <v>191774</v>
      </c>
      <c r="AS54" s="35">
        <f t="shared" si="91"/>
        <v>-9961</v>
      </c>
      <c r="AT54" s="36">
        <f t="shared" si="92"/>
        <v>0.95062334250377967</v>
      </c>
      <c r="AU54" s="35">
        <f t="shared" si="93"/>
        <v>574169</v>
      </c>
      <c r="AV54" s="35">
        <f t="shared" si="94"/>
        <v>102271</v>
      </c>
      <c r="AW54" s="36">
        <f t="shared" si="95"/>
        <v>1.2167226815964467</v>
      </c>
      <c r="AX54" s="35">
        <v>213729</v>
      </c>
      <c r="AY54" s="35">
        <f t="shared" si="96"/>
        <v>55794</v>
      </c>
      <c r="AZ54" s="36">
        <f t="shared" si="97"/>
        <v>1.3532719156615063</v>
      </c>
      <c r="BA54" s="35">
        <f t="shared" si="98"/>
        <v>787898</v>
      </c>
      <c r="BB54" s="35">
        <f t="shared" si="99"/>
        <v>158065</v>
      </c>
      <c r="BC54" s="102">
        <f>BA54/AF54:AF55</f>
        <v>1.2509633506024613</v>
      </c>
      <c r="BD54" s="22">
        <f t="shared" si="19"/>
        <v>260006.34</v>
      </c>
      <c r="BE54" s="119">
        <f t="shared" si="20"/>
        <v>52161.45</v>
      </c>
    </row>
    <row r="55" spans="1:57" s="1" customFormat="1" ht="11.25" x14ac:dyDescent="0.2">
      <c r="A55" s="2">
        <v>44</v>
      </c>
      <c r="B55" s="21">
        <v>28</v>
      </c>
      <c r="C55" s="21" t="s">
        <v>133</v>
      </c>
      <c r="D55" s="13">
        <v>1001040696</v>
      </c>
      <c r="E55" s="13">
        <v>101201001</v>
      </c>
      <c r="F55" s="13">
        <v>86618101</v>
      </c>
      <c r="G55" s="22">
        <v>451988</v>
      </c>
      <c r="H55" s="22">
        <v>735004</v>
      </c>
      <c r="I55" s="59">
        <f t="shared" si="64"/>
        <v>1186992</v>
      </c>
      <c r="J55" s="22">
        <v>685189</v>
      </c>
      <c r="K55" s="59">
        <f t="shared" si="65"/>
        <v>1872181</v>
      </c>
      <c r="L55" s="22">
        <v>836669</v>
      </c>
      <c r="M55" s="35">
        <f t="shared" si="66"/>
        <v>2708850</v>
      </c>
      <c r="N55" s="22">
        <v>475031</v>
      </c>
      <c r="O55" s="22">
        <f t="shared" si="67"/>
        <v>23043</v>
      </c>
      <c r="P55" s="24">
        <f t="shared" si="68"/>
        <v>1.0509814419851855</v>
      </c>
      <c r="Q55" s="22">
        <v>728387</v>
      </c>
      <c r="R55" s="22">
        <f t="shared" si="69"/>
        <v>-6617</v>
      </c>
      <c r="S55" s="24">
        <f t="shared" si="70"/>
        <v>0.9909973279056985</v>
      </c>
      <c r="T55" s="60">
        <f t="shared" si="71"/>
        <v>1203418</v>
      </c>
      <c r="U55" s="60">
        <f t="shared" si="72"/>
        <v>16426</v>
      </c>
      <c r="V55" s="61">
        <f t="shared" si="73"/>
        <v>1.0138383409492229</v>
      </c>
      <c r="W55" s="22">
        <v>707353</v>
      </c>
      <c r="X55" s="22">
        <f t="shared" si="74"/>
        <v>22164</v>
      </c>
      <c r="Y55" s="24">
        <f t="shared" si="75"/>
        <v>1.032347279363796</v>
      </c>
      <c r="Z55" s="60">
        <f t="shared" si="76"/>
        <v>1910771</v>
      </c>
      <c r="AA55" s="60">
        <f t="shared" si="77"/>
        <v>38590</v>
      </c>
      <c r="AB55" s="61">
        <f t="shared" si="78"/>
        <v>1.0206123232742987</v>
      </c>
      <c r="AC55" s="22">
        <v>953848.78</v>
      </c>
      <c r="AD55" s="22">
        <f t="shared" si="79"/>
        <v>117179.78000000003</v>
      </c>
      <c r="AE55" s="24">
        <f t="shared" si="80"/>
        <v>1.1400551233522456</v>
      </c>
      <c r="AF55" s="35">
        <f t="shared" si="81"/>
        <v>2864619.7800000003</v>
      </c>
      <c r="AG55" s="35">
        <f t="shared" si="82"/>
        <v>155769.78000000026</v>
      </c>
      <c r="AH55" s="36">
        <f t="shared" si="83"/>
        <v>1.0575040256935602</v>
      </c>
      <c r="AI55" s="35">
        <v>517594</v>
      </c>
      <c r="AJ55" s="35">
        <f t="shared" si="84"/>
        <v>42563</v>
      </c>
      <c r="AK55" s="36">
        <f t="shared" si="85"/>
        <v>1.0896004681799714</v>
      </c>
      <c r="AL55" s="35">
        <v>755618</v>
      </c>
      <c r="AM55" s="35">
        <f t="shared" si="86"/>
        <v>27231</v>
      </c>
      <c r="AN55" s="36">
        <f t="shared" si="87"/>
        <v>1.0373853459767952</v>
      </c>
      <c r="AO55" s="35">
        <f t="shared" si="88"/>
        <v>1273212</v>
      </c>
      <c r="AP55" s="35">
        <f t="shared" si="89"/>
        <v>69794</v>
      </c>
      <c r="AQ55" s="36">
        <f t="shared" si="90"/>
        <v>1.0579964733783274</v>
      </c>
      <c r="AR55" s="35">
        <v>677496</v>
      </c>
      <c r="AS55" s="35">
        <f t="shared" si="91"/>
        <v>-29857</v>
      </c>
      <c r="AT55" s="36">
        <f t="shared" si="92"/>
        <v>0.95779052326066338</v>
      </c>
      <c r="AU55" s="35">
        <f t="shared" si="93"/>
        <v>1950708</v>
      </c>
      <c r="AV55" s="35">
        <f t="shared" si="94"/>
        <v>39937</v>
      </c>
      <c r="AW55" s="36">
        <f t="shared" si="95"/>
        <v>1.020900987088458</v>
      </c>
      <c r="AX55" s="35">
        <v>1068994</v>
      </c>
      <c r="AY55" s="35">
        <f t="shared" si="96"/>
        <v>115145.21999999997</v>
      </c>
      <c r="AZ55" s="36">
        <f t="shared" si="97"/>
        <v>1.1207164305436339</v>
      </c>
      <c r="BA55" s="35">
        <f t="shared" si="98"/>
        <v>3019702</v>
      </c>
      <c r="BB55" s="35">
        <f t="shared" si="99"/>
        <v>155082.21999999974</v>
      </c>
      <c r="BC55" s="102">
        <f>BA55/AF55:AF56</f>
        <v>1.05413710436643</v>
      </c>
      <c r="BD55" s="22">
        <f t="shared" si="19"/>
        <v>996501.66</v>
      </c>
      <c r="BE55" s="119">
        <f t="shared" si="20"/>
        <v>51177.132599999917</v>
      </c>
    </row>
    <row r="56" spans="1:57" s="1" customFormat="1" ht="11.25" x14ac:dyDescent="0.2">
      <c r="A56" s="2">
        <v>45</v>
      </c>
      <c r="B56" s="21">
        <v>35</v>
      </c>
      <c r="C56" s="21" t="s">
        <v>220</v>
      </c>
      <c r="D56" s="13">
        <v>1012001988</v>
      </c>
      <c r="E56" s="13" t="s">
        <v>127</v>
      </c>
      <c r="F56" s="13">
        <v>86618101</v>
      </c>
      <c r="G56" s="22">
        <v>331568.87</v>
      </c>
      <c r="H56" s="22">
        <v>631227.89</v>
      </c>
      <c r="I56" s="59">
        <f t="shared" si="64"/>
        <v>962796.76</v>
      </c>
      <c r="J56" s="22">
        <v>266276</v>
      </c>
      <c r="K56" s="59">
        <f t="shared" si="65"/>
        <v>1229072.76</v>
      </c>
      <c r="L56" s="22">
        <v>544867</v>
      </c>
      <c r="M56" s="35">
        <f t="shared" si="66"/>
        <v>1773939.76</v>
      </c>
      <c r="N56" s="22">
        <v>268335.40000000002</v>
      </c>
      <c r="O56" s="22">
        <f t="shared" si="67"/>
        <v>-63233.469999999972</v>
      </c>
      <c r="P56" s="24">
        <f t="shared" si="68"/>
        <v>0.80929008805923197</v>
      </c>
      <c r="Q56" s="22">
        <v>537950.6</v>
      </c>
      <c r="R56" s="22">
        <f t="shared" si="69"/>
        <v>-93277.290000000037</v>
      </c>
      <c r="S56" s="24">
        <f t="shared" si="70"/>
        <v>0.85222882024430191</v>
      </c>
      <c r="T56" s="60">
        <f t="shared" si="71"/>
        <v>806286</v>
      </c>
      <c r="U56" s="60">
        <f t="shared" si="72"/>
        <v>-156510.76</v>
      </c>
      <c r="V56" s="61">
        <f t="shared" si="73"/>
        <v>0.83744153854443792</v>
      </c>
      <c r="W56" s="22">
        <v>250559</v>
      </c>
      <c r="X56" s="22">
        <f t="shared" si="74"/>
        <v>-15717</v>
      </c>
      <c r="Y56" s="24">
        <f t="shared" si="75"/>
        <v>0.94097477804984297</v>
      </c>
      <c r="Z56" s="60">
        <f t="shared" si="76"/>
        <v>1056845</v>
      </c>
      <c r="AA56" s="60">
        <f t="shared" si="77"/>
        <v>-172227.76</v>
      </c>
      <c r="AB56" s="61">
        <f t="shared" si="78"/>
        <v>0.85987179473410502</v>
      </c>
      <c r="AC56" s="22">
        <v>557149</v>
      </c>
      <c r="AD56" s="22">
        <f t="shared" si="79"/>
        <v>12282</v>
      </c>
      <c r="AE56" s="24">
        <f t="shared" si="80"/>
        <v>1.0225412807162115</v>
      </c>
      <c r="AF56" s="35">
        <f t="shared" si="81"/>
        <v>1613994</v>
      </c>
      <c r="AG56" s="35">
        <f t="shared" si="82"/>
        <v>-159945.76</v>
      </c>
      <c r="AH56" s="36">
        <f t="shared" si="83"/>
        <v>0.90983585598194161</v>
      </c>
      <c r="AI56" s="35">
        <v>265809</v>
      </c>
      <c r="AJ56" s="35">
        <f t="shared" si="84"/>
        <v>-2526.4000000000233</v>
      </c>
      <c r="AK56" s="36">
        <f t="shared" si="85"/>
        <v>0.99058491723417774</v>
      </c>
      <c r="AL56" s="35">
        <v>593451</v>
      </c>
      <c r="AM56" s="35">
        <f t="shared" si="86"/>
        <v>55500.400000000023</v>
      </c>
      <c r="AN56" s="36">
        <f t="shared" si="87"/>
        <v>1.1031700680322691</v>
      </c>
      <c r="AO56" s="35">
        <f t="shared" si="88"/>
        <v>859260</v>
      </c>
      <c r="AP56" s="35">
        <f t="shared" si="89"/>
        <v>52974</v>
      </c>
      <c r="AQ56" s="36">
        <f t="shared" si="90"/>
        <v>1.0657012524091947</v>
      </c>
      <c r="AR56" s="35">
        <v>329543</v>
      </c>
      <c r="AS56" s="35">
        <f t="shared" si="91"/>
        <v>78984</v>
      </c>
      <c r="AT56" s="36">
        <f t="shared" si="92"/>
        <v>1.3152311431638855</v>
      </c>
      <c r="AU56" s="35">
        <f t="shared" si="93"/>
        <v>1188803</v>
      </c>
      <c r="AV56" s="35">
        <f t="shared" si="94"/>
        <v>131958</v>
      </c>
      <c r="AW56" s="36">
        <f t="shared" si="95"/>
        <v>1.1248603153726422</v>
      </c>
      <c r="AX56" s="35">
        <v>577266</v>
      </c>
      <c r="AY56" s="35">
        <f t="shared" si="96"/>
        <v>20117</v>
      </c>
      <c r="AZ56" s="36">
        <f t="shared" si="97"/>
        <v>1.0361070377941988</v>
      </c>
      <c r="BA56" s="35">
        <f t="shared" si="98"/>
        <v>1766069</v>
      </c>
      <c r="BB56" s="35">
        <f t="shared" si="99"/>
        <v>152075</v>
      </c>
      <c r="BC56" s="102">
        <f>BA56/AF56:AF57</f>
        <v>1.0942227790190051</v>
      </c>
      <c r="BD56" s="22">
        <f t="shared" si="19"/>
        <v>582802.77</v>
      </c>
      <c r="BE56" s="119">
        <f t="shared" si="20"/>
        <v>50184.75</v>
      </c>
    </row>
    <row r="57" spans="1:57" s="1" customFormat="1" ht="11.25" x14ac:dyDescent="0.2">
      <c r="A57" s="2">
        <v>46</v>
      </c>
      <c r="B57" s="21">
        <v>13</v>
      </c>
      <c r="C57" s="21" t="s">
        <v>132</v>
      </c>
      <c r="D57" s="13">
        <v>1001048550</v>
      </c>
      <c r="E57" s="13">
        <v>100101001</v>
      </c>
      <c r="F57" s="13">
        <v>86618101</v>
      </c>
      <c r="G57" s="22">
        <v>229450</v>
      </c>
      <c r="H57" s="22">
        <v>378324</v>
      </c>
      <c r="I57" s="59">
        <f t="shared" si="64"/>
        <v>607774</v>
      </c>
      <c r="J57" s="22">
        <v>370355</v>
      </c>
      <c r="K57" s="59">
        <f t="shared" si="65"/>
        <v>978129</v>
      </c>
      <c r="L57" s="22">
        <v>541984</v>
      </c>
      <c r="M57" s="35">
        <f t="shared" si="66"/>
        <v>1520113</v>
      </c>
      <c r="N57" s="22">
        <v>217266</v>
      </c>
      <c r="O57" s="22">
        <f t="shared" si="67"/>
        <v>-12184</v>
      </c>
      <c r="P57" s="24">
        <f t="shared" si="68"/>
        <v>0.94689910655916321</v>
      </c>
      <c r="Q57" s="22">
        <v>352015</v>
      </c>
      <c r="R57" s="22">
        <f t="shared" si="69"/>
        <v>-26309</v>
      </c>
      <c r="S57" s="24">
        <f t="shared" si="70"/>
        <v>0.93045907740455269</v>
      </c>
      <c r="T57" s="60">
        <f t="shared" si="71"/>
        <v>569281</v>
      </c>
      <c r="U57" s="60">
        <f t="shared" si="72"/>
        <v>-38493</v>
      </c>
      <c r="V57" s="61">
        <f t="shared" si="73"/>
        <v>0.93666560267467847</v>
      </c>
      <c r="W57" s="22">
        <v>424417</v>
      </c>
      <c r="X57" s="22">
        <f t="shared" si="74"/>
        <v>54062</v>
      </c>
      <c r="Y57" s="24">
        <f t="shared" si="75"/>
        <v>1.1459734578985028</v>
      </c>
      <c r="Z57" s="60">
        <f t="shared" si="76"/>
        <v>993698</v>
      </c>
      <c r="AA57" s="60">
        <f t="shared" si="77"/>
        <v>15569</v>
      </c>
      <c r="AB57" s="61">
        <f t="shared" si="78"/>
        <v>1.0159171234060129</v>
      </c>
      <c r="AC57" s="22">
        <v>687289.67</v>
      </c>
      <c r="AD57" s="22">
        <f t="shared" si="79"/>
        <v>145305.67000000004</v>
      </c>
      <c r="AE57" s="24">
        <f t="shared" si="80"/>
        <v>1.2680995564444708</v>
      </c>
      <c r="AF57" s="35">
        <f t="shared" si="81"/>
        <v>1680987.67</v>
      </c>
      <c r="AG57" s="35">
        <f t="shared" si="82"/>
        <v>160874.66999999993</v>
      </c>
      <c r="AH57" s="36">
        <f t="shared" si="83"/>
        <v>1.1058307310048661</v>
      </c>
      <c r="AI57" s="35">
        <v>362670</v>
      </c>
      <c r="AJ57" s="35">
        <f t="shared" si="84"/>
        <v>145404</v>
      </c>
      <c r="AK57" s="36">
        <f t="shared" si="85"/>
        <v>1.6692441523294026</v>
      </c>
      <c r="AL57" s="35">
        <v>413063</v>
      </c>
      <c r="AM57" s="35">
        <f t="shared" si="86"/>
        <v>61048</v>
      </c>
      <c r="AN57" s="36">
        <f t="shared" si="87"/>
        <v>1.1734244279363095</v>
      </c>
      <c r="AO57" s="35">
        <f t="shared" si="88"/>
        <v>775733</v>
      </c>
      <c r="AP57" s="35">
        <f t="shared" si="89"/>
        <v>206452</v>
      </c>
      <c r="AQ57" s="36">
        <f t="shared" si="90"/>
        <v>1.3626539441857359</v>
      </c>
      <c r="AR57" s="35">
        <v>460603</v>
      </c>
      <c r="AS57" s="35">
        <f t="shared" si="91"/>
        <v>36186</v>
      </c>
      <c r="AT57" s="36">
        <f t="shared" si="92"/>
        <v>1.0852604867382787</v>
      </c>
      <c r="AU57" s="35">
        <f t="shared" si="93"/>
        <v>1236336</v>
      </c>
      <c r="AV57" s="35">
        <f t="shared" si="94"/>
        <v>242638</v>
      </c>
      <c r="AW57" s="36">
        <f t="shared" si="95"/>
        <v>1.2441768022075117</v>
      </c>
      <c r="AX57" s="35">
        <v>594088</v>
      </c>
      <c r="AY57" s="35">
        <f t="shared" si="96"/>
        <v>-93201.670000000042</v>
      </c>
      <c r="AZ57" s="36">
        <f t="shared" si="97"/>
        <v>0.86439244751052347</v>
      </c>
      <c r="BA57" s="35">
        <f t="shared" si="98"/>
        <v>1830424</v>
      </c>
      <c r="BB57" s="35">
        <f t="shared" si="99"/>
        <v>149436.33000000007</v>
      </c>
      <c r="BC57" s="102">
        <f>BA57/AF57:AF58</f>
        <v>1.0888979334393334</v>
      </c>
      <c r="BD57" s="22">
        <f t="shared" si="19"/>
        <v>604039.92000000004</v>
      </c>
      <c r="BE57" s="119">
        <f t="shared" si="20"/>
        <v>49313.988900000026</v>
      </c>
    </row>
    <row r="58" spans="1:57" s="1" customFormat="1" ht="11.25" x14ac:dyDescent="0.2">
      <c r="A58" s="2">
        <v>47</v>
      </c>
      <c r="B58" s="21">
        <v>57</v>
      </c>
      <c r="C58" s="21" t="s">
        <v>200</v>
      </c>
      <c r="D58" s="13">
        <v>1012012595</v>
      </c>
      <c r="E58" s="13"/>
      <c r="F58" s="13">
        <v>86618101</v>
      </c>
      <c r="G58" s="22">
        <v>201860.07</v>
      </c>
      <c r="H58" s="22">
        <v>460324.02</v>
      </c>
      <c r="I58" s="59">
        <f t="shared" si="64"/>
        <v>662184.09000000008</v>
      </c>
      <c r="J58" s="22">
        <v>99470</v>
      </c>
      <c r="K58" s="59">
        <f t="shared" si="65"/>
        <v>761654.09000000008</v>
      </c>
      <c r="L58" s="22">
        <v>317892</v>
      </c>
      <c r="M58" s="35">
        <f t="shared" si="66"/>
        <v>1079546.0900000001</v>
      </c>
      <c r="N58" s="22">
        <v>176409</v>
      </c>
      <c r="O58" s="22">
        <f t="shared" si="67"/>
        <v>-25451.070000000007</v>
      </c>
      <c r="P58" s="24">
        <f t="shared" si="68"/>
        <v>0.87391726357768529</v>
      </c>
      <c r="Q58" s="22">
        <v>418259</v>
      </c>
      <c r="R58" s="22">
        <f t="shared" si="69"/>
        <v>-42065.020000000019</v>
      </c>
      <c r="S58" s="24">
        <f t="shared" si="70"/>
        <v>0.90861867256025441</v>
      </c>
      <c r="T58" s="60">
        <f t="shared" si="71"/>
        <v>594668</v>
      </c>
      <c r="U58" s="60">
        <f t="shared" si="72"/>
        <v>-67516.090000000084</v>
      </c>
      <c r="V58" s="61">
        <f t="shared" si="73"/>
        <v>0.89804030175354999</v>
      </c>
      <c r="W58" s="22">
        <v>92064</v>
      </c>
      <c r="X58" s="22">
        <f t="shared" si="74"/>
        <v>-7406</v>
      </c>
      <c r="Y58" s="24">
        <f t="shared" si="75"/>
        <v>0.92554539057002116</v>
      </c>
      <c r="Z58" s="60">
        <f t="shared" si="76"/>
        <v>686732</v>
      </c>
      <c r="AA58" s="60">
        <f t="shared" si="77"/>
        <v>-74922.090000000084</v>
      </c>
      <c r="AB58" s="61">
        <f t="shared" si="78"/>
        <v>0.90163239325610389</v>
      </c>
      <c r="AC58" s="22">
        <v>351324.31</v>
      </c>
      <c r="AD58" s="22">
        <f t="shared" si="79"/>
        <v>33432.31</v>
      </c>
      <c r="AE58" s="24">
        <f t="shared" si="80"/>
        <v>1.105168768009261</v>
      </c>
      <c r="AF58" s="35">
        <f t="shared" si="81"/>
        <v>1038056.31</v>
      </c>
      <c r="AG58" s="35">
        <f t="shared" si="82"/>
        <v>-41489.780000000028</v>
      </c>
      <c r="AH58" s="36">
        <f t="shared" si="83"/>
        <v>0.96156738430686173</v>
      </c>
      <c r="AI58" s="35">
        <v>157721.28</v>
      </c>
      <c r="AJ58" s="35">
        <f t="shared" si="84"/>
        <v>-18687.72</v>
      </c>
      <c r="AK58" s="36">
        <f t="shared" si="85"/>
        <v>0.89406594901620662</v>
      </c>
      <c r="AL58" s="35">
        <v>428569.25</v>
      </c>
      <c r="AM58" s="35">
        <f t="shared" si="86"/>
        <v>10310.25</v>
      </c>
      <c r="AN58" s="36">
        <f t="shared" si="87"/>
        <v>1.0246503960464688</v>
      </c>
      <c r="AO58" s="35">
        <f t="shared" si="88"/>
        <v>586290.53</v>
      </c>
      <c r="AP58" s="35">
        <f t="shared" si="89"/>
        <v>-8377.4699999999721</v>
      </c>
      <c r="AQ58" s="36">
        <f t="shared" si="90"/>
        <v>0.98591235781982556</v>
      </c>
      <c r="AR58" s="35">
        <v>171031.06</v>
      </c>
      <c r="AS58" s="35">
        <f t="shared" si="91"/>
        <v>78967.06</v>
      </c>
      <c r="AT58" s="36">
        <f t="shared" si="92"/>
        <v>1.8577409193604448</v>
      </c>
      <c r="AU58" s="35">
        <f t="shared" si="93"/>
        <v>757321.59000000008</v>
      </c>
      <c r="AV58" s="35">
        <f t="shared" si="94"/>
        <v>70589.590000000084</v>
      </c>
      <c r="AW58" s="36">
        <f t="shared" si="95"/>
        <v>1.1027905937105014</v>
      </c>
      <c r="AX58" s="35">
        <v>409954</v>
      </c>
      <c r="AY58" s="35">
        <f t="shared" si="96"/>
        <v>58629.69</v>
      </c>
      <c r="AZ58" s="36">
        <f t="shared" si="97"/>
        <v>1.1668819615699237</v>
      </c>
      <c r="BA58" s="35">
        <f t="shared" si="98"/>
        <v>1167275.5900000001</v>
      </c>
      <c r="BB58" s="35">
        <f t="shared" si="99"/>
        <v>129219.28000000003</v>
      </c>
      <c r="BC58" s="102">
        <f>BA58/AF58:AF58</f>
        <v>1.124481956089646</v>
      </c>
      <c r="BD58" s="22">
        <f t="shared" si="19"/>
        <v>385200.94470000005</v>
      </c>
      <c r="BE58" s="119">
        <f t="shared" si="20"/>
        <v>42642.362400000013</v>
      </c>
    </row>
    <row r="59" spans="1:57" s="1" customFormat="1" ht="11.25" x14ac:dyDescent="0.2">
      <c r="A59" s="2">
        <v>48</v>
      </c>
      <c r="B59" s="21">
        <v>47</v>
      </c>
      <c r="C59" s="21" t="s">
        <v>190</v>
      </c>
      <c r="D59" s="13">
        <v>1001000598</v>
      </c>
      <c r="E59" s="13">
        <v>1000101001</v>
      </c>
      <c r="F59" s="13">
        <v>86618101</v>
      </c>
      <c r="G59" s="22">
        <v>106179</v>
      </c>
      <c r="H59" s="22">
        <v>110771</v>
      </c>
      <c r="I59" s="59">
        <f t="shared" si="64"/>
        <v>216950</v>
      </c>
      <c r="J59" s="22">
        <v>100788</v>
      </c>
      <c r="K59" s="59">
        <f t="shared" si="65"/>
        <v>317738</v>
      </c>
      <c r="L59" s="22">
        <v>101753</v>
      </c>
      <c r="M59" s="35">
        <f t="shared" si="66"/>
        <v>419491</v>
      </c>
      <c r="N59" s="22">
        <v>88115</v>
      </c>
      <c r="O59" s="22">
        <f t="shared" si="67"/>
        <v>-18064</v>
      </c>
      <c r="P59" s="24">
        <f t="shared" si="68"/>
        <v>0.82987219695043279</v>
      </c>
      <c r="Q59" s="22">
        <v>121840.38</v>
      </c>
      <c r="R59" s="22">
        <f t="shared" si="69"/>
        <v>11069.380000000005</v>
      </c>
      <c r="S59" s="24">
        <f t="shared" si="70"/>
        <v>1.0999303066687129</v>
      </c>
      <c r="T59" s="60">
        <f t="shared" si="71"/>
        <v>209955.38</v>
      </c>
      <c r="U59" s="60">
        <f t="shared" si="72"/>
        <v>-6994.6199999999953</v>
      </c>
      <c r="V59" s="61">
        <f t="shared" si="73"/>
        <v>0.96775929937773686</v>
      </c>
      <c r="W59" s="22">
        <v>99543.12</v>
      </c>
      <c r="X59" s="22">
        <f t="shared" si="74"/>
        <v>-1244.8800000000047</v>
      </c>
      <c r="Y59" s="24">
        <f t="shared" si="75"/>
        <v>0.98764852958685556</v>
      </c>
      <c r="Z59" s="60">
        <f t="shared" si="76"/>
        <v>309498.5</v>
      </c>
      <c r="AA59" s="60">
        <f t="shared" si="77"/>
        <v>-8239.5</v>
      </c>
      <c r="AB59" s="61">
        <f t="shared" si="78"/>
        <v>0.97406825749516901</v>
      </c>
      <c r="AC59" s="22">
        <v>96080</v>
      </c>
      <c r="AD59" s="22">
        <f t="shared" si="79"/>
        <v>-5673</v>
      </c>
      <c r="AE59" s="24">
        <f t="shared" si="80"/>
        <v>0.94424734405865185</v>
      </c>
      <c r="AF59" s="35">
        <f t="shared" si="81"/>
        <v>405578.5</v>
      </c>
      <c r="AG59" s="35">
        <f t="shared" si="82"/>
        <v>-13912.5</v>
      </c>
      <c r="AH59" s="36">
        <f t="shared" si="83"/>
        <v>0.96683480694460666</v>
      </c>
      <c r="AI59" s="35">
        <v>127619.05</v>
      </c>
      <c r="AJ59" s="35">
        <f t="shared" si="84"/>
        <v>39504.050000000003</v>
      </c>
      <c r="AK59" s="36">
        <f t="shared" si="85"/>
        <v>1.4483237814220054</v>
      </c>
      <c r="AL59" s="35">
        <v>128264</v>
      </c>
      <c r="AM59" s="35">
        <f t="shared" si="86"/>
        <v>6423.6199999999953</v>
      </c>
      <c r="AN59" s="36">
        <f t="shared" si="87"/>
        <v>1.0527216018203489</v>
      </c>
      <c r="AO59" s="35">
        <f t="shared" si="88"/>
        <v>255883.05</v>
      </c>
      <c r="AP59" s="35">
        <f t="shared" si="89"/>
        <v>45927.669999999984</v>
      </c>
      <c r="AQ59" s="36">
        <f t="shared" si="90"/>
        <v>1.2187496695726492</v>
      </c>
      <c r="AR59" s="35">
        <v>131745.04999999999</v>
      </c>
      <c r="AS59" s="35">
        <f t="shared" si="91"/>
        <v>32201.929999999993</v>
      </c>
      <c r="AT59" s="36">
        <f t="shared" si="92"/>
        <v>1.3234972944388321</v>
      </c>
      <c r="AU59" s="35">
        <f t="shared" si="93"/>
        <v>387628.1</v>
      </c>
      <c r="AV59" s="35">
        <f t="shared" si="94"/>
        <v>78129.599999999977</v>
      </c>
      <c r="AW59" s="36">
        <f t="shared" si="95"/>
        <v>1.2524393494637291</v>
      </c>
      <c r="AX59" s="35">
        <v>125519</v>
      </c>
      <c r="AY59" s="35">
        <f t="shared" si="96"/>
        <v>29439</v>
      </c>
      <c r="AZ59" s="36">
        <f t="shared" si="97"/>
        <v>1.3064009159034138</v>
      </c>
      <c r="BA59" s="35">
        <f t="shared" si="98"/>
        <v>513147.1</v>
      </c>
      <c r="BB59" s="35">
        <f t="shared" si="99"/>
        <v>107568.59999999998</v>
      </c>
      <c r="BC59" s="102">
        <f>BA59/AF59:AF60</f>
        <v>1.265222638773998</v>
      </c>
      <c r="BD59" s="22">
        <f t="shared" si="19"/>
        <v>169338.54300000001</v>
      </c>
      <c r="BE59" s="119">
        <f t="shared" si="20"/>
        <v>35497.637999999992</v>
      </c>
    </row>
    <row r="60" spans="1:57" s="1" customFormat="1" ht="11.25" x14ac:dyDescent="0.2">
      <c r="A60" s="2">
        <v>49</v>
      </c>
      <c r="B60" s="21">
        <v>106</v>
      </c>
      <c r="C60" s="21" t="s">
        <v>205</v>
      </c>
      <c r="D60" s="13">
        <v>1012002942</v>
      </c>
      <c r="E60" s="13" t="s">
        <v>127</v>
      </c>
      <c r="F60" s="13">
        <v>86618450</v>
      </c>
      <c r="G60" s="22">
        <v>103744.13</v>
      </c>
      <c r="H60" s="22">
        <v>235846</v>
      </c>
      <c r="I60" s="59">
        <f t="shared" si="64"/>
        <v>339590.13</v>
      </c>
      <c r="J60" s="22">
        <v>52926.15</v>
      </c>
      <c r="K60" s="59">
        <f t="shared" si="65"/>
        <v>392516.28</v>
      </c>
      <c r="L60" s="22">
        <v>172485</v>
      </c>
      <c r="M60" s="35">
        <f t="shared" si="66"/>
        <v>565001.28</v>
      </c>
      <c r="N60" s="22">
        <v>81003</v>
      </c>
      <c r="O60" s="22">
        <f t="shared" si="67"/>
        <v>-22741.130000000005</v>
      </c>
      <c r="P60" s="24">
        <f t="shared" si="68"/>
        <v>0.78079598334864819</v>
      </c>
      <c r="Q60" s="22">
        <v>191745.2</v>
      </c>
      <c r="R60" s="22">
        <f t="shared" si="69"/>
        <v>-44100.799999999988</v>
      </c>
      <c r="S60" s="24">
        <f t="shared" si="70"/>
        <v>0.81301018461199259</v>
      </c>
      <c r="T60" s="60">
        <f t="shared" si="71"/>
        <v>272748.2</v>
      </c>
      <c r="U60" s="60">
        <f t="shared" si="72"/>
        <v>-66841.929999999993</v>
      </c>
      <c r="V60" s="61">
        <f t="shared" si="73"/>
        <v>0.8031688082336198</v>
      </c>
      <c r="W60" s="22">
        <v>60033.213000000003</v>
      </c>
      <c r="X60" s="22">
        <f t="shared" si="74"/>
        <v>7107.0630000000019</v>
      </c>
      <c r="Y60" s="24">
        <f t="shared" si="75"/>
        <v>1.1342826372218648</v>
      </c>
      <c r="Z60" s="60">
        <f t="shared" si="76"/>
        <v>332781.413</v>
      </c>
      <c r="AA60" s="60">
        <f t="shared" si="77"/>
        <v>-59734.867000000027</v>
      </c>
      <c r="AB60" s="61">
        <f t="shared" si="78"/>
        <v>0.84781556831222382</v>
      </c>
      <c r="AC60" s="22">
        <v>189733</v>
      </c>
      <c r="AD60" s="22">
        <f t="shared" si="79"/>
        <v>17248</v>
      </c>
      <c r="AE60" s="24">
        <f t="shared" si="80"/>
        <v>1.0999971011972056</v>
      </c>
      <c r="AF60" s="35">
        <f t="shared" si="81"/>
        <v>522514.413</v>
      </c>
      <c r="AG60" s="35">
        <f t="shared" si="82"/>
        <v>-42486.867000000027</v>
      </c>
      <c r="AH60" s="36">
        <f t="shared" si="83"/>
        <v>0.92480217566940726</v>
      </c>
      <c r="AI60" s="35">
        <v>86443.76</v>
      </c>
      <c r="AJ60" s="35">
        <f t="shared" si="84"/>
        <v>5440.7599999999948</v>
      </c>
      <c r="AK60" s="36">
        <f t="shared" si="85"/>
        <v>1.0671673888621409</v>
      </c>
      <c r="AL60" s="35">
        <v>226160.18</v>
      </c>
      <c r="AM60" s="35">
        <f t="shared" si="86"/>
        <v>34414.979999999981</v>
      </c>
      <c r="AN60" s="36">
        <f t="shared" si="87"/>
        <v>1.1794828762336684</v>
      </c>
      <c r="AO60" s="35">
        <f t="shared" si="88"/>
        <v>312603.94</v>
      </c>
      <c r="AP60" s="35">
        <f t="shared" si="89"/>
        <v>39855.739999999991</v>
      </c>
      <c r="AQ60" s="36">
        <f t="shared" si="90"/>
        <v>1.1461265005598571</v>
      </c>
      <c r="AR60" s="35">
        <v>82378.679999999993</v>
      </c>
      <c r="AS60" s="35">
        <f t="shared" si="91"/>
        <v>22345.46699999999</v>
      </c>
      <c r="AT60" s="36">
        <f t="shared" si="92"/>
        <v>1.3722184084999747</v>
      </c>
      <c r="AU60" s="35">
        <f t="shared" si="93"/>
        <v>394982.62</v>
      </c>
      <c r="AV60" s="35">
        <f t="shared" si="94"/>
        <v>62201.206999999995</v>
      </c>
      <c r="AW60" s="36">
        <f t="shared" si="95"/>
        <v>1.186913104428702</v>
      </c>
      <c r="AX60" s="35">
        <v>228254.13</v>
      </c>
      <c r="AY60" s="35">
        <f t="shared" si="96"/>
        <v>38521.130000000005</v>
      </c>
      <c r="AZ60" s="36">
        <f t="shared" si="97"/>
        <v>1.2030280973789484</v>
      </c>
      <c r="BA60" s="35">
        <f t="shared" si="98"/>
        <v>623236.75</v>
      </c>
      <c r="BB60" s="35">
        <f t="shared" si="99"/>
        <v>100722.337</v>
      </c>
      <c r="BC60" s="102">
        <f>BA60/AF60:AF61</f>
        <v>1.1927647056120536</v>
      </c>
      <c r="BD60" s="22">
        <f t="shared" si="19"/>
        <v>255527.0675</v>
      </c>
      <c r="BE60" s="119">
        <f t="shared" si="20"/>
        <v>41296.158169999995</v>
      </c>
    </row>
    <row r="61" spans="1:57" s="1" customFormat="1" ht="11.25" x14ac:dyDescent="0.2">
      <c r="A61" s="2">
        <v>50</v>
      </c>
      <c r="B61" s="21">
        <v>38</v>
      </c>
      <c r="C61" s="21" t="s">
        <v>232</v>
      </c>
      <c r="D61" s="13">
        <v>1012000335</v>
      </c>
      <c r="E61" s="13" t="s">
        <v>127</v>
      </c>
      <c r="F61" s="13">
        <v>86618101</v>
      </c>
      <c r="G61" s="22">
        <v>677502</v>
      </c>
      <c r="H61" s="22">
        <v>9821</v>
      </c>
      <c r="I61" s="59">
        <f t="shared" si="64"/>
        <v>687323</v>
      </c>
      <c r="J61" s="22">
        <v>7365</v>
      </c>
      <c r="K61" s="59">
        <f t="shared" si="65"/>
        <v>694688</v>
      </c>
      <c r="L61" s="22">
        <v>4762</v>
      </c>
      <c r="M61" s="35">
        <f t="shared" si="66"/>
        <v>699450</v>
      </c>
      <c r="N61" s="22">
        <v>7087</v>
      </c>
      <c r="O61" s="22">
        <f t="shared" si="67"/>
        <v>-670415</v>
      </c>
      <c r="P61" s="24">
        <f t="shared" si="68"/>
        <v>1.0460485725503394E-2</v>
      </c>
      <c r="Q61" s="22">
        <v>6174</v>
      </c>
      <c r="R61" s="22">
        <f t="shared" si="69"/>
        <v>-3647</v>
      </c>
      <c r="S61" s="24">
        <f t="shared" si="70"/>
        <v>0.62865288667141839</v>
      </c>
      <c r="T61" s="60">
        <f t="shared" si="71"/>
        <v>13261</v>
      </c>
      <c r="U61" s="60">
        <f t="shared" si="72"/>
        <v>-674062</v>
      </c>
      <c r="V61" s="61">
        <f t="shared" si="73"/>
        <v>1.9293694522080594E-2</v>
      </c>
      <c r="W61" s="22">
        <v>4116</v>
      </c>
      <c r="X61" s="22">
        <f t="shared" si="74"/>
        <v>-3249</v>
      </c>
      <c r="Y61" s="24">
        <f t="shared" si="75"/>
        <v>0.55885947046843176</v>
      </c>
      <c r="Z61" s="60">
        <f t="shared" si="76"/>
        <v>17377</v>
      </c>
      <c r="AA61" s="60">
        <f t="shared" si="77"/>
        <v>-677311</v>
      </c>
      <c r="AB61" s="61">
        <f t="shared" si="78"/>
        <v>2.5014107052374591E-2</v>
      </c>
      <c r="AC61" s="22">
        <v>8232</v>
      </c>
      <c r="AD61" s="22">
        <f t="shared" si="79"/>
        <v>3470</v>
      </c>
      <c r="AE61" s="24">
        <f t="shared" si="80"/>
        <v>1.7286854262914741</v>
      </c>
      <c r="AF61" s="35">
        <f t="shared" si="81"/>
        <v>25609</v>
      </c>
      <c r="AG61" s="35">
        <f t="shared" si="82"/>
        <v>-673841</v>
      </c>
      <c r="AH61" s="36">
        <f t="shared" si="83"/>
        <v>3.6613053113160342E-2</v>
      </c>
      <c r="AI61" s="35">
        <v>2070.65</v>
      </c>
      <c r="AJ61" s="35">
        <f t="shared" si="84"/>
        <v>-5016.3500000000004</v>
      </c>
      <c r="AK61" s="36">
        <f t="shared" si="85"/>
        <v>0.29217581487230143</v>
      </c>
      <c r="AL61" s="35">
        <v>29398</v>
      </c>
      <c r="AM61" s="35">
        <f t="shared" si="86"/>
        <v>23224</v>
      </c>
      <c r="AN61" s="36">
        <f t="shared" si="87"/>
        <v>4.7615808228053123</v>
      </c>
      <c r="AO61" s="35">
        <f t="shared" si="88"/>
        <v>31468.65</v>
      </c>
      <c r="AP61" s="35">
        <f t="shared" si="89"/>
        <v>18207.650000000001</v>
      </c>
      <c r="AQ61" s="36">
        <f t="shared" si="90"/>
        <v>2.373022396501018</v>
      </c>
      <c r="AR61" s="35">
        <v>44937</v>
      </c>
      <c r="AS61" s="35">
        <f t="shared" si="91"/>
        <v>40821</v>
      </c>
      <c r="AT61" s="36">
        <f t="shared" si="92"/>
        <v>10.917638483965014</v>
      </c>
      <c r="AU61" s="35">
        <f t="shared" si="93"/>
        <v>76405.649999999994</v>
      </c>
      <c r="AV61" s="35">
        <f t="shared" si="94"/>
        <v>59028.649999999994</v>
      </c>
      <c r="AW61" s="36">
        <f t="shared" si="95"/>
        <v>4.3969413592679976</v>
      </c>
      <c r="AX61" s="35">
        <v>44937</v>
      </c>
      <c r="AY61" s="35">
        <f t="shared" si="96"/>
        <v>36705</v>
      </c>
      <c r="AZ61" s="36">
        <f t="shared" si="97"/>
        <v>5.458819241982507</v>
      </c>
      <c r="BA61" s="35">
        <f t="shared" si="98"/>
        <v>121342.65</v>
      </c>
      <c r="BB61" s="35">
        <f t="shared" si="99"/>
        <v>95733.65</v>
      </c>
      <c r="BC61" s="102">
        <f>BA61/AF61:AF62</f>
        <v>4.7382814635479713</v>
      </c>
      <c r="BD61" s="22">
        <f t="shared" si="19"/>
        <v>40043.074499999995</v>
      </c>
      <c r="BE61" s="119">
        <f t="shared" si="20"/>
        <v>31592.104499999998</v>
      </c>
    </row>
    <row r="62" spans="1:57" s="1" customFormat="1" ht="11.25" x14ac:dyDescent="0.2">
      <c r="A62" s="2">
        <v>51</v>
      </c>
      <c r="B62" s="21">
        <v>55</v>
      </c>
      <c r="C62" s="21" t="s">
        <v>134</v>
      </c>
      <c r="D62" s="13">
        <v>1012012940</v>
      </c>
      <c r="E62" s="13"/>
      <c r="F62" s="13">
        <v>86618101</v>
      </c>
      <c r="G62" s="22">
        <v>94573</v>
      </c>
      <c r="H62" s="22">
        <v>69810</v>
      </c>
      <c r="I62" s="59">
        <f t="shared" si="64"/>
        <v>164383</v>
      </c>
      <c r="J62" s="22">
        <v>137051</v>
      </c>
      <c r="K62" s="59">
        <f t="shared" si="65"/>
        <v>301434</v>
      </c>
      <c r="L62" s="22">
        <v>216712</v>
      </c>
      <c r="M62" s="35">
        <f t="shared" si="66"/>
        <v>518146</v>
      </c>
      <c r="N62" s="22">
        <v>99997</v>
      </c>
      <c r="O62" s="22">
        <f t="shared" si="67"/>
        <v>5424</v>
      </c>
      <c r="P62" s="24">
        <f t="shared" si="68"/>
        <v>1.0573525213327271</v>
      </c>
      <c r="Q62" s="22">
        <v>176170.98</v>
      </c>
      <c r="R62" s="22">
        <f t="shared" si="69"/>
        <v>106360.98000000001</v>
      </c>
      <c r="S62" s="24">
        <f t="shared" si="70"/>
        <v>2.5235779974215728</v>
      </c>
      <c r="T62" s="60">
        <f t="shared" si="71"/>
        <v>276167.98</v>
      </c>
      <c r="U62" s="60">
        <f t="shared" si="72"/>
        <v>111784.97999999998</v>
      </c>
      <c r="V62" s="61">
        <f t="shared" si="73"/>
        <v>1.6800276184276961</v>
      </c>
      <c r="W62" s="22">
        <v>169607</v>
      </c>
      <c r="X62" s="22">
        <f t="shared" si="74"/>
        <v>32556</v>
      </c>
      <c r="Y62" s="24">
        <f t="shared" si="75"/>
        <v>1.2375466067376377</v>
      </c>
      <c r="Z62" s="60">
        <f t="shared" si="76"/>
        <v>445774.98</v>
      </c>
      <c r="AA62" s="60">
        <f t="shared" si="77"/>
        <v>144340.97999999998</v>
      </c>
      <c r="AB62" s="61">
        <f t="shared" si="78"/>
        <v>1.4788477079559703</v>
      </c>
      <c r="AC62" s="22">
        <v>222501.76000000001</v>
      </c>
      <c r="AD62" s="22">
        <f t="shared" si="79"/>
        <v>5789.7600000000093</v>
      </c>
      <c r="AE62" s="24">
        <f t="shared" si="80"/>
        <v>1.0267163793421685</v>
      </c>
      <c r="AF62" s="35">
        <f t="shared" si="81"/>
        <v>668276.74</v>
      </c>
      <c r="AG62" s="35">
        <f t="shared" si="82"/>
        <v>150130.74</v>
      </c>
      <c r="AH62" s="36">
        <f t="shared" si="83"/>
        <v>1.2897460175317381</v>
      </c>
      <c r="AI62" s="35">
        <v>120565</v>
      </c>
      <c r="AJ62" s="35">
        <f t="shared" si="84"/>
        <v>20568</v>
      </c>
      <c r="AK62" s="36">
        <f t="shared" si="85"/>
        <v>1.2056861705851176</v>
      </c>
      <c r="AL62" s="35">
        <v>186514</v>
      </c>
      <c r="AM62" s="35">
        <f t="shared" si="86"/>
        <v>10343.01999999999</v>
      </c>
      <c r="AN62" s="36">
        <f t="shared" si="87"/>
        <v>1.0587101235402108</v>
      </c>
      <c r="AO62" s="35">
        <f t="shared" si="88"/>
        <v>307079</v>
      </c>
      <c r="AP62" s="35">
        <f t="shared" si="89"/>
        <v>30911.020000000019</v>
      </c>
      <c r="AQ62" s="36">
        <f t="shared" si="90"/>
        <v>1.1119283271000497</v>
      </c>
      <c r="AR62" s="35">
        <v>182361</v>
      </c>
      <c r="AS62" s="35">
        <f t="shared" si="91"/>
        <v>12754</v>
      </c>
      <c r="AT62" s="36">
        <f t="shared" si="92"/>
        <v>1.075197368033159</v>
      </c>
      <c r="AU62" s="35">
        <f t="shared" si="93"/>
        <v>489440</v>
      </c>
      <c r="AV62" s="35">
        <f t="shared" si="94"/>
        <v>43665.020000000019</v>
      </c>
      <c r="AW62" s="36">
        <f t="shared" si="95"/>
        <v>1.097953052457094</v>
      </c>
      <c r="AX62" s="35">
        <v>261193</v>
      </c>
      <c r="AY62" s="35">
        <f t="shared" si="96"/>
        <v>38691.239999999991</v>
      </c>
      <c r="AZ62" s="36">
        <f t="shared" si="97"/>
        <v>1.1738918379791692</v>
      </c>
      <c r="BA62" s="35">
        <f t="shared" si="98"/>
        <v>750633</v>
      </c>
      <c r="BB62" s="35">
        <f t="shared" si="99"/>
        <v>82356.260000000009</v>
      </c>
      <c r="BC62" s="102">
        <f>BA62/AF62:AF63</f>
        <v>1.1232367596693549</v>
      </c>
      <c r="BD62" s="22">
        <f t="shared" si="19"/>
        <v>247708.89</v>
      </c>
      <c r="BE62" s="119">
        <f t="shared" si="20"/>
        <v>27177.5658</v>
      </c>
    </row>
    <row r="63" spans="1:57" s="1" customFormat="1" ht="11.25" x14ac:dyDescent="0.2">
      <c r="A63" s="2">
        <v>52</v>
      </c>
      <c r="B63" s="21">
        <v>75</v>
      </c>
      <c r="C63" s="21" t="s">
        <v>162</v>
      </c>
      <c r="D63" s="13">
        <v>1012007771</v>
      </c>
      <c r="E63" s="13"/>
      <c r="F63" s="13">
        <v>86618411</v>
      </c>
      <c r="G63" s="22">
        <v>48801</v>
      </c>
      <c r="H63" s="22">
        <v>36948</v>
      </c>
      <c r="I63" s="59">
        <f t="shared" si="64"/>
        <v>85749</v>
      </c>
      <c r="J63" s="22">
        <v>68699</v>
      </c>
      <c r="K63" s="59">
        <f t="shared" si="65"/>
        <v>154448</v>
      </c>
      <c r="L63" s="22">
        <v>49451</v>
      </c>
      <c r="M63" s="35">
        <f t="shared" si="66"/>
        <v>203899</v>
      </c>
      <c r="N63" s="22">
        <v>46684</v>
      </c>
      <c r="O63" s="22">
        <f t="shared" si="67"/>
        <v>-2117</v>
      </c>
      <c r="P63" s="24">
        <f t="shared" si="68"/>
        <v>0.95661974139874184</v>
      </c>
      <c r="Q63" s="22">
        <v>40786</v>
      </c>
      <c r="R63" s="22">
        <f t="shared" si="69"/>
        <v>3838</v>
      </c>
      <c r="S63" s="24">
        <f t="shared" si="70"/>
        <v>1.1038757172242071</v>
      </c>
      <c r="T63" s="60">
        <f t="shared" si="71"/>
        <v>87470</v>
      </c>
      <c r="U63" s="60">
        <f t="shared" si="72"/>
        <v>1721</v>
      </c>
      <c r="V63" s="61">
        <f t="shared" si="73"/>
        <v>1.0200702049003487</v>
      </c>
      <c r="W63" s="22">
        <v>64226</v>
      </c>
      <c r="X63" s="22">
        <f t="shared" si="74"/>
        <v>-4473</v>
      </c>
      <c r="Y63" s="24">
        <f t="shared" si="75"/>
        <v>0.93488988194879108</v>
      </c>
      <c r="Z63" s="60">
        <f t="shared" si="76"/>
        <v>151696</v>
      </c>
      <c r="AA63" s="60">
        <f t="shared" si="77"/>
        <v>-2752</v>
      </c>
      <c r="AB63" s="61">
        <f t="shared" si="78"/>
        <v>0.98218170516937742</v>
      </c>
      <c r="AC63" s="22">
        <v>63106</v>
      </c>
      <c r="AD63" s="22">
        <f t="shared" si="79"/>
        <v>13655</v>
      </c>
      <c r="AE63" s="24">
        <f t="shared" si="80"/>
        <v>1.276131928575762</v>
      </c>
      <c r="AF63" s="35">
        <f t="shared" si="81"/>
        <v>214802</v>
      </c>
      <c r="AG63" s="35">
        <f t="shared" si="82"/>
        <v>10903</v>
      </c>
      <c r="AH63" s="36">
        <f t="shared" si="83"/>
        <v>1.0534725525873103</v>
      </c>
      <c r="AI63" s="35">
        <v>52473</v>
      </c>
      <c r="AJ63" s="35">
        <f t="shared" si="84"/>
        <v>5789</v>
      </c>
      <c r="AK63" s="36">
        <f t="shared" si="85"/>
        <v>1.1240039413931968</v>
      </c>
      <c r="AL63" s="35">
        <v>54900</v>
      </c>
      <c r="AM63" s="35">
        <f t="shared" si="86"/>
        <v>14114</v>
      </c>
      <c r="AN63" s="36">
        <f t="shared" si="87"/>
        <v>1.3460501152356201</v>
      </c>
      <c r="AO63" s="35">
        <f t="shared" si="88"/>
        <v>107373</v>
      </c>
      <c r="AP63" s="35">
        <f t="shared" si="89"/>
        <v>19903</v>
      </c>
      <c r="AQ63" s="36">
        <f t="shared" si="90"/>
        <v>1.2275408711558249</v>
      </c>
      <c r="AR63" s="35">
        <v>110609</v>
      </c>
      <c r="AS63" s="35">
        <f t="shared" si="91"/>
        <v>46383</v>
      </c>
      <c r="AT63" s="36">
        <f t="shared" si="92"/>
        <v>1.7221841621773113</v>
      </c>
      <c r="AU63" s="35">
        <f t="shared" si="93"/>
        <v>217982</v>
      </c>
      <c r="AV63" s="35">
        <f t="shared" si="94"/>
        <v>66286</v>
      </c>
      <c r="AW63" s="36">
        <f t="shared" si="95"/>
        <v>1.4369660373378335</v>
      </c>
      <c r="AX63" s="35">
        <v>76720</v>
      </c>
      <c r="AY63" s="35">
        <f t="shared" si="96"/>
        <v>13614</v>
      </c>
      <c r="AZ63" s="36">
        <f t="shared" si="97"/>
        <v>1.2157322600069724</v>
      </c>
      <c r="BA63" s="35">
        <f t="shared" si="98"/>
        <v>294702</v>
      </c>
      <c r="BB63" s="35">
        <f t="shared" si="99"/>
        <v>79900</v>
      </c>
      <c r="BC63" s="102">
        <f>BA63/AF63:AF64</f>
        <v>1.3719704658243406</v>
      </c>
      <c r="BD63" s="22">
        <f t="shared" si="19"/>
        <v>120827.82</v>
      </c>
      <c r="BE63" s="119">
        <f t="shared" si="20"/>
        <v>32759</v>
      </c>
    </row>
    <row r="64" spans="1:57" s="1" customFormat="1" ht="11.25" x14ac:dyDescent="0.2">
      <c r="A64" s="2">
        <v>53</v>
      </c>
      <c r="B64" s="21">
        <v>40</v>
      </c>
      <c r="C64" s="21" t="s">
        <v>143</v>
      </c>
      <c r="D64" s="13">
        <v>1012010245</v>
      </c>
      <c r="E64" s="13" t="s">
        <v>127</v>
      </c>
      <c r="F64" s="13">
        <v>86618101</v>
      </c>
      <c r="G64" s="22">
        <v>105975</v>
      </c>
      <c r="H64" s="22">
        <v>107958</v>
      </c>
      <c r="I64" s="59">
        <f t="shared" si="64"/>
        <v>213933</v>
      </c>
      <c r="J64" s="22">
        <v>108985.54</v>
      </c>
      <c r="K64" s="59">
        <f t="shared" si="65"/>
        <v>322918.53999999998</v>
      </c>
      <c r="L64" s="22">
        <v>167313</v>
      </c>
      <c r="M64" s="35">
        <f t="shared" si="66"/>
        <v>490231.54</v>
      </c>
      <c r="N64" s="22">
        <v>101268</v>
      </c>
      <c r="O64" s="22">
        <f t="shared" si="67"/>
        <v>-4707</v>
      </c>
      <c r="P64" s="24">
        <f t="shared" si="68"/>
        <v>0.95558386411889595</v>
      </c>
      <c r="Q64" s="22">
        <v>143587</v>
      </c>
      <c r="R64" s="22">
        <f t="shared" si="69"/>
        <v>35629</v>
      </c>
      <c r="S64" s="24">
        <f t="shared" si="70"/>
        <v>1.3300264917838418</v>
      </c>
      <c r="T64" s="60">
        <f t="shared" si="71"/>
        <v>244855</v>
      </c>
      <c r="U64" s="60">
        <f t="shared" si="72"/>
        <v>30922</v>
      </c>
      <c r="V64" s="61">
        <f t="shared" si="73"/>
        <v>1.1445405804621074</v>
      </c>
      <c r="W64" s="22">
        <v>153300</v>
      </c>
      <c r="X64" s="22">
        <f t="shared" si="74"/>
        <v>44314.460000000006</v>
      </c>
      <c r="Y64" s="24">
        <f t="shared" si="75"/>
        <v>1.4066086198224095</v>
      </c>
      <c r="Z64" s="60">
        <f t="shared" si="76"/>
        <v>398155</v>
      </c>
      <c r="AA64" s="60">
        <f t="shared" si="77"/>
        <v>75236.460000000021</v>
      </c>
      <c r="AB64" s="61">
        <f t="shared" si="78"/>
        <v>1.2329889761052433</v>
      </c>
      <c r="AC64" s="22">
        <v>178894</v>
      </c>
      <c r="AD64" s="22">
        <f t="shared" si="79"/>
        <v>11581</v>
      </c>
      <c r="AE64" s="24">
        <f t="shared" si="80"/>
        <v>1.0692175742470698</v>
      </c>
      <c r="AF64" s="35">
        <f t="shared" si="81"/>
        <v>577049</v>
      </c>
      <c r="AG64" s="35">
        <f t="shared" si="82"/>
        <v>86817.460000000021</v>
      </c>
      <c r="AH64" s="36">
        <f t="shared" si="83"/>
        <v>1.1770948070783043</v>
      </c>
      <c r="AI64" s="35">
        <v>102037</v>
      </c>
      <c r="AJ64" s="35">
        <f t="shared" si="84"/>
        <v>769</v>
      </c>
      <c r="AK64" s="36">
        <f t="shared" si="85"/>
        <v>1.0075937117351976</v>
      </c>
      <c r="AL64" s="35">
        <v>148946</v>
      </c>
      <c r="AM64" s="35">
        <f t="shared" si="86"/>
        <v>5359</v>
      </c>
      <c r="AN64" s="36">
        <f t="shared" si="87"/>
        <v>1.0373223202657622</v>
      </c>
      <c r="AO64" s="35">
        <f t="shared" si="88"/>
        <v>250983</v>
      </c>
      <c r="AP64" s="35">
        <f t="shared" si="89"/>
        <v>6128</v>
      </c>
      <c r="AQ64" s="36">
        <f t="shared" si="90"/>
        <v>1.0250270568295521</v>
      </c>
      <c r="AR64" s="35">
        <v>219867</v>
      </c>
      <c r="AS64" s="35">
        <f t="shared" si="91"/>
        <v>66567</v>
      </c>
      <c r="AT64" s="36">
        <f t="shared" si="92"/>
        <v>1.4342270058708415</v>
      </c>
      <c r="AU64" s="35">
        <f t="shared" si="93"/>
        <v>470850</v>
      </c>
      <c r="AV64" s="35">
        <f t="shared" si="94"/>
        <v>72695</v>
      </c>
      <c r="AW64" s="36">
        <f t="shared" si="95"/>
        <v>1.1825796486293028</v>
      </c>
      <c r="AX64" s="35">
        <v>181137</v>
      </c>
      <c r="AY64" s="35">
        <f t="shared" si="96"/>
        <v>2243</v>
      </c>
      <c r="AZ64" s="36">
        <f t="shared" si="97"/>
        <v>1.012538151083882</v>
      </c>
      <c r="BA64" s="35">
        <f t="shared" si="98"/>
        <v>651987</v>
      </c>
      <c r="BB64" s="35">
        <f t="shared" si="99"/>
        <v>74938</v>
      </c>
      <c r="BC64" s="102">
        <f>BA64/AF64:AF64</f>
        <v>1.1298641883098315</v>
      </c>
      <c r="BD64" s="22">
        <f t="shared" si="19"/>
        <v>215155.71</v>
      </c>
      <c r="BE64" s="119">
        <f t="shared" si="20"/>
        <v>24729.54</v>
      </c>
    </row>
    <row r="65" spans="1:57" s="1" customFormat="1" ht="11.25" x14ac:dyDescent="0.2">
      <c r="A65" s="2">
        <v>54</v>
      </c>
      <c r="B65" s="21">
        <v>101</v>
      </c>
      <c r="C65" s="21" t="s">
        <v>121</v>
      </c>
      <c r="D65" s="13">
        <v>1020014490</v>
      </c>
      <c r="E65" s="13"/>
      <c r="F65" s="13">
        <v>86618433</v>
      </c>
      <c r="G65" s="22">
        <v>3610</v>
      </c>
      <c r="H65" s="22">
        <v>61661.52</v>
      </c>
      <c r="I65" s="59">
        <f t="shared" si="64"/>
        <v>65271.519999999997</v>
      </c>
      <c r="J65" s="22">
        <v>32983</v>
      </c>
      <c r="K65" s="59">
        <f t="shared" si="65"/>
        <v>98254.51999999999</v>
      </c>
      <c r="L65" s="22">
        <v>34437.480000000003</v>
      </c>
      <c r="M65" s="35">
        <f t="shared" si="66"/>
        <v>132692</v>
      </c>
      <c r="N65" s="22">
        <v>51972.83</v>
      </c>
      <c r="O65" s="22">
        <f t="shared" si="67"/>
        <v>48362.83</v>
      </c>
      <c r="P65" s="24">
        <f t="shared" si="68"/>
        <v>14.396905817174515</v>
      </c>
      <c r="Q65" s="22">
        <v>63951.27</v>
      </c>
      <c r="R65" s="22">
        <f t="shared" si="69"/>
        <v>2289.75</v>
      </c>
      <c r="S65" s="24">
        <f t="shared" si="70"/>
        <v>1.0371341802796947</v>
      </c>
      <c r="T65" s="60">
        <f t="shared" si="71"/>
        <v>115924.1</v>
      </c>
      <c r="U65" s="60">
        <f t="shared" si="72"/>
        <v>50652.580000000009</v>
      </c>
      <c r="V65" s="61">
        <f t="shared" si="73"/>
        <v>1.7760288101150397</v>
      </c>
      <c r="W65" s="22">
        <v>162086.47</v>
      </c>
      <c r="X65" s="22">
        <f t="shared" si="74"/>
        <v>129103.47</v>
      </c>
      <c r="Y65" s="24">
        <f t="shared" si="75"/>
        <v>4.9142427917412004</v>
      </c>
      <c r="Z65" s="60">
        <f t="shared" si="76"/>
        <v>278010.57</v>
      </c>
      <c r="AA65" s="60">
        <f t="shared" si="77"/>
        <v>179756.05000000002</v>
      </c>
      <c r="AB65" s="61">
        <f t="shared" si="78"/>
        <v>2.8294939510161981</v>
      </c>
      <c r="AC65" s="22">
        <v>205789</v>
      </c>
      <c r="AD65" s="22">
        <f t="shared" si="79"/>
        <v>171351.52</v>
      </c>
      <c r="AE65" s="24">
        <f t="shared" si="80"/>
        <v>5.9757276084080475</v>
      </c>
      <c r="AF65" s="35">
        <f t="shared" si="81"/>
        <v>483799.57</v>
      </c>
      <c r="AG65" s="35">
        <f t="shared" si="82"/>
        <v>351107.57</v>
      </c>
      <c r="AH65" s="36">
        <f t="shared" si="83"/>
        <v>3.6460341994995931</v>
      </c>
      <c r="AI65" s="35">
        <v>111657</v>
      </c>
      <c r="AJ65" s="35">
        <f t="shared" si="84"/>
        <v>59684.17</v>
      </c>
      <c r="AK65" s="36">
        <f t="shared" si="85"/>
        <v>2.1483725246441265</v>
      </c>
      <c r="AL65" s="35">
        <v>106972</v>
      </c>
      <c r="AM65" s="35">
        <f t="shared" si="86"/>
        <v>43020.73</v>
      </c>
      <c r="AN65" s="36">
        <f t="shared" si="87"/>
        <v>1.6727111126956511</v>
      </c>
      <c r="AO65" s="35">
        <f t="shared" si="88"/>
        <v>218629</v>
      </c>
      <c r="AP65" s="35">
        <f t="shared" si="89"/>
        <v>102704.9</v>
      </c>
      <c r="AQ65" s="36">
        <f t="shared" si="90"/>
        <v>1.8859667661858059</v>
      </c>
      <c r="AR65" s="35">
        <v>132897</v>
      </c>
      <c r="AS65" s="35">
        <f t="shared" si="91"/>
        <v>-29189.47</v>
      </c>
      <c r="AT65" s="36">
        <f t="shared" si="92"/>
        <v>0.819914209989273</v>
      </c>
      <c r="AU65" s="35">
        <f t="shared" si="93"/>
        <v>351526</v>
      </c>
      <c r="AV65" s="35">
        <f t="shared" si="94"/>
        <v>73515.429999999993</v>
      </c>
      <c r="AW65" s="36">
        <f t="shared" si="95"/>
        <v>1.264433938608881</v>
      </c>
      <c r="AX65" s="35">
        <v>206067</v>
      </c>
      <c r="AY65" s="35">
        <f t="shared" si="96"/>
        <v>278</v>
      </c>
      <c r="AZ65" s="36">
        <f t="shared" si="97"/>
        <v>1.0013508982501493</v>
      </c>
      <c r="BA65" s="35">
        <f t="shared" si="98"/>
        <v>557593</v>
      </c>
      <c r="BB65" s="35">
        <f t="shared" si="99"/>
        <v>73793.429999999993</v>
      </c>
      <c r="BC65" s="102">
        <f>BA65/AF65:AF68</f>
        <v>1.1525289284568814</v>
      </c>
      <c r="BD65" s="22">
        <f t="shared" si="19"/>
        <v>228613.13</v>
      </c>
      <c r="BE65" s="119">
        <f t="shared" si="20"/>
        <v>30255.3063</v>
      </c>
    </row>
    <row r="66" spans="1:57" s="1" customFormat="1" ht="11.25" x14ac:dyDescent="0.2">
      <c r="A66" s="2">
        <v>55</v>
      </c>
      <c r="B66" s="21">
        <v>34</v>
      </c>
      <c r="C66" s="21" t="s">
        <v>142</v>
      </c>
      <c r="D66" s="13">
        <v>1001151276</v>
      </c>
      <c r="E66" s="13" t="s">
        <v>127</v>
      </c>
      <c r="F66" s="13">
        <v>86618101</v>
      </c>
      <c r="G66" s="22">
        <v>48059.23</v>
      </c>
      <c r="H66" s="22">
        <v>71766</v>
      </c>
      <c r="I66" s="59">
        <f t="shared" si="64"/>
        <v>119825.23000000001</v>
      </c>
      <c r="J66" s="22">
        <v>82449</v>
      </c>
      <c r="K66" s="59">
        <f t="shared" si="65"/>
        <v>202274.23</v>
      </c>
      <c r="L66" s="22">
        <v>99741</v>
      </c>
      <c r="M66" s="35">
        <f t="shared" si="66"/>
        <v>302015.23</v>
      </c>
      <c r="N66" s="22">
        <v>53563</v>
      </c>
      <c r="O66" s="22">
        <f t="shared" si="67"/>
        <v>5503.7699999999968</v>
      </c>
      <c r="P66" s="24">
        <f t="shared" si="68"/>
        <v>1.1145205613989237</v>
      </c>
      <c r="Q66" s="22">
        <v>102815</v>
      </c>
      <c r="R66" s="22">
        <f t="shared" si="69"/>
        <v>31049</v>
      </c>
      <c r="S66" s="24">
        <f t="shared" si="70"/>
        <v>1.4326421982554414</v>
      </c>
      <c r="T66" s="60">
        <f t="shared" si="71"/>
        <v>156378</v>
      </c>
      <c r="U66" s="60">
        <f t="shared" si="72"/>
        <v>36552.76999999999</v>
      </c>
      <c r="V66" s="61">
        <f t="shared" si="73"/>
        <v>1.3050506975868104</v>
      </c>
      <c r="W66" s="22">
        <v>154850</v>
      </c>
      <c r="X66" s="22">
        <f t="shared" si="74"/>
        <v>72401</v>
      </c>
      <c r="Y66" s="24">
        <f t="shared" si="75"/>
        <v>1.8781307232349695</v>
      </c>
      <c r="Z66" s="60">
        <f t="shared" si="76"/>
        <v>311228</v>
      </c>
      <c r="AA66" s="60">
        <f t="shared" si="77"/>
        <v>108953.76999999999</v>
      </c>
      <c r="AB66" s="61">
        <f t="shared" si="78"/>
        <v>1.5386438499852402</v>
      </c>
      <c r="AC66" s="22">
        <v>88577</v>
      </c>
      <c r="AD66" s="22">
        <f t="shared" si="79"/>
        <v>-11164</v>
      </c>
      <c r="AE66" s="24">
        <f t="shared" si="80"/>
        <v>0.88807010156304833</v>
      </c>
      <c r="AF66" s="35">
        <f t="shared" si="81"/>
        <v>399805</v>
      </c>
      <c r="AG66" s="35">
        <f t="shared" si="82"/>
        <v>97789.770000000019</v>
      </c>
      <c r="AH66" s="36">
        <f t="shared" si="83"/>
        <v>1.3237908565074683</v>
      </c>
      <c r="AI66" s="35">
        <v>69937.77</v>
      </c>
      <c r="AJ66" s="35">
        <f t="shared" si="84"/>
        <v>16374.770000000004</v>
      </c>
      <c r="AK66" s="36">
        <f t="shared" si="85"/>
        <v>1.3057104717808936</v>
      </c>
      <c r="AL66" s="35">
        <v>104188.35</v>
      </c>
      <c r="AM66" s="35">
        <f t="shared" si="86"/>
        <v>1373.3500000000058</v>
      </c>
      <c r="AN66" s="36">
        <f t="shared" si="87"/>
        <v>1.0133574867480426</v>
      </c>
      <c r="AO66" s="35">
        <f t="shared" si="88"/>
        <v>174126.12</v>
      </c>
      <c r="AP66" s="35">
        <f t="shared" si="89"/>
        <v>17748.119999999995</v>
      </c>
      <c r="AQ66" s="36">
        <f t="shared" si="90"/>
        <v>1.1134949929018148</v>
      </c>
      <c r="AR66" s="35">
        <v>148307</v>
      </c>
      <c r="AS66" s="35">
        <f t="shared" si="91"/>
        <v>-6543</v>
      </c>
      <c r="AT66" s="36">
        <f t="shared" si="92"/>
        <v>0.95774620600581206</v>
      </c>
      <c r="AU66" s="35">
        <f t="shared" si="93"/>
        <v>322433.12</v>
      </c>
      <c r="AV66" s="35">
        <f t="shared" si="94"/>
        <v>11205.119999999995</v>
      </c>
      <c r="AW66" s="36">
        <f t="shared" si="95"/>
        <v>1.0360029303276055</v>
      </c>
      <c r="AX66" s="35">
        <v>144017</v>
      </c>
      <c r="AY66" s="35">
        <f t="shared" si="96"/>
        <v>55440</v>
      </c>
      <c r="AZ66" s="36">
        <f t="shared" si="97"/>
        <v>1.6258961129864411</v>
      </c>
      <c r="BA66" s="35">
        <f t="shared" si="98"/>
        <v>466450.12</v>
      </c>
      <c r="BB66" s="35">
        <f t="shared" si="99"/>
        <v>66645.119999999995</v>
      </c>
      <c r="BC66" s="102">
        <f t="shared" ref="BC66:BC71" si="100">BA66/AF66:AF67</f>
        <v>1.166694063355886</v>
      </c>
      <c r="BD66" s="22">
        <f t="shared" si="19"/>
        <v>153928.53959999999</v>
      </c>
      <c r="BE66" s="119">
        <f t="shared" si="20"/>
        <v>21992.889599999999</v>
      </c>
    </row>
    <row r="67" spans="1:57" s="1" customFormat="1" ht="11.25" x14ac:dyDescent="0.2">
      <c r="A67" s="2">
        <v>56</v>
      </c>
      <c r="B67" s="21">
        <v>11</v>
      </c>
      <c r="C67" s="21" t="s">
        <v>194</v>
      </c>
      <c r="D67" s="13">
        <v>1001012875</v>
      </c>
      <c r="E67" s="13">
        <v>100150001</v>
      </c>
      <c r="F67" s="13">
        <v>86618101</v>
      </c>
      <c r="G67" s="22">
        <v>82476</v>
      </c>
      <c r="H67" s="22">
        <v>101398</v>
      </c>
      <c r="I67" s="59">
        <f t="shared" si="64"/>
        <v>183874</v>
      </c>
      <c r="J67" s="22">
        <v>100520</v>
      </c>
      <c r="K67" s="59">
        <f t="shared" si="65"/>
        <v>284394</v>
      </c>
      <c r="L67" s="22">
        <v>82989</v>
      </c>
      <c r="M67" s="35">
        <f t="shared" si="66"/>
        <v>367383</v>
      </c>
      <c r="N67" s="22">
        <v>81237</v>
      </c>
      <c r="O67" s="22">
        <f t="shared" si="67"/>
        <v>-1239</v>
      </c>
      <c r="P67" s="24">
        <f t="shared" si="68"/>
        <v>0.9849774479848683</v>
      </c>
      <c r="Q67" s="22">
        <v>109311</v>
      </c>
      <c r="R67" s="22">
        <f t="shared" si="69"/>
        <v>7913</v>
      </c>
      <c r="S67" s="24">
        <f t="shared" si="70"/>
        <v>1.0780390145762244</v>
      </c>
      <c r="T67" s="60">
        <f t="shared" si="71"/>
        <v>190548</v>
      </c>
      <c r="U67" s="60">
        <f t="shared" si="72"/>
        <v>6674</v>
      </c>
      <c r="V67" s="61">
        <f t="shared" si="73"/>
        <v>1.0362965944070397</v>
      </c>
      <c r="W67" s="22">
        <v>70295</v>
      </c>
      <c r="X67" s="22">
        <f t="shared" si="74"/>
        <v>-30225</v>
      </c>
      <c r="Y67" s="24">
        <f t="shared" si="75"/>
        <v>0.69931356943891765</v>
      </c>
      <c r="Z67" s="60">
        <f t="shared" si="76"/>
        <v>260843</v>
      </c>
      <c r="AA67" s="60">
        <f t="shared" si="77"/>
        <v>-23551</v>
      </c>
      <c r="AB67" s="61">
        <f t="shared" si="78"/>
        <v>0.91718882958149606</v>
      </c>
      <c r="AC67" s="22">
        <v>84751</v>
      </c>
      <c r="AD67" s="22">
        <f t="shared" si="79"/>
        <v>1762</v>
      </c>
      <c r="AE67" s="24">
        <f t="shared" si="80"/>
        <v>1.02123172950632</v>
      </c>
      <c r="AF67" s="35">
        <f t="shared" si="81"/>
        <v>345594</v>
      </c>
      <c r="AG67" s="35">
        <f t="shared" si="82"/>
        <v>-21789</v>
      </c>
      <c r="AH67" s="36">
        <f t="shared" si="83"/>
        <v>0.94069132213521034</v>
      </c>
      <c r="AI67" s="35">
        <v>81633</v>
      </c>
      <c r="AJ67" s="35">
        <f t="shared" si="84"/>
        <v>396</v>
      </c>
      <c r="AK67" s="36">
        <f t="shared" si="85"/>
        <v>1.0048746260940211</v>
      </c>
      <c r="AL67" s="35">
        <v>94823</v>
      </c>
      <c r="AM67" s="35">
        <f t="shared" si="86"/>
        <v>-14488</v>
      </c>
      <c r="AN67" s="36">
        <f t="shared" si="87"/>
        <v>0.86746073130791956</v>
      </c>
      <c r="AO67" s="35">
        <f t="shared" si="88"/>
        <v>176456</v>
      </c>
      <c r="AP67" s="35">
        <f t="shared" si="89"/>
        <v>-14092</v>
      </c>
      <c r="AQ67" s="36">
        <f t="shared" si="90"/>
        <v>0.92604488107983285</v>
      </c>
      <c r="AR67" s="35">
        <v>103463</v>
      </c>
      <c r="AS67" s="35">
        <f t="shared" si="91"/>
        <v>33168</v>
      </c>
      <c r="AT67" s="36">
        <f t="shared" si="92"/>
        <v>1.4718401024254926</v>
      </c>
      <c r="AU67" s="35">
        <f t="shared" si="93"/>
        <v>279919</v>
      </c>
      <c r="AV67" s="35">
        <f t="shared" si="94"/>
        <v>19076</v>
      </c>
      <c r="AW67" s="36">
        <f t="shared" si="95"/>
        <v>1.0731321139536043</v>
      </c>
      <c r="AX67" s="35">
        <v>131566.32</v>
      </c>
      <c r="AY67" s="35">
        <f t="shared" si="96"/>
        <v>46815.320000000007</v>
      </c>
      <c r="AZ67" s="36">
        <f t="shared" si="97"/>
        <v>1.5523866385057403</v>
      </c>
      <c r="BA67" s="35">
        <f t="shared" si="98"/>
        <v>411485.32</v>
      </c>
      <c r="BB67" s="35">
        <f t="shared" si="99"/>
        <v>65891.320000000007</v>
      </c>
      <c r="BC67" s="102">
        <f t="shared" si="100"/>
        <v>1.1906610647175588</v>
      </c>
      <c r="BD67" s="22">
        <f t="shared" si="19"/>
        <v>135790.1556</v>
      </c>
      <c r="BE67" s="119">
        <f t="shared" si="20"/>
        <v>21744.135600000001</v>
      </c>
    </row>
    <row r="68" spans="1:57" s="1" customFormat="1" ht="11.25" x14ac:dyDescent="0.2">
      <c r="A68" s="2">
        <v>57</v>
      </c>
      <c r="B68" s="21">
        <v>54</v>
      </c>
      <c r="C68" s="21" t="s">
        <v>210</v>
      </c>
      <c r="D68" s="13">
        <v>1001048399</v>
      </c>
      <c r="E68" s="13"/>
      <c r="F68" s="13">
        <v>86618101</v>
      </c>
      <c r="G68" s="22">
        <v>127799</v>
      </c>
      <c r="H68" s="22">
        <v>153789</v>
      </c>
      <c r="I68" s="59">
        <f t="shared" si="64"/>
        <v>281588</v>
      </c>
      <c r="J68" s="22">
        <v>167699</v>
      </c>
      <c r="K68" s="59">
        <f t="shared" si="65"/>
        <v>449287</v>
      </c>
      <c r="L68" s="22">
        <v>200347</v>
      </c>
      <c r="M68" s="35">
        <f t="shared" si="66"/>
        <v>649634</v>
      </c>
      <c r="N68" s="22">
        <v>102651</v>
      </c>
      <c r="O68" s="22">
        <f t="shared" si="67"/>
        <v>-25148</v>
      </c>
      <c r="P68" s="24">
        <f t="shared" si="68"/>
        <v>0.80322224743542592</v>
      </c>
      <c r="Q68" s="22">
        <v>142042.43</v>
      </c>
      <c r="R68" s="22">
        <f t="shared" si="69"/>
        <v>-11746.570000000007</v>
      </c>
      <c r="S68" s="24">
        <f t="shared" si="70"/>
        <v>0.92361891942856766</v>
      </c>
      <c r="T68" s="60">
        <f t="shared" si="71"/>
        <v>244693.43</v>
      </c>
      <c r="U68" s="60">
        <f t="shared" si="72"/>
        <v>-36894.570000000007</v>
      </c>
      <c r="V68" s="61">
        <f t="shared" si="73"/>
        <v>0.8689767674758867</v>
      </c>
      <c r="W68" s="22">
        <v>151776</v>
      </c>
      <c r="X68" s="22">
        <f t="shared" si="74"/>
        <v>-15923</v>
      </c>
      <c r="Y68" s="24">
        <f t="shared" si="75"/>
        <v>0.90505011955944881</v>
      </c>
      <c r="Z68" s="60">
        <f t="shared" si="76"/>
        <v>396469.43</v>
      </c>
      <c r="AA68" s="60">
        <f t="shared" si="77"/>
        <v>-52817.570000000007</v>
      </c>
      <c r="AB68" s="61">
        <f t="shared" si="78"/>
        <v>0.88244135708355687</v>
      </c>
      <c r="AC68" s="22">
        <v>181771</v>
      </c>
      <c r="AD68" s="22">
        <f t="shared" si="79"/>
        <v>-18576</v>
      </c>
      <c r="AE68" s="24">
        <f t="shared" si="80"/>
        <v>0.90728086769454996</v>
      </c>
      <c r="AF68" s="35">
        <f t="shared" si="81"/>
        <v>578240.42999999993</v>
      </c>
      <c r="AG68" s="35">
        <f t="shared" si="82"/>
        <v>-71393.570000000065</v>
      </c>
      <c r="AH68" s="36">
        <f t="shared" si="83"/>
        <v>0.89010185735352509</v>
      </c>
      <c r="AI68" s="35">
        <v>114913</v>
      </c>
      <c r="AJ68" s="35">
        <f t="shared" si="84"/>
        <v>12262</v>
      </c>
      <c r="AK68" s="36">
        <f t="shared" si="85"/>
        <v>1.1194532931973387</v>
      </c>
      <c r="AL68" s="35">
        <v>149884</v>
      </c>
      <c r="AM68" s="35">
        <f t="shared" si="86"/>
        <v>7841.570000000007</v>
      </c>
      <c r="AN68" s="36">
        <f t="shared" si="87"/>
        <v>1.0552058282866605</v>
      </c>
      <c r="AO68" s="35">
        <f t="shared" si="88"/>
        <v>264797</v>
      </c>
      <c r="AP68" s="35">
        <f t="shared" si="89"/>
        <v>20103.570000000007</v>
      </c>
      <c r="AQ68" s="36">
        <f t="shared" si="90"/>
        <v>1.0821581928047681</v>
      </c>
      <c r="AR68" s="35">
        <v>161360</v>
      </c>
      <c r="AS68" s="35">
        <f t="shared" si="91"/>
        <v>9584</v>
      </c>
      <c r="AT68" s="36">
        <f t="shared" si="92"/>
        <v>1.06314568838288</v>
      </c>
      <c r="AU68" s="35">
        <f t="shared" si="93"/>
        <v>426157</v>
      </c>
      <c r="AV68" s="35">
        <f t="shared" si="94"/>
        <v>29687.570000000007</v>
      </c>
      <c r="AW68" s="36">
        <f t="shared" si="95"/>
        <v>1.0748798463478004</v>
      </c>
      <c r="AX68" s="35">
        <v>217411</v>
      </c>
      <c r="AY68" s="35">
        <f t="shared" si="96"/>
        <v>35640</v>
      </c>
      <c r="AZ68" s="36">
        <f t="shared" si="97"/>
        <v>1.1960708803934621</v>
      </c>
      <c r="BA68" s="35">
        <f t="shared" si="98"/>
        <v>643568</v>
      </c>
      <c r="BB68" s="35">
        <f t="shared" si="99"/>
        <v>65327.570000000065</v>
      </c>
      <c r="BC68" s="102">
        <f t="shared" si="100"/>
        <v>1.1129764828101003</v>
      </c>
      <c r="BD68" s="22">
        <f t="shared" si="19"/>
        <v>212377.44</v>
      </c>
      <c r="BE68" s="119">
        <f t="shared" si="20"/>
        <v>21558.098100000025</v>
      </c>
    </row>
    <row r="69" spans="1:57" s="1" customFormat="1" ht="11.25" x14ac:dyDescent="0.2">
      <c r="A69" s="2">
        <v>58</v>
      </c>
      <c r="B69" s="21">
        <v>66</v>
      </c>
      <c r="C69" s="21" t="s">
        <v>159</v>
      </c>
      <c r="D69" s="13">
        <v>1012009377</v>
      </c>
      <c r="E69" s="13"/>
      <c r="F69" s="13">
        <v>86618101</v>
      </c>
      <c r="G69" s="22">
        <v>30549</v>
      </c>
      <c r="H69" s="22">
        <v>15104</v>
      </c>
      <c r="I69" s="59">
        <f t="shared" si="64"/>
        <v>45653</v>
      </c>
      <c r="J69" s="22">
        <v>23756</v>
      </c>
      <c r="K69" s="59">
        <f t="shared" si="65"/>
        <v>69409</v>
      </c>
      <c r="L69" s="22">
        <v>29146</v>
      </c>
      <c r="M69" s="35">
        <f t="shared" si="66"/>
        <v>98555</v>
      </c>
      <c r="N69" s="22">
        <v>22652</v>
      </c>
      <c r="O69" s="22">
        <f t="shared" si="67"/>
        <v>-7897</v>
      </c>
      <c r="P69" s="24">
        <f t="shared" si="68"/>
        <v>0.74149726668630722</v>
      </c>
      <c r="Q69" s="22">
        <v>30754</v>
      </c>
      <c r="R69" s="22">
        <f t="shared" si="69"/>
        <v>15650</v>
      </c>
      <c r="S69" s="24">
        <f t="shared" si="70"/>
        <v>2.0361493644067798</v>
      </c>
      <c r="T69" s="60">
        <f t="shared" si="71"/>
        <v>53406</v>
      </c>
      <c r="U69" s="60">
        <f t="shared" si="72"/>
        <v>7753</v>
      </c>
      <c r="V69" s="61">
        <f t="shared" si="73"/>
        <v>1.1698245460320242</v>
      </c>
      <c r="W69" s="22">
        <v>43318</v>
      </c>
      <c r="X69" s="22">
        <f t="shared" si="74"/>
        <v>19562</v>
      </c>
      <c r="Y69" s="24">
        <f t="shared" si="75"/>
        <v>1.8234551271257788</v>
      </c>
      <c r="Z69" s="60">
        <f t="shared" si="76"/>
        <v>96724</v>
      </c>
      <c r="AA69" s="60">
        <f t="shared" si="77"/>
        <v>27315</v>
      </c>
      <c r="AB69" s="61">
        <f t="shared" si="78"/>
        <v>1.3935368612139636</v>
      </c>
      <c r="AC69" s="22">
        <v>25586</v>
      </c>
      <c r="AD69" s="22">
        <f t="shared" si="79"/>
        <v>-3560</v>
      </c>
      <c r="AE69" s="24">
        <f t="shared" si="80"/>
        <v>0.87785630961366912</v>
      </c>
      <c r="AF69" s="35">
        <f t="shared" si="81"/>
        <v>122310</v>
      </c>
      <c r="AG69" s="35">
        <f t="shared" si="82"/>
        <v>23755</v>
      </c>
      <c r="AH69" s="36">
        <f t="shared" si="83"/>
        <v>1.2410329257774846</v>
      </c>
      <c r="AI69" s="35">
        <v>35199</v>
      </c>
      <c r="AJ69" s="35">
        <f t="shared" si="84"/>
        <v>12547</v>
      </c>
      <c r="AK69" s="36">
        <f t="shared" si="85"/>
        <v>1.5539025251633409</v>
      </c>
      <c r="AL69" s="35">
        <v>49397</v>
      </c>
      <c r="AM69" s="35">
        <f t="shared" si="86"/>
        <v>18643</v>
      </c>
      <c r="AN69" s="36">
        <f t="shared" si="87"/>
        <v>1.6061975677960592</v>
      </c>
      <c r="AO69" s="35">
        <f t="shared" si="88"/>
        <v>84596</v>
      </c>
      <c r="AP69" s="35">
        <f t="shared" si="89"/>
        <v>31190</v>
      </c>
      <c r="AQ69" s="36">
        <f t="shared" si="90"/>
        <v>1.5840167771411451</v>
      </c>
      <c r="AR69" s="35">
        <v>54109</v>
      </c>
      <c r="AS69" s="35">
        <f t="shared" si="91"/>
        <v>10791</v>
      </c>
      <c r="AT69" s="36">
        <f t="shared" si="92"/>
        <v>1.2491112239715592</v>
      </c>
      <c r="AU69" s="35">
        <f t="shared" si="93"/>
        <v>138705</v>
      </c>
      <c r="AV69" s="35">
        <f t="shared" si="94"/>
        <v>41981</v>
      </c>
      <c r="AW69" s="36">
        <f t="shared" si="95"/>
        <v>1.4340287829287457</v>
      </c>
      <c r="AX69" s="35">
        <v>45020</v>
      </c>
      <c r="AY69" s="35">
        <f t="shared" si="96"/>
        <v>19434</v>
      </c>
      <c r="AZ69" s="36">
        <f t="shared" si="97"/>
        <v>1.7595560071914329</v>
      </c>
      <c r="BA69" s="35">
        <f t="shared" si="98"/>
        <v>183725</v>
      </c>
      <c r="BB69" s="35">
        <f t="shared" si="99"/>
        <v>61415</v>
      </c>
      <c r="BC69" s="102">
        <f t="shared" si="100"/>
        <v>1.5021257460551058</v>
      </c>
      <c r="BD69" s="22">
        <f t="shared" si="19"/>
        <v>60629.25</v>
      </c>
      <c r="BE69" s="119">
        <f t="shared" si="20"/>
        <v>20266.95</v>
      </c>
    </row>
    <row r="70" spans="1:57" s="1" customFormat="1" ht="11.25" x14ac:dyDescent="0.2">
      <c r="A70" s="2">
        <v>59</v>
      </c>
      <c r="B70" s="21">
        <v>26</v>
      </c>
      <c r="C70" s="21" t="s">
        <v>140</v>
      </c>
      <c r="D70" s="13">
        <v>1001036450</v>
      </c>
      <c r="E70" s="13"/>
      <c r="F70" s="13">
        <v>86618101</v>
      </c>
      <c r="G70" s="22">
        <v>379024</v>
      </c>
      <c r="H70" s="22">
        <v>774198</v>
      </c>
      <c r="I70" s="59">
        <f t="shared" si="64"/>
        <v>1153222</v>
      </c>
      <c r="J70" s="22">
        <v>861625</v>
      </c>
      <c r="K70" s="59">
        <f t="shared" si="65"/>
        <v>2014847</v>
      </c>
      <c r="L70" s="22">
        <v>1158718</v>
      </c>
      <c r="M70" s="35">
        <f t="shared" si="66"/>
        <v>3173565</v>
      </c>
      <c r="N70" s="22">
        <v>369045</v>
      </c>
      <c r="O70" s="22">
        <f t="shared" si="67"/>
        <v>-9979</v>
      </c>
      <c r="P70" s="24">
        <f t="shared" si="68"/>
        <v>0.97367185191439065</v>
      </c>
      <c r="Q70" s="22">
        <v>879302</v>
      </c>
      <c r="R70" s="22">
        <f t="shared" si="69"/>
        <v>105104</v>
      </c>
      <c r="S70" s="24">
        <f t="shared" si="70"/>
        <v>1.1357585527216552</v>
      </c>
      <c r="T70" s="60">
        <f t="shared" si="71"/>
        <v>1248347</v>
      </c>
      <c r="U70" s="60">
        <f t="shared" si="72"/>
        <v>95125</v>
      </c>
      <c r="V70" s="61">
        <f t="shared" si="73"/>
        <v>1.0824862862484412</v>
      </c>
      <c r="W70" s="22">
        <v>922712</v>
      </c>
      <c r="X70" s="22">
        <f t="shared" si="74"/>
        <v>61087</v>
      </c>
      <c r="Y70" s="24">
        <f t="shared" si="75"/>
        <v>1.0708974321775715</v>
      </c>
      <c r="Z70" s="60">
        <f t="shared" si="76"/>
        <v>2171059</v>
      </c>
      <c r="AA70" s="60">
        <f t="shared" si="77"/>
        <v>156212</v>
      </c>
      <c r="AB70" s="61">
        <f t="shared" si="78"/>
        <v>1.0775304526844967</v>
      </c>
      <c r="AC70" s="22">
        <v>1104864</v>
      </c>
      <c r="AD70" s="22">
        <f t="shared" si="79"/>
        <v>-53854</v>
      </c>
      <c r="AE70" s="24">
        <f t="shared" si="80"/>
        <v>0.95352277258142193</v>
      </c>
      <c r="AF70" s="35">
        <f t="shared" si="81"/>
        <v>3275923</v>
      </c>
      <c r="AG70" s="35">
        <f t="shared" si="82"/>
        <v>102358</v>
      </c>
      <c r="AH70" s="36">
        <f t="shared" si="83"/>
        <v>1.0322533176412017</v>
      </c>
      <c r="AI70" s="35">
        <v>450234</v>
      </c>
      <c r="AJ70" s="35">
        <f t="shared" si="84"/>
        <v>81189</v>
      </c>
      <c r="AK70" s="36">
        <f t="shared" si="85"/>
        <v>1.2199975612730154</v>
      </c>
      <c r="AL70" s="35">
        <v>910182</v>
      </c>
      <c r="AM70" s="35">
        <f t="shared" si="86"/>
        <v>30880</v>
      </c>
      <c r="AN70" s="36">
        <f t="shared" si="87"/>
        <v>1.0351187646565116</v>
      </c>
      <c r="AO70" s="35">
        <f t="shared" si="88"/>
        <v>1360416</v>
      </c>
      <c r="AP70" s="35">
        <f t="shared" si="89"/>
        <v>112069</v>
      </c>
      <c r="AQ70" s="36">
        <f t="shared" si="90"/>
        <v>1.0897739170278777</v>
      </c>
      <c r="AR70" s="35">
        <v>892456</v>
      </c>
      <c r="AS70" s="35">
        <f t="shared" si="91"/>
        <v>-30256</v>
      </c>
      <c r="AT70" s="36">
        <f t="shared" si="92"/>
        <v>0.96720970356947777</v>
      </c>
      <c r="AU70" s="35">
        <f t="shared" si="93"/>
        <v>2252872</v>
      </c>
      <c r="AV70" s="35">
        <f t="shared" si="94"/>
        <v>81813</v>
      </c>
      <c r="AW70" s="36">
        <f t="shared" si="95"/>
        <v>1.0376834530982346</v>
      </c>
      <c r="AX70" s="35">
        <v>1078808.54</v>
      </c>
      <c r="AY70" s="35">
        <f t="shared" si="96"/>
        <v>-26055.459999999963</v>
      </c>
      <c r="AZ70" s="36">
        <f t="shared" si="97"/>
        <v>0.97641749572798109</v>
      </c>
      <c r="BA70" s="35">
        <f t="shared" si="98"/>
        <v>3331680.54</v>
      </c>
      <c r="BB70" s="35">
        <f t="shared" si="99"/>
        <v>55757.540000000037</v>
      </c>
      <c r="BC70" s="102">
        <f t="shared" si="100"/>
        <v>1.0170204061572876</v>
      </c>
      <c r="BD70" s="22">
        <f t="shared" si="19"/>
        <v>1099454.5782000001</v>
      </c>
      <c r="BE70" s="119">
        <f t="shared" si="20"/>
        <v>18399.988200000011</v>
      </c>
    </row>
    <row r="71" spans="1:57" s="1" customFormat="1" ht="11.25" x14ac:dyDescent="0.2">
      <c r="A71" s="2">
        <v>60</v>
      </c>
      <c r="B71" s="21">
        <v>32</v>
      </c>
      <c r="C71" s="21" t="s">
        <v>166</v>
      </c>
      <c r="D71" s="13">
        <v>7704761773</v>
      </c>
      <c r="E71" s="13" t="s">
        <v>167</v>
      </c>
      <c r="F71" s="13">
        <v>86618101</v>
      </c>
      <c r="G71" s="22">
        <v>38230</v>
      </c>
      <c r="H71" s="22">
        <v>41686</v>
      </c>
      <c r="I71" s="59">
        <f t="shared" si="64"/>
        <v>79916</v>
      </c>
      <c r="J71" s="22">
        <v>35629</v>
      </c>
      <c r="K71" s="59">
        <f t="shared" si="65"/>
        <v>115545</v>
      </c>
      <c r="L71" s="22">
        <v>68850</v>
      </c>
      <c r="M71" s="35">
        <f t="shared" si="66"/>
        <v>184395</v>
      </c>
      <c r="N71" s="22">
        <v>32786</v>
      </c>
      <c r="O71" s="22">
        <f t="shared" si="67"/>
        <v>-5444</v>
      </c>
      <c r="P71" s="24">
        <f t="shared" si="68"/>
        <v>0.85759874444153805</v>
      </c>
      <c r="Q71" s="22">
        <v>40915</v>
      </c>
      <c r="R71" s="22">
        <f t="shared" si="69"/>
        <v>-771</v>
      </c>
      <c r="S71" s="24">
        <f t="shared" si="70"/>
        <v>0.98150458187401046</v>
      </c>
      <c r="T71" s="60">
        <f t="shared" si="71"/>
        <v>73701</v>
      </c>
      <c r="U71" s="60">
        <f t="shared" si="72"/>
        <v>-6215</v>
      </c>
      <c r="V71" s="61">
        <f t="shared" si="73"/>
        <v>0.9222308423845037</v>
      </c>
      <c r="W71" s="22">
        <v>45094</v>
      </c>
      <c r="X71" s="22">
        <f t="shared" si="74"/>
        <v>9465</v>
      </c>
      <c r="Y71" s="24">
        <f t="shared" si="75"/>
        <v>1.265654382665806</v>
      </c>
      <c r="Z71" s="60">
        <f t="shared" si="76"/>
        <v>118795</v>
      </c>
      <c r="AA71" s="60">
        <f t="shared" si="77"/>
        <v>3250</v>
      </c>
      <c r="AB71" s="61">
        <f t="shared" si="78"/>
        <v>1.0281275693452767</v>
      </c>
      <c r="AC71" s="22">
        <v>73072.77</v>
      </c>
      <c r="AD71" s="22">
        <f t="shared" si="79"/>
        <v>4222.7700000000041</v>
      </c>
      <c r="AE71" s="24">
        <f t="shared" si="80"/>
        <v>1.0613328976034859</v>
      </c>
      <c r="AF71" s="35">
        <f t="shared" si="81"/>
        <v>191867.77000000002</v>
      </c>
      <c r="AG71" s="35">
        <f t="shared" si="82"/>
        <v>7472.7700000000186</v>
      </c>
      <c r="AH71" s="36">
        <f t="shared" si="83"/>
        <v>1.0405258819382306</v>
      </c>
      <c r="AI71" s="35">
        <v>38280</v>
      </c>
      <c r="AJ71" s="35">
        <f t="shared" si="84"/>
        <v>5494</v>
      </c>
      <c r="AK71" s="36">
        <f t="shared" si="85"/>
        <v>1.1675715244311597</v>
      </c>
      <c r="AL71" s="35">
        <v>41934</v>
      </c>
      <c r="AM71" s="35">
        <f t="shared" si="86"/>
        <v>1019</v>
      </c>
      <c r="AN71" s="36">
        <f t="shared" si="87"/>
        <v>1.0249052914579004</v>
      </c>
      <c r="AO71" s="35">
        <f t="shared" si="88"/>
        <v>80214</v>
      </c>
      <c r="AP71" s="35">
        <f t="shared" si="89"/>
        <v>6513</v>
      </c>
      <c r="AQ71" s="36">
        <f t="shared" si="90"/>
        <v>1.0883705784182032</v>
      </c>
      <c r="AR71" s="35">
        <v>55083</v>
      </c>
      <c r="AS71" s="35">
        <f t="shared" si="91"/>
        <v>9989</v>
      </c>
      <c r="AT71" s="36">
        <f t="shared" si="92"/>
        <v>1.2215150574355791</v>
      </c>
      <c r="AU71" s="35">
        <f t="shared" si="93"/>
        <v>135297</v>
      </c>
      <c r="AV71" s="35">
        <f t="shared" si="94"/>
        <v>16502</v>
      </c>
      <c r="AW71" s="36">
        <f t="shared" si="95"/>
        <v>1.1389115703522876</v>
      </c>
      <c r="AX71" s="35">
        <v>104933.26</v>
      </c>
      <c r="AY71" s="35">
        <f t="shared" si="96"/>
        <v>31860.489999999991</v>
      </c>
      <c r="AZ71" s="36">
        <f t="shared" si="97"/>
        <v>1.436010431792855</v>
      </c>
      <c r="BA71" s="35">
        <f t="shared" si="98"/>
        <v>240230.26</v>
      </c>
      <c r="BB71" s="35">
        <f t="shared" si="99"/>
        <v>48362.489999999991</v>
      </c>
      <c r="BC71" s="102">
        <f t="shared" si="100"/>
        <v>1.2520615630233258</v>
      </c>
      <c r="BD71" s="22">
        <f t="shared" si="19"/>
        <v>79275.985799999995</v>
      </c>
      <c r="BE71" s="119">
        <f t="shared" si="20"/>
        <v>15959.621699999996</v>
      </c>
    </row>
    <row r="72" spans="1:57" s="1" customFormat="1" ht="11.25" x14ac:dyDescent="0.2">
      <c r="A72" s="2">
        <v>61</v>
      </c>
      <c r="B72" s="21">
        <v>107</v>
      </c>
      <c r="C72" s="21" t="s">
        <v>164</v>
      </c>
      <c r="D72" s="13">
        <v>1012007757</v>
      </c>
      <c r="E72" s="13">
        <v>101201001</v>
      </c>
      <c r="F72" s="13">
        <v>86618450</v>
      </c>
      <c r="G72" s="22">
        <v>45207</v>
      </c>
      <c r="H72" s="22">
        <v>67288</v>
      </c>
      <c r="I72" s="59">
        <f t="shared" si="64"/>
        <v>112495</v>
      </c>
      <c r="J72" s="22">
        <v>76747</v>
      </c>
      <c r="K72" s="59">
        <f t="shared" si="65"/>
        <v>189242</v>
      </c>
      <c r="L72" s="22">
        <v>89754</v>
      </c>
      <c r="M72" s="35">
        <f t="shared" si="66"/>
        <v>278996</v>
      </c>
      <c r="N72" s="22">
        <v>53889</v>
      </c>
      <c r="O72" s="22">
        <f t="shared" si="67"/>
        <v>8682</v>
      </c>
      <c r="P72" s="24">
        <f t="shared" si="68"/>
        <v>1.192049903775964</v>
      </c>
      <c r="Q72" s="22">
        <v>67883</v>
      </c>
      <c r="R72" s="22">
        <f t="shared" si="69"/>
        <v>595</v>
      </c>
      <c r="S72" s="24">
        <f t="shared" si="70"/>
        <v>1.0088425870883366</v>
      </c>
      <c r="T72" s="60">
        <f t="shared" si="71"/>
        <v>121772</v>
      </c>
      <c r="U72" s="60">
        <f t="shared" si="72"/>
        <v>9277</v>
      </c>
      <c r="V72" s="61">
        <f t="shared" si="73"/>
        <v>1.0824658873727722</v>
      </c>
      <c r="W72" s="22">
        <v>73998</v>
      </c>
      <c r="X72" s="22">
        <f t="shared" si="74"/>
        <v>-2749</v>
      </c>
      <c r="Y72" s="24">
        <f t="shared" si="75"/>
        <v>0.96418101033265147</v>
      </c>
      <c r="Z72" s="60">
        <f t="shared" si="76"/>
        <v>195770</v>
      </c>
      <c r="AA72" s="60">
        <f t="shared" si="77"/>
        <v>6528</v>
      </c>
      <c r="AB72" s="61">
        <f t="shared" si="78"/>
        <v>1.0344955136808953</v>
      </c>
      <c r="AC72" s="22">
        <v>90145</v>
      </c>
      <c r="AD72" s="22">
        <f t="shared" si="79"/>
        <v>391</v>
      </c>
      <c r="AE72" s="24">
        <f t="shared" si="80"/>
        <v>1.0043563518060477</v>
      </c>
      <c r="AF72" s="35">
        <f t="shared" si="81"/>
        <v>285915</v>
      </c>
      <c r="AG72" s="35">
        <f t="shared" si="82"/>
        <v>6919</v>
      </c>
      <c r="AH72" s="36">
        <f t="shared" si="83"/>
        <v>1.0247996387044975</v>
      </c>
      <c r="AI72" s="35">
        <v>64034</v>
      </c>
      <c r="AJ72" s="35">
        <f t="shared" si="84"/>
        <v>10145</v>
      </c>
      <c r="AK72" s="36">
        <f t="shared" si="85"/>
        <v>1.1882573437992912</v>
      </c>
      <c r="AL72" s="35">
        <v>73929</v>
      </c>
      <c r="AM72" s="35">
        <f t="shared" si="86"/>
        <v>6046</v>
      </c>
      <c r="AN72" s="36">
        <f t="shared" si="87"/>
        <v>1.0890650089123934</v>
      </c>
      <c r="AO72" s="35">
        <f t="shared" si="88"/>
        <v>137963</v>
      </c>
      <c r="AP72" s="35">
        <f t="shared" si="89"/>
        <v>16191</v>
      </c>
      <c r="AQ72" s="36">
        <f t="shared" si="90"/>
        <v>1.1329616003679006</v>
      </c>
      <c r="AR72" s="35">
        <v>99945</v>
      </c>
      <c r="AS72" s="35">
        <f t="shared" si="91"/>
        <v>25947</v>
      </c>
      <c r="AT72" s="36">
        <f t="shared" si="92"/>
        <v>1.350644612016541</v>
      </c>
      <c r="AU72" s="35">
        <f t="shared" si="93"/>
        <v>237908</v>
      </c>
      <c r="AV72" s="35">
        <f t="shared" si="94"/>
        <v>42138</v>
      </c>
      <c r="AW72" s="36">
        <f t="shared" si="95"/>
        <v>1.2152423762578537</v>
      </c>
      <c r="AX72" s="35">
        <v>93635</v>
      </c>
      <c r="AY72" s="35">
        <f t="shared" si="96"/>
        <v>3490</v>
      </c>
      <c r="AZ72" s="36">
        <f t="shared" si="97"/>
        <v>1.0387154029618948</v>
      </c>
      <c r="BA72" s="35">
        <f t="shared" si="98"/>
        <v>331543</v>
      </c>
      <c r="BB72" s="35">
        <f t="shared" si="99"/>
        <v>45628</v>
      </c>
      <c r="BC72" s="102">
        <f>BA72/AF72:AF72</f>
        <v>1.1595858909116346</v>
      </c>
      <c r="BD72" s="22">
        <f t="shared" si="19"/>
        <v>135932.63</v>
      </c>
      <c r="BE72" s="119">
        <f t="shared" si="20"/>
        <v>18707.48</v>
      </c>
    </row>
    <row r="73" spans="1:57" s="1" customFormat="1" ht="11.25" x14ac:dyDescent="0.2">
      <c r="A73" s="2">
        <v>62</v>
      </c>
      <c r="B73" s="21">
        <v>19</v>
      </c>
      <c r="C73" s="21" t="s">
        <v>158</v>
      </c>
      <c r="D73" s="13">
        <v>1001044500</v>
      </c>
      <c r="E73" s="13">
        <v>101201001</v>
      </c>
      <c r="F73" s="13">
        <v>86618101</v>
      </c>
      <c r="G73" s="22">
        <v>123437</v>
      </c>
      <c r="H73" s="22">
        <v>230407</v>
      </c>
      <c r="I73" s="59">
        <f t="shared" si="64"/>
        <v>353844</v>
      </c>
      <c r="J73" s="22">
        <v>174337</v>
      </c>
      <c r="K73" s="59">
        <f t="shared" si="65"/>
        <v>528181</v>
      </c>
      <c r="L73" s="22">
        <v>305160</v>
      </c>
      <c r="M73" s="35">
        <f t="shared" si="66"/>
        <v>833341</v>
      </c>
      <c r="N73" s="22">
        <v>134702.82999999999</v>
      </c>
      <c r="O73" s="22">
        <f t="shared" si="67"/>
        <v>11265.829999999987</v>
      </c>
      <c r="P73" s="24">
        <f t="shared" si="68"/>
        <v>1.0912678532368738</v>
      </c>
      <c r="Q73" s="22">
        <v>199357</v>
      </c>
      <c r="R73" s="22">
        <f t="shared" si="69"/>
        <v>-31050</v>
      </c>
      <c r="S73" s="24">
        <f t="shared" si="70"/>
        <v>0.8652384693173385</v>
      </c>
      <c r="T73" s="60">
        <f t="shared" si="71"/>
        <v>334059.82999999996</v>
      </c>
      <c r="U73" s="60">
        <f t="shared" si="72"/>
        <v>-19784.170000000042</v>
      </c>
      <c r="V73" s="61">
        <f t="shared" si="73"/>
        <v>0.9440878748827165</v>
      </c>
      <c r="W73" s="22">
        <v>200537</v>
      </c>
      <c r="X73" s="22">
        <f t="shared" si="74"/>
        <v>26200</v>
      </c>
      <c r="Y73" s="24">
        <f t="shared" si="75"/>
        <v>1.1502836460418615</v>
      </c>
      <c r="Z73" s="60">
        <f t="shared" si="76"/>
        <v>534596.82999999996</v>
      </c>
      <c r="AA73" s="60">
        <f t="shared" si="77"/>
        <v>6415.8299999999581</v>
      </c>
      <c r="AB73" s="61">
        <f t="shared" si="78"/>
        <v>1.0121470291434185</v>
      </c>
      <c r="AC73" s="22">
        <v>324398.71000000002</v>
      </c>
      <c r="AD73" s="22">
        <f t="shared" si="79"/>
        <v>19238.710000000021</v>
      </c>
      <c r="AE73" s="24">
        <f t="shared" si="80"/>
        <v>1.0630446650937213</v>
      </c>
      <c r="AF73" s="35">
        <f t="shared" si="81"/>
        <v>858995.54</v>
      </c>
      <c r="AG73" s="35">
        <f t="shared" si="82"/>
        <v>25654.540000000037</v>
      </c>
      <c r="AH73" s="36">
        <f t="shared" si="83"/>
        <v>1.0307851647764841</v>
      </c>
      <c r="AI73" s="35">
        <v>137502</v>
      </c>
      <c r="AJ73" s="35">
        <f t="shared" si="84"/>
        <v>2799.1700000000128</v>
      </c>
      <c r="AK73" s="36">
        <f t="shared" si="85"/>
        <v>1.0207803354985192</v>
      </c>
      <c r="AL73" s="35">
        <v>194469</v>
      </c>
      <c r="AM73" s="35">
        <f t="shared" si="86"/>
        <v>-4888</v>
      </c>
      <c r="AN73" s="36">
        <f t="shared" si="87"/>
        <v>0.97548117196787676</v>
      </c>
      <c r="AO73" s="35">
        <f t="shared" si="88"/>
        <v>331971</v>
      </c>
      <c r="AP73" s="35">
        <f t="shared" si="89"/>
        <v>-2088.8299999999581</v>
      </c>
      <c r="AQ73" s="36">
        <f t="shared" si="90"/>
        <v>0.99374713805009129</v>
      </c>
      <c r="AR73" s="35">
        <v>217984</v>
      </c>
      <c r="AS73" s="35">
        <f t="shared" si="91"/>
        <v>17447</v>
      </c>
      <c r="AT73" s="36">
        <f t="shared" si="92"/>
        <v>1.0870014012376767</v>
      </c>
      <c r="AU73" s="35">
        <f t="shared" si="93"/>
        <v>549955</v>
      </c>
      <c r="AV73" s="35">
        <f t="shared" si="94"/>
        <v>15358.170000000042</v>
      </c>
      <c r="AW73" s="36">
        <f t="shared" si="95"/>
        <v>1.0287285092955003</v>
      </c>
      <c r="AX73" s="35">
        <v>354437</v>
      </c>
      <c r="AY73" s="35">
        <f t="shared" si="96"/>
        <v>30038.289999999979</v>
      </c>
      <c r="AZ73" s="36">
        <f t="shared" si="97"/>
        <v>1.0925968232117815</v>
      </c>
      <c r="BA73" s="35">
        <f t="shared" si="98"/>
        <v>904392</v>
      </c>
      <c r="BB73" s="35">
        <f t="shared" si="99"/>
        <v>45396.459999999963</v>
      </c>
      <c r="BC73" s="102">
        <f>BA73/AF73:AF74</f>
        <v>1.0528483069888814</v>
      </c>
      <c r="BD73" s="22">
        <f t="shared" si="19"/>
        <v>298449.36</v>
      </c>
      <c r="BE73" s="119">
        <f t="shared" si="20"/>
        <v>14980.831799999987</v>
      </c>
    </row>
    <row r="74" spans="1:57" s="1" customFormat="1" ht="11.25" x14ac:dyDescent="0.2">
      <c r="A74" s="2">
        <v>63</v>
      </c>
      <c r="B74" s="21">
        <v>56</v>
      </c>
      <c r="C74" s="21" t="s">
        <v>161</v>
      </c>
      <c r="D74" s="13">
        <v>1012012958</v>
      </c>
      <c r="E74" s="13"/>
      <c r="F74" s="13">
        <v>86618101</v>
      </c>
      <c r="G74" s="22">
        <v>101624</v>
      </c>
      <c r="H74" s="22">
        <v>88082</v>
      </c>
      <c r="I74" s="59">
        <f t="shared" si="64"/>
        <v>189706</v>
      </c>
      <c r="J74" s="22">
        <v>97760</v>
      </c>
      <c r="K74" s="59">
        <f t="shared" si="65"/>
        <v>287466</v>
      </c>
      <c r="L74" s="22">
        <v>185473.57</v>
      </c>
      <c r="M74" s="35">
        <f t="shared" si="66"/>
        <v>472939.57</v>
      </c>
      <c r="N74" s="22">
        <v>99124</v>
      </c>
      <c r="O74" s="22">
        <f t="shared" si="67"/>
        <v>-2500</v>
      </c>
      <c r="P74" s="24">
        <f t="shared" si="68"/>
        <v>0.97539951192631658</v>
      </c>
      <c r="Q74" s="22">
        <v>119479</v>
      </c>
      <c r="R74" s="22">
        <f t="shared" si="69"/>
        <v>31397</v>
      </c>
      <c r="S74" s="24">
        <f t="shared" si="70"/>
        <v>1.3564519425081174</v>
      </c>
      <c r="T74" s="60">
        <f t="shared" si="71"/>
        <v>218603</v>
      </c>
      <c r="U74" s="60">
        <f t="shared" si="72"/>
        <v>28897</v>
      </c>
      <c r="V74" s="61">
        <f t="shared" si="73"/>
        <v>1.1523251768526035</v>
      </c>
      <c r="W74" s="22">
        <v>110514.36</v>
      </c>
      <c r="X74" s="22">
        <f t="shared" si="74"/>
        <v>12754.36</v>
      </c>
      <c r="Y74" s="24">
        <f t="shared" si="75"/>
        <v>1.1304660392798691</v>
      </c>
      <c r="Z74" s="60">
        <f t="shared" si="76"/>
        <v>329117.36</v>
      </c>
      <c r="AA74" s="60">
        <f t="shared" si="77"/>
        <v>41651.359999999986</v>
      </c>
      <c r="AB74" s="61">
        <f t="shared" si="78"/>
        <v>1.1448914306387536</v>
      </c>
      <c r="AC74" s="22">
        <v>162226</v>
      </c>
      <c r="AD74" s="22">
        <f t="shared" si="79"/>
        <v>-23247.570000000007</v>
      </c>
      <c r="AE74" s="24">
        <f t="shared" si="80"/>
        <v>0.87465831385032378</v>
      </c>
      <c r="AF74" s="35">
        <f t="shared" si="81"/>
        <v>491343.35999999999</v>
      </c>
      <c r="AG74" s="35">
        <f t="shared" si="82"/>
        <v>18403.789999999979</v>
      </c>
      <c r="AH74" s="36">
        <f t="shared" si="83"/>
        <v>1.0389136184988708</v>
      </c>
      <c r="AI74" s="35">
        <v>82665</v>
      </c>
      <c r="AJ74" s="35">
        <f t="shared" si="84"/>
        <v>-16459</v>
      </c>
      <c r="AK74" s="36">
        <f t="shared" si="85"/>
        <v>0.83395544973971991</v>
      </c>
      <c r="AL74" s="35">
        <v>139164</v>
      </c>
      <c r="AM74" s="35">
        <f t="shared" si="86"/>
        <v>19685</v>
      </c>
      <c r="AN74" s="36">
        <f t="shared" si="87"/>
        <v>1.1647569865834164</v>
      </c>
      <c r="AO74" s="35">
        <f t="shared" si="88"/>
        <v>221829</v>
      </c>
      <c r="AP74" s="35">
        <f t="shared" si="89"/>
        <v>3226</v>
      </c>
      <c r="AQ74" s="36">
        <f t="shared" si="90"/>
        <v>1.0147573455076098</v>
      </c>
      <c r="AR74" s="35">
        <v>118790</v>
      </c>
      <c r="AS74" s="35">
        <f t="shared" si="91"/>
        <v>8275.64</v>
      </c>
      <c r="AT74" s="36">
        <f t="shared" si="92"/>
        <v>1.0748829382896485</v>
      </c>
      <c r="AU74" s="35">
        <f t="shared" si="93"/>
        <v>340619</v>
      </c>
      <c r="AV74" s="35">
        <f t="shared" si="94"/>
        <v>11501.640000000014</v>
      </c>
      <c r="AW74" s="36">
        <f t="shared" si="95"/>
        <v>1.0349469259233242</v>
      </c>
      <c r="AX74" s="35">
        <v>192551</v>
      </c>
      <c r="AY74" s="35">
        <f t="shared" si="96"/>
        <v>30325</v>
      </c>
      <c r="AZ74" s="36">
        <f t="shared" si="97"/>
        <v>1.1869305783289978</v>
      </c>
      <c r="BA74" s="35">
        <f t="shared" si="98"/>
        <v>533170</v>
      </c>
      <c r="BB74" s="35">
        <f t="shared" si="99"/>
        <v>41826.640000000014</v>
      </c>
      <c r="BC74" s="102">
        <f>BA74/AF74:AF75</f>
        <v>1.0851271094820534</v>
      </c>
      <c r="BD74" s="22">
        <f t="shared" si="19"/>
        <v>175946.1</v>
      </c>
      <c r="BE74" s="119">
        <f t="shared" si="20"/>
        <v>13802.791200000005</v>
      </c>
    </row>
    <row r="75" spans="1:57" s="1" customFormat="1" ht="11.25" x14ac:dyDescent="0.2">
      <c r="A75" s="2">
        <v>64</v>
      </c>
      <c r="B75" s="21">
        <v>41</v>
      </c>
      <c r="C75" s="21" t="s">
        <v>168</v>
      </c>
      <c r="D75" s="13">
        <v>1001041918</v>
      </c>
      <c r="E75" s="13" t="s">
        <v>169</v>
      </c>
      <c r="F75" s="13">
        <v>86618101</v>
      </c>
      <c r="G75" s="22">
        <v>67555</v>
      </c>
      <c r="H75" s="22">
        <v>134309</v>
      </c>
      <c r="I75" s="59">
        <f t="shared" si="64"/>
        <v>201864</v>
      </c>
      <c r="J75" s="22">
        <v>101799</v>
      </c>
      <c r="K75" s="59">
        <f t="shared" si="65"/>
        <v>303663</v>
      </c>
      <c r="L75" s="22">
        <v>196302</v>
      </c>
      <c r="M75" s="35">
        <f t="shared" si="66"/>
        <v>499965</v>
      </c>
      <c r="N75" s="22">
        <v>99195</v>
      </c>
      <c r="O75" s="22">
        <f t="shared" si="67"/>
        <v>31640</v>
      </c>
      <c r="P75" s="24">
        <f t="shared" si="68"/>
        <v>1.4683591147953519</v>
      </c>
      <c r="Q75" s="22">
        <v>115282</v>
      </c>
      <c r="R75" s="22">
        <f t="shared" si="69"/>
        <v>-19027</v>
      </c>
      <c r="S75" s="24">
        <f t="shared" si="70"/>
        <v>0.85833413993105456</v>
      </c>
      <c r="T75" s="60">
        <f t="shared" si="71"/>
        <v>214477</v>
      </c>
      <c r="U75" s="60">
        <f t="shared" si="72"/>
        <v>12613</v>
      </c>
      <c r="V75" s="61">
        <f t="shared" si="73"/>
        <v>1.0624826615939444</v>
      </c>
      <c r="W75" s="22">
        <v>112324</v>
      </c>
      <c r="X75" s="22">
        <f t="shared" si="74"/>
        <v>10525</v>
      </c>
      <c r="Y75" s="24">
        <f t="shared" si="75"/>
        <v>1.1033900136543582</v>
      </c>
      <c r="Z75" s="60">
        <f t="shared" si="76"/>
        <v>326801</v>
      </c>
      <c r="AA75" s="60">
        <f t="shared" si="77"/>
        <v>23138</v>
      </c>
      <c r="AB75" s="61">
        <f t="shared" si="78"/>
        <v>1.0761963097249254</v>
      </c>
      <c r="AC75" s="22">
        <v>174055</v>
      </c>
      <c r="AD75" s="22">
        <f t="shared" si="79"/>
        <v>-22247</v>
      </c>
      <c r="AE75" s="24">
        <f t="shared" si="80"/>
        <v>0.88666951941396421</v>
      </c>
      <c r="AF75" s="35">
        <f t="shared" si="81"/>
        <v>500856</v>
      </c>
      <c r="AG75" s="35">
        <f t="shared" si="82"/>
        <v>891</v>
      </c>
      <c r="AH75" s="36">
        <f t="shared" si="83"/>
        <v>1.0017821247487324</v>
      </c>
      <c r="AI75" s="35">
        <v>104777</v>
      </c>
      <c r="AJ75" s="35">
        <f t="shared" si="84"/>
        <v>5582</v>
      </c>
      <c r="AK75" s="36">
        <f t="shared" si="85"/>
        <v>1.0562729976309291</v>
      </c>
      <c r="AL75" s="35">
        <v>122329</v>
      </c>
      <c r="AM75" s="35">
        <f t="shared" si="86"/>
        <v>7047</v>
      </c>
      <c r="AN75" s="36">
        <f t="shared" si="87"/>
        <v>1.0611283634912649</v>
      </c>
      <c r="AO75" s="35">
        <f t="shared" si="88"/>
        <v>227106</v>
      </c>
      <c r="AP75" s="35">
        <f t="shared" si="89"/>
        <v>12629</v>
      </c>
      <c r="AQ75" s="36">
        <f t="shared" si="90"/>
        <v>1.0588827706467361</v>
      </c>
      <c r="AR75" s="35">
        <v>122108</v>
      </c>
      <c r="AS75" s="35">
        <f t="shared" si="91"/>
        <v>9784</v>
      </c>
      <c r="AT75" s="36">
        <f t="shared" si="92"/>
        <v>1.0871051600726469</v>
      </c>
      <c r="AU75" s="35">
        <f t="shared" si="93"/>
        <v>349214</v>
      </c>
      <c r="AV75" s="35">
        <f t="shared" si="94"/>
        <v>22413</v>
      </c>
      <c r="AW75" s="36">
        <f t="shared" si="95"/>
        <v>1.0685830214717824</v>
      </c>
      <c r="AX75" s="35">
        <v>190649</v>
      </c>
      <c r="AY75" s="35">
        <f t="shared" si="96"/>
        <v>16594</v>
      </c>
      <c r="AZ75" s="36">
        <f t="shared" si="97"/>
        <v>1.0953376806181954</v>
      </c>
      <c r="BA75" s="35">
        <f t="shared" si="98"/>
        <v>539863</v>
      </c>
      <c r="BB75" s="35">
        <f t="shared" si="99"/>
        <v>39007</v>
      </c>
      <c r="BC75" s="102">
        <f>BA75/AF75:AF76</f>
        <v>1.0778806682958775</v>
      </c>
      <c r="BD75" s="22">
        <f t="shared" si="19"/>
        <v>178154.79</v>
      </c>
      <c r="BE75" s="119">
        <f t="shared" si="20"/>
        <v>12872.31</v>
      </c>
    </row>
    <row r="76" spans="1:57" s="1" customFormat="1" ht="11.25" x14ac:dyDescent="0.2">
      <c r="A76" s="2">
        <v>65</v>
      </c>
      <c r="B76" s="21">
        <v>97</v>
      </c>
      <c r="C76" s="21" t="s">
        <v>209</v>
      </c>
      <c r="D76" s="13">
        <v>1012002068</v>
      </c>
      <c r="E76" s="13" t="s">
        <v>127</v>
      </c>
      <c r="F76" s="13">
        <v>86618433</v>
      </c>
      <c r="G76" s="22">
        <v>84191</v>
      </c>
      <c r="H76" s="22">
        <v>189093</v>
      </c>
      <c r="I76" s="59">
        <f t="shared" si="64"/>
        <v>273284</v>
      </c>
      <c r="J76" s="22">
        <v>44804</v>
      </c>
      <c r="K76" s="59">
        <f t="shared" si="65"/>
        <v>318088</v>
      </c>
      <c r="L76" s="22">
        <v>137791.97</v>
      </c>
      <c r="M76" s="35">
        <f t="shared" si="66"/>
        <v>455879.97</v>
      </c>
      <c r="N76" s="22">
        <v>73954.94</v>
      </c>
      <c r="O76" s="22">
        <f t="shared" si="67"/>
        <v>-10236.059999999998</v>
      </c>
      <c r="P76" s="24">
        <f t="shared" si="68"/>
        <v>0.87841859581190396</v>
      </c>
      <c r="Q76" s="22">
        <v>147948</v>
      </c>
      <c r="R76" s="22">
        <f t="shared" si="69"/>
        <v>-41145</v>
      </c>
      <c r="S76" s="24">
        <f t="shared" si="70"/>
        <v>0.78240865605813015</v>
      </c>
      <c r="T76" s="60">
        <f t="shared" si="71"/>
        <v>221902.94</v>
      </c>
      <c r="U76" s="60">
        <f t="shared" si="72"/>
        <v>-51381.06</v>
      </c>
      <c r="V76" s="61">
        <f t="shared" si="73"/>
        <v>0.81198657806530938</v>
      </c>
      <c r="W76" s="22">
        <v>40296</v>
      </c>
      <c r="X76" s="22">
        <f t="shared" si="74"/>
        <v>-4508</v>
      </c>
      <c r="Y76" s="24">
        <f t="shared" si="75"/>
        <v>0.89938398357289528</v>
      </c>
      <c r="Z76" s="60">
        <f t="shared" si="76"/>
        <v>262198.94</v>
      </c>
      <c r="AA76" s="60">
        <f t="shared" si="77"/>
        <v>-55889.06</v>
      </c>
      <c r="AB76" s="61">
        <f t="shared" si="78"/>
        <v>0.82429686124594448</v>
      </c>
      <c r="AC76" s="22">
        <v>140966</v>
      </c>
      <c r="AD76" s="22">
        <f t="shared" si="79"/>
        <v>3174.0299999999988</v>
      </c>
      <c r="AE76" s="24">
        <f t="shared" si="80"/>
        <v>1.0230349417313651</v>
      </c>
      <c r="AF76" s="35">
        <f t="shared" si="81"/>
        <v>403164.94</v>
      </c>
      <c r="AG76" s="35">
        <f t="shared" si="82"/>
        <v>-52715.02999999997</v>
      </c>
      <c r="AH76" s="36">
        <f t="shared" si="83"/>
        <v>0.88436642653986319</v>
      </c>
      <c r="AI76" s="35">
        <v>81487</v>
      </c>
      <c r="AJ76" s="35">
        <f t="shared" si="84"/>
        <v>7532.0599999999977</v>
      </c>
      <c r="AK76" s="36">
        <f t="shared" si="85"/>
        <v>1.1018466109228133</v>
      </c>
      <c r="AL76" s="35">
        <v>159623</v>
      </c>
      <c r="AM76" s="35">
        <f t="shared" si="86"/>
        <v>11675</v>
      </c>
      <c r="AN76" s="36">
        <f t="shared" si="87"/>
        <v>1.0789128612755834</v>
      </c>
      <c r="AO76" s="35">
        <f t="shared" si="88"/>
        <v>241110</v>
      </c>
      <c r="AP76" s="35">
        <f t="shared" si="89"/>
        <v>19207.059999999998</v>
      </c>
      <c r="AQ76" s="36">
        <f t="shared" si="90"/>
        <v>1.0865561312526999</v>
      </c>
      <c r="AR76" s="35">
        <v>51407</v>
      </c>
      <c r="AS76" s="35">
        <f t="shared" si="91"/>
        <v>11111</v>
      </c>
      <c r="AT76" s="36">
        <f t="shared" si="92"/>
        <v>1.2757345642247369</v>
      </c>
      <c r="AU76" s="35">
        <f t="shared" si="93"/>
        <v>292517</v>
      </c>
      <c r="AV76" s="35">
        <f t="shared" si="94"/>
        <v>30318.059999999998</v>
      </c>
      <c r="AW76" s="36">
        <f t="shared" si="95"/>
        <v>1.1156299869099395</v>
      </c>
      <c r="AX76" s="35">
        <v>143831</v>
      </c>
      <c r="AY76" s="35">
        <f t="shared" si="96"/>
        <v>2865</v>
      </c>
      <c r="AZ76" s="36">
        <f t="shared" si="97"/>
        <v>1.0203240497708668</v>
      </c>
      <c r="BA76" s="35">
        <f t="shared" si="98"/>
        <v>436348</v>
      </c>
      <c r="BB76" s="35">
        <f t="shared" si="99"/>
        <v>33183.06</v>
      </c>
      <c r="BC76" s="102">
        <f>BA76/AF76:AF77</f>
        <v>1.0823064128542526</v>
      </c>
      <c r="BD76" s="22">
        <f t="shared" ref="BD76:BD81" si="101">IF(F76=86618101,BA76*33/100,BA76*41/100)</f>
        <v>178902.68</v>
      </c>
      <c r="BE76" s="119">
        <f t="shared" ref="BE76:BE81" si="102">IF(F76=86618101,BB76*33/100,BB76*41/100)</f>
        <v>13605.054599999999</v>
      </c>
    </row>
    <row r="77" spans="1:57" s="1" customFormat="1" ht="11.25" x14ac:dyDescent="0.2">
      <c r="A77" s="2">
        <v>66</v>
      </c>
      <c r="B77" s="21">
        <v>21</v>
      </c>
      <c r="C77" s="21" t="s">
        <v>196</v>
      </c>
      <c r="D77" s="13">
        <v>1012010277</v>
      </c>
      <c r="E77" s="13">
        <v>101201001</v>
      </c>
      <c r="F77" s="13">
        <v>86618101</v>
      </c>
      <c r="G77" s="22">
        <v>64947.92</v>
      </c>
      <c r="H77" s="22">
        <v>54490</v>
      </c>
      <c r="I77" s="59">
        <f t="shared" si="64"/>
        <v>119437.92</v>
      </c>
      <c r="J77" s="22">
        <v>49955</v>
      </c>
      <c r="K77" s="59">
        <f t="shared" si="65"/>
        <v>169392.91999999998</v>
      </c>
      <c r="L77" s="22">
        <v>48865</v>
      </c>
      <c r="M77" s="35">
        <f t="shared" si="66"/>
        <v>218257.91999999998</v>
      </c>
      <c r="N77" s="22">
        <v>47913</v>
      </c>
      <c r="O77" s="22">
        <f t="shared" si="67"/>
        <v>-17034.919999999998</v>
      </c>
      <c r="P77" s="24">
        <f t="shared" si="68"/>
        <v>0.73771415620392466</v>
      </c>
      <c r="Q77" s="22">
        <v>47626</v>
      </c>
      <c r="R77" s="22">
        <f t="shared" si="69"/>
        <v>-6864</v>
      </c>
      <c r="S77" s="24">
        <f t="shared" si="70"/>
        <v>0.87403193246467237</v>
      </c>
      <c r="T77" s="60">
        <f t="shared" si="71"/>
        <v>95539</v>
      </c>
      <c r="U77" s="60">
        <f t="shared" si="72"/>
        <v>-23898.92</v>
      </c>
      <c r="V77" s="61">
        <f t="shared" si="73"/>
        <v>0.79990508876912791</v>
      </c>
      <c r="W77" s="22">
        <v>49863</v>
      </c>
      <c r="X77" s="22">
        <f t="shared" si="74"/>
        <v>-92</v>
      </c>
      <c r="Y77" s="24">
        <f t="shared" si="75"/>
        <v>0.99815834250825741</v>
      </c>
      <c r="Z77" s="60">
        <f t="shared" si="76"/>
        <v>145402</v>
      </c>
      <c r="AA77" s="60">
        <f t="shared" si="77"/>
        <v>-23990.919999999984</v>
      </c>
      <c r="AB77" s="61">
        <f t="shared" si="78"/>
        <v>0.8583711763159878</v>
      </c>
      <c r="AC77" s="22">
        <v>45326</v>
      </c>
      <c r="AD77" s="22">
        <f t="shared" si="79"/>
        <v>-3539</v>
      </c>
      <c r="AE77" s="24">
        <f t="shared" si="80"/>
        <v>0.92757597462396402</v>
      </c>
      <c r="AF77" s="35">
        <f t="shared" si="81"/>
        <v>190728</v>
      </c>
      <c r="AG77" s="35">
        <f t="shared" si="82"/>
        <v>-27529.919999999984</v>
      </c>
      <c r="AH77" s="36">
        <f t="shared" si="83"/>
        <v>0.87386519581969813</v>
      </c>
      <c r="AI77" s="35">
        <v>43760</v>
      </c>
      <c r="AJ77" s="35">
        <f t="shared" si="84"/>
        <v>-4153</v>
      </c>
      <c r="AK77" s="36">
        <f t="shared" si="85"/>
        <v>0.91332206290568319</v>
      </c>
      <c r="AL77" s="35">
        <v>49629</v>
      </c>
      <c r="AM77" s="35">
        <f t="shared" si="86"/>
        <v>2003</v>
      </c>
      <c r="AN77" s="36">
        <f t="shared" si="87"/>
        <v>1.0420568596984841</v>
      </c>
      <c r="AO77" s="35">
        <f t="shared" si="88"/>
        <v>93389</v>
      </c>
      <c r="AP77" s="35">
        <f t="shared" si="89"/>
        <v>-2150</v>
      </c>
      <c r="AQ77" s="36">
        <f t="shared" si="90"/>
        <v>0.97749610106867357</v>
      </c>
      <c r="AR77" s="35">
        <v>51997</v>
      </c>
      <c r="AS77" s="35">
        <f t="shared" si="91"/>
        <v>2134</v>
      </c>
      <c r="AT77" s="36">
        <f t="shared" si="92"/>
        <v>1.042797264504743</v>
      </c>
      <c r="AU77" s="35">
        <f t="shared" si="93"/>
        <v>145386</v>
      </c>
      <c r="AV77" s="35">
        <f t="shared" si="94"/>
        <v>-16</v>
      </c>
      <c r="AW77" s="36">
        <f t="shared" si="95"/>
        <v>0.99988996024813959</v>
      </c>
      <c r="AX77" s="35">
        <v>74277</v>
      </c>
      <c r="AY77" s="35">
        <f t="shared" si="96"/>
        <v>28951</v>
      </c>
      <c r="AZ77" s="36">
        <f t="shared" si="97"/>
        <v>1.6387283236994219</v>
      </c>
      <c r="BA77" s="35">
        <f t="shared" si="98"/>
        <v>219663</v>
      </c>
      <c r="BB77" s="35">
        <f t="shared" si="99"/>
        <v>28935</v>
      </c>
      <c r="BC77" s="102">
        <f>BA77/AF77:AF78</f>
        <v>1.1517081917704795</v>
      </c>
      <c r="BD77" s="22">
        <f t="shared" si="101"/>
        <v>72488.789999999994</v>
      </c>
      <c r="BE77" s="119">
        <f t="shared" si="102"/>
        <v>9548.5499999999993</v>
      </c>
    </row>
    <row r="78" spans="1:57" s="1" customFormat="1" ht="11.25" x14ac:dyDescent="0.2">
      <c r="A78" s="2">
        <v>67</v>
      </c>
      <c r="B78" s="21">
        <v>109</v>
      </c>
      <c r="C78" s="21" t="s">
        <v>146</v>
      </c>
      <c r="D78" s="13">
        <v>7841436912</v>
      </c>
      <c r="E78" s="13"/>
      <c r="F78" s="13">
        <v>86618450</v>
      </c>
      <c r="G78" s="22">
        <v>34858</v>
      </c>
      <c r="H78" s="22">
        <v>48173</v>
      </c>
      <c r="I78" s="59">
        <f t="shared" si="64"/>
        <v>83031</v>
      </c>
      <c r="J78" s="22">
        <v>40253</v>
      </c>
      <c r="K78" s="59">
        <f t="shared" si="65"/>
        <v>123284</v>
      </c>
      <c r="L78" s="22">
        <v>110159</v>
      </c>
      <c r="M78" s="35">
        <f t="shared" si="66"/>
        <v>233443</v>
      </c>
      <c r="N78" s="22">
        <v>43404</v>
      </c>
      <c r="O78" s="22">
        <f t="shared" si="67"/>
        <v>8546</v>
      </c>
      <c r="P78" s="24">
        <f t="shared" si="68"/>
        <v>1.2451661024728899</v>
      </c>
      <c r="Q78" s="22">
        <v>74048</v>
      </c>
      <c r="R78" s="22">
        <f t="shared" si="69"/>
        <v>25875</v>
      </c>
      <c r="S78" s="24">
        <f t="shared" si="70"/>
        <v>1.5371266061901896</v>
      </c>
      <c r="T78" s="60">
        <f t="shared" si="71"/>
        <v>117452</v>
      </c>
      <c r="U78" s="60">
        <f t="shared" si="72"/>
        <v>34421</v>
      </c>
      <c r="V78" s="61">
        <f t="shared" si="73"/>
        <v>1.4145560092013827</v>
      </c>
      <c r="W78" s="22">
        <v>48069</v>
      </c>
      <c r="X78" s="22">
        <f t="shared" si="74"/>
        <v>7816</v>
      </c>
      <c r="Y78" s="24">
        <f t="shared" si="75"/>
        <v>1.1941718629667355</v>
      </c>
      <c r="Z78" s="60">
        <f t="shared" si="76"/>
        <v>165521</v>
      </c>
      <c r="AA78" s="60">
        <f t="shared" si="77"/>
        <v>42237</v>
      </c>
      <c r="AB78" s="61">
        <f t="shared" si="78"/>
        <v>1.3425992018428994</v>
      </c>
      <c r="AC78" s="22">
        <v>124000</v>
      </c>
      <c r="AD78" s="22">
        <f t="shared" si="79"/>
        <v>13841</v>
      </c>
      <c r="AE78" s="24">
        <f t="shared" si="80"/>
        <v>1.12564565764032</v>
      </c>
      <c r="AF78" s="35">
        <f t="shared" si="81"/>
        <v>289521</v>
      </c>
      <c r="AG78" s="35">
        <f t="shared" si="82"/>
        <v>56078</v>
      </c>
      <c r="AH78" s="36">
        <f t="shared" si="83"/>
        <v>1.2402213816649033</v>
      </c>
      <c r="AI78" s="35">
        <v>41242</v>
      </c>
      <c r="AJ78" s="35">
        <f t="shared" si="84"/>
        <v>-2162</v>
      </c>
      <c r="AK78" s="36">
        <f t="shared" si="85"/>
        <v>0.95018892267993738</v>
      </c>
      <c r="AL78" s="35">
        <v>68569</v>
      </c>
      <c r="AM78" s="35">
        <f t="shared" si="86"/>
        <v>-5479</v>
      </c>
      <c r="AN78" s="36">
        <f t="shared" si="87"/>
        <v>0.92600745462402767</v>
      </c>
      <c r="AO78" s="35">
        <f t="shared" si="88"/>
        <v>109811</v>
      </c>
      <c r="AP78" s="35">
        <f t="shared" si="89"/>
        <v>-7641</v>
      </c>
      <c r="AQ78" s="36">
        <f t="shared" si="90"/>
        <v>0.93494363654939894</v>
      </c>
      <c r="AR78" s="35">
        <v>59229</v>
      </c>
      <c r="AS78" s="35">
        <f t="shared" si="91"/>
        <v>11160</v>
      </c>
      <c r="AT78" s="36">
        <f t="shared" si="92"/>
        <v>1.2321662609998127</v>
      </c>
      <c r="AU78" s="35">
        <f t="shared" si="93"/>
        <v>169040</v>
      </c>
      <c r="AV78" s="35">
        <f t="shared" si="94"/>
        <v>3519</v>
      </c>
      <c r="AW78" s="36">
        <f t="shared" si="95"/>
        <v>1.0212601422176038</v>
      </c>
      <c r="AX78" s="35">
        <v>149184</v>
      </c>
      <c r="AY78" s="35">
        <f t="shared" si="96"/>
        <v>25184</v>
      </c>
      <c r="AZ78" s="36">
        <f t="shared" si="97"/>
        <v>1.2030967741935483</v>
      </c>
      <c r="BA78" s="35">
        <f t="shared" si="98"/>
        <v>318224</v>
      </c>
      <c r="BB78" s="35">
        <f t="shared" si="99"/>
        <v>28703</v>
      </c>
      <c r="BC78" s="102">
        <f>BA78/AF78:AF80</f>
        <v>1.0991396133613796</v>
      </c>
      <c r="BD78" s="22">
        <f t="shared" si="101"/>
        <v>130471.84</v>
      </c>
      <c r="BE78" s="119">
        <f t="shared" si="102"/>
        <v>11768.23</v>
      </c>
    </row>
    <row r="79" spans="1:57" s="1" customFormat="1" ht="11.25" x14ac:dyDescent="0.2">
      <c r="A79" s="2">
        <v>68</v>
      </c>
      <c r="B79" s="21">
        <v>29</v>
      </c>
      <c r="C79" s="21" t="s">
        <v>208</v>
      </c>
      <c r="D79" s="13">
        <v>1012001120</v>
      </c>
      <c r="E79" s="13">
        <v>101201001</v>
      </c>
      <c r="F79" s="13">
        <v>86618101</v>
      </c>
      <c r="G79" s="22">
        <v>413413</v>
      </c>
      <c r="H79" s="22">
        <v>705594</v>
      </c>
      <c r="I79" s="59">
        <f t="shared" si="64"/>
        <v>1119007</v>
      </c>
      <c r="J79" s="22">
        <v>570649</v>
      </c>
      <c r="K79" s="59">
        <f t="shared" si="65"/>
        <v>1689656</v>
      </c>
      <c r="L79" s="22">
        <v>879729.92</v>
      </c>
      <c r="M79" s="35">
        <f t="shared" si="66"/>
        <v>2569385.92</v>
      </c>
      <c r="N79" s="22">
        <v>408655.39</v>
      </c>
      <c r="O79" s="22">
        <f t="shared" si="67"/>
        <v>-4757.609999999986</v>
      </c>
      <c r="P79" s="24">
        <f t="shared" si="68"/>
        <v>0.9884918713248011</v>
      </c>
      <c r="Q79" s="22">
        <v>679850</v>
      </c>
      <c r="R79" s="22">
        <f t="shared" si="69"/>
        <v>-25744</v>
      </c>
      <c r="S79" s="24">
        <f t="shared" si="70"/>
        <v>0.96351442897757067</v>
      </c>
      <c r="T79" s="60">
        <f t="shared" si="71"/>
        <v>1088505.3900000001</v>
      </c>
      <c r="U79" s="60">
        <f t="shared" si="72"/>
        <v>-30501.60999999987</v>
      </c>
      <c r="V79" s="61">
        <f t="shared" si="73"/>
        <v>0.97274225272942894</v>
      </c>
      <c r="W79" s="22">
        <v>639782.28</v>
      </c>
      <c r="X79" s="22">
        <f t="shared" si="74"/>
        <v>69133.280000000028</v>
      </c>
      <c r="Y79" s="24">
        <f t="shared" si="75"/>
        <v>1.121148516864132</v>
      </c>
      <c r="Z79" s="60">
        <f t="shared" si="76"/>
        <v>1728287.6700000002</v>
      </c>
      <c r="AA79" s="60">
        <f t="shared" si="77"/>
        <v>38631.670000000158</v>
      </c>
      <c r="AB79" s="61">
        <f t="shared" si="78"/>
        <v>1.0228636302300587</v>
      </c>
      <c r="AC79" s="22">
        <v>786538</v>
      </c>
      <c r="AD79" s="22">
        <f t="shared" si="79"/>
        <v>-93191.920000000042</v>
      </c>
      <c r="AE79" s="24">
        <f t="shared" si="80"/>
        <v>0.89406757928615177</v>
      </c>
      <c r="AF79" s="35">
        <f t="shared" si="81"/>
        <v>2514825.67</v>
      </c>
      <c r="AG79" s="35">
        <f t="shared" si="82"/>
        <v>-54560.25</v>
      </c>
      <c r="AH79" s="36">
        <f t="shared" si="83"/>
        <v>0.97876525687507465</v>
      </c>
      <c r="AI79" s="35">
        <v>408837</v>
      </c>
      <c r="AJ79" s="35">
        <f t="shared" si="84"/>
        <v>181.60999999998603</v>
      </c>
      <c r="AK79" s="36">
        <f t="shared" si="85"/>
        <v>1.0004444086740174</v>
      </c>
      <c r="AL79" s="35">
        <v>616907</v>
      </c>
      <c r="AM79" s="35">
        <f t="shared" si="86"/>
        <v>-62943</v>
      </c>
      <c r="AN79" s="36">
        <f t="shared" si="87"/>
        <v>0.90741634184011177</v>
      </c>
      <c r="AO79" s="35">
        <f t="shared" si="88"/>
        <v>1025744</v>
      </c>
      <c r="AP79" s="35">
        <f t="shared" si="89"/>
        <v>-62761.39000000013</v>
      </c>
      <c r="AQ79" s="36">
        <f t="shared" si="90"/>
        <v>0.94234168192773016</v>
      </c>
      <c r="AR79" s="35">
        <v>627812</v>
      </c>
      <c r="AS79" s="35">
        <f t="shared" si="91"/>
        <v>-11970.280000000028</v>
      </c>
      <c r="AT79" s="36">
        <f t="shared" si="92"/>
        <v>0.98129007261657819</v>
      </c>
      <c r="AU79" s="35">
        <f t="shared" si="93"/>
        <v>1653556</v>
      </c>
      <c r="AV79" s="35">
        <f t="shared" si="94"/>
        <v>-74731.670000000158</v>
      </c>
      <c r="AW79" s="36">
        <f t="shared" si="95"/>
        <v>0.95675970424530066</v>
      </c>
      <c r="AX79" s="35">
        <v>874228</v>
      </c>
      <c r="AY79" s="35">
        <f t="shared" si="96"/>
        <v>87690</v>
      </c>
      <c r="AZ79" s="36">
        <f t="shared" si="97"/>
        <v>1.1114885739786253</v>
      </c>
      <c r="BA79" s="35">
        <f t="shared" si="98"/>
        <v>2527784</v>
      </c>
      <c r="BB79" s="35">
        <f t="shared" si="99"/>
        <v>12958.330000000075</v>
      </c>
      <c r="BC79" s="102">
        <f>BA79/AF79:AF79</f>
        <v>1.0051527746652913</v>
      </c>
      <c r="BD79" s="22">
        <f t="shared" si="101"/>
        <v>834168.72</v>
      </c>
      <c r="BE79" s="119">
        <f t="shared" si="102"/>
        <v>4276.2489000000242</v>
      </c>
    </row>
    <row r="80" spans="1:57" s="1" customFormat="1" ht="11.25" x14ac:dyDescent="0.2">
      <c r="A80" s="2">
        <v>69</v>
      </c>
      <c r="B80" s="21">
        <v>77</v>
      </c>
      <c r="C80" s="21" t="s">
        <v>160</v>
      </c>
      <c r="D80" s="13">
        <v>1012004065</v>
      </c>
      <c r="E80" s="13" t="s">
        <v>127</v>
      </c>
      <c r="F80" s="13">
        <v>86618411</v>
      </c>
      <c r="G80" s="22">
        <v>88498</v>
      </c>
      <c r="H80" s="22">
        <v>41292</v>
      </c>
      <c r="I80" s="59">
        <f t="shared" si="64"/>
        <v>129790</v>
      </c>
      <c r="J80" s="22">
        <v>68493</v>
      </c>
      <c r="K80" s="59">
        <f t="shared" si="65"/>
        <v>198283</v>
      </c>
      <c r="L80" s="22">
        <v>118532</v>
      </c>
      <c r="M80" s="35">
        <f t="shared" si="66"/>
        <v>316815</v>
      </c>
      <c r="N80" s="22">
        <v>69991</v>
      </c>
      <c r="O80" s="22">
        <f t="shared" si="67"/>
        <v>-18507</v>
      </c>
      <c r="P80" s="24">
        <f t="shared" si="68"/>
        <v>0.79087662998033859</v>
      </c>
      <c r="Q80" s="22">
        <v>74459</v>
      </c>
      <c r="R80" s="22">
        <f t="shared" si="69"/>
        <v>33167</v>
      </c>
      <c r="S80" s="24">
        <f t="shared" si="70"/>
        <v>1.8032306500048436</v>
      </c>
      <c r="T80" s="60">
        <f t="shared" si="71"/>
        <v>144450</v>
      </c>
      <c r="U80" s="60">
        <f t="shared" si="72"/>
        <v>14660</v>
      </c>
      <c r="V80" s="61">
        <f t="shared" si="73"/>
        <v>1.1129516911934663</v>
      </c>
      <c r="W80" s="22">
        <v>90607.84</v>
      </c>
      <c r="X80" s="22">
        <f t="shared" si="74"/>
        <v>22114.839999999997</v>
      </c>
      <c r="Y80" s="24">
        <f t="shared" si="75"/>
        <v>1.3228773743302236</v>
      </c>
      <c r="Z80" s="60">
        <f t="shared" si="76"/>
        <v>235057.84</v>
      </c>
      <c r="AA80" s="60">
        <f t="shared" si="77"/>
        <v>36774.839999999997</v>
      </c>
      <c r="AB80" s="61">
        <f t="shared" si="78"/>
        <v>1.1854664292955019</v>
      </c>
      <c r="AC80" s="22">
        <v>98785</v>
      </c>
      <c r="AD80" s="22">
        <f t="shared" si="79"/>
        <v>-19747</v>
      </c>
      <c r="AE80" s="24">
        <f t="shared" si="80"/>
        <v>0.83340363783619609</v>
      </c>
      <c r="AF80" s="35">
        <f t="shared" si="81"/>
        <v>333842.83999999997</v>
      </c>
      <c r="AG80" s="35">
        <f t="shared" si="82"/>
        <v>17027.839999999967</v>
      </c>
      <c r="AH80" s="36">
        <f t="shared" si="83"/>
        <v>1.0537469501128418</v>
      </c>
      <c r="AI80" s="35">
        <v>61193</v>
      </c>
      <c r="AJ80" s="35">
        <f t="shared" si="84"/>
        <v>-8798</v>
      </c>
      <c r="AK80" s="36">
        <f t="shared" si="85"/>
        <v>0.87429812404452001</v>
      </c>
      <c r="AL80" s="35">
        <v>65849</v>
      </c>
      <c r="AM80" s="35">
        <f t="shared" si="86"/>
        <v>-8610</v>
      </c>
      <c r="AN80" s="36">
        <f t="shared" si="87"/>
        <v>0.88436589263890197</v>
      </c>
      <c r="AO80" s="35">
        <f t="shared" si="88"/>
        <v>127042</v>
      </c>
      <c r="AP80" s="35">
        <f t="shared" si="89"/>
        <v>-17408</v>
      </c>
      <c r="AQ80" s="36">
        <f t="shared" si="90"/>
        <v>0.87948771201107645</v>
      </c>
      <c r="AR80" s="35">
        <v>82979</v>
      </c>
      <c r="AS80" s="35">
        <f t="shared" si="91"/>
        <v>-7628.8399999999965</v>
      </c>
      <c r="AT80" s="36">
        <f t="shared" si="92"/>
        <v>0.91580375384734924</v>
      </c>
      <c r="AU80" s="35">
        <f t="shared" si="93"/>
        <v>210021</v>
      </c>
      <c r="AV80" s="35">
        <f t="shared" si="94"/>
        <v>-25036.839999999997</v>
      </c>
      <c r="AW80" s="36">
        <f t="shared" si="95"/>
        <v>0.89348647124469449</v>
      </c>
      <c r="AX80" s="35">
        <v>136100</v>
      </c>
      <c r="AY80" s="35">
        <f t="shared" si="96"/>
        <v>37315</v>
      </c>
      <c r="AZ80" s="36">
        <f t="shared" si="97"/>
        <v>1.3777395353545578</v>
      </c>
      <c r="BA80" s="35">
        <f t="shared" si="98"/>
        <v>346121</v>
      </c>
      <c r="BB80" s="35">
        <f t="shared" si="99"/>
        <v>12278.160000000033</v>
      </c>
      <c r="BC80" s="102">
        <f>BA80/AF80:AF81</f>
        <v>1.0367782636883871</v>
      </c>
      <c r="BD80" s="22">
        <f t="shared" si="101"/>
        <v>141909.60999999999</v>
      </c>
      <c r="BE80" s="119">
        <f t="shared" si="102"/>
        <v>5034.0456000000131</v>
      </c>
    </row>
    <row r="81" spans="1:57" s="1" customFormat="1" ht="12" thickBot="1" x14ac:dyDescent="0.25">
      <c r="A81" s="64">
        <v>70</v>
      </c>
      <c r="B81" s="65">
        <v>51</v>
      </c>
      <c r="C81" s="65" t="s">
        <v>225</v>
      </c>
      <c r="D81" s="66">
        <v>7802354046</v>
      </c>
      <c r="E81" s="66"/>
      <c r="F81" s="66">
        <v>86618101</v>
      </c>
      <c r="G81" s="67">
        <v>78960.88</v>
      </c>
      <c r="H81" s="67">
        <v>66069</v>
      </c>
      <c r="I81" s="68">
        <f t="shared" si="64"/>
        <v>145029.88</v>
      </c>
      <c r="J81" s="67">
        <v>58111</v>
      </c>
      <c r="K81" s="68">
        <f t="shared" si="65"/>
        <v>203140.88</v>
      </c>
      <c r="L81" s="67">
        <v>231601</v>
      </c>
      <c r="M81" s="104">
        <f t="shared" si="66"/>
        <v>434741.88</v>
      </c>
      <c r="N81" s="67">
        <v>51495</v>
      </c>
      <c r="O81" s="67">
        <f t="shared" si="67"/>
        <v>-27465.880000000005</v>
      </c>
      <c r="P81" s="69">
        <f t="shared" si="68"/>
        <v>0.65215838526622294</v>
      </c>
      <c r="Q81" s="67">
        <v>58503</v>
      </c>
      <c r="R81" s="67">
        <f t="shared" si="69"/>
        <v>-7566</v>
      </c>
      <c r="S81" s="69">
        <f t="shared" si="70"/>
        <v>0.88548335830722424</v>
      </c>
      <c r="T81" s="70">
        <f t="shared" si="71"/>
        <v>109998</v>
      </c>
      <c r="U81" s="70">
        <f t="shared" si="72"/>
        <v>-35031.880000000005</v>
      </c>
      <c r="V81" s="71">
        <f t="shared" si="73"/>
        <v>0.75845060342048132</v>
      </c>
      <c r="W81" s="67">
        <v>52345</v>
      </c>
      <c r="X81" s="67">
        <f t="shared" si="74"/>
        <v>-5766</v>
      </c>
      <c r="Y81" s="69">
        <f t="shared" si="75"/>
        <v>0.90077610091032678</v>
      </c>
      <c r="Z81" s="70">
        <f t="shared" si="76"/>
        <v>162343</v>
      </c>
      <c r="AA81" s="70">
        <f t="shared" si="77"/>
        <v>-40797.880000000005</v>
      </c>
      <c r="AB81" s="71">
        <f t="shared" si="78"/>
        <v>0.79916459946417484</v>
      </c>
      <c r="AC81" s="67">
        <v>32901</v>
      </c>
      <c r="AD81" s="67">
        <f t="shared" si="79"/>
        <v>-198700</v>
      </c>
      <c r="AE81" s="69">
        <f t="shared" si="80"/>
        <v>0.14205897211151938</v>
      </c>
      <c r="AF81" s="104">
        <f t="shared" si="81"/>
        <v>195244</v>
      </c>
      <c r="AG81" s="104">
        <f t="shared" si="82"/>
        <v>-239497.88</v>
      </c>
      <c r="AH81" s="105">
        <f t="shared" si="83"/>
        <v>0.44910327019793905</v>
      </c>
      <c r="AI81" s="104">
        <v>25640</v>
      </c>
      <c r="AJ81" s="104">
        <f t="shared" si="84"/>
        <v>-25855</v>
      </c>
      <c r="AK81" s="105">
        <f t="shared" si="85"/>
        <v>0.49791241868142538</v>
      </c>
      <c r="AL81" s="104">
        <v>35619</v>
      </c>
      <c r="AM81" s="104">
        <f t="shared" si="86"/>
        <v>-22884</v>
      </c>
      <c r="AN81" s="105">
        <f t="shared" si="87"/>
        <v>0.60884057227834465</v>
      </c>
      <c r="AO81" s="104">
        <f t="shared" si="88"/>
        <v>61259</v>
      </c>
      <c r="AP81" s="104">
        <f t="shared" si="89"/>
        <v>-48739</v>
      </c>
      <c r="AQ81" s="105">
        <f t="shared" si="90"/>
        <v>0.55691012563864795</v>
      </c>
      <c r="AR81" s="104">
        <v>58611</v>
      </c>
      <c r="AS81" s="104">
        <f t="shared" si="91"/>
        <v>6266</v>
      </c>
      <c r="AT81" s="105">
        <f t="shared" si="92"/>
        <v>1.1197057980704939</v>
      </c>
      <c r="AU81" s="104">
        <f t="shared" si="93"/>
        <v>119870</v>
      </c>
      <c r="AV81" s="104">
        <f t="shared" si="94"/>
        <v>-42473</v>
      </c>
      <c r="AW81" s="105">
        <f t="shared" si="95"/>
        <v>0.73837492223255696</v>
      </c>
      <c r="AX81" s="104">
        <v>81108</v>
      </c>
      <c r="AY81" s="104">
        <f t="shared" si="96"/>
        <v>48207</v>
      </c>
      <c r="AZ81" s="105">
        <f t="shared" si="97"/>
        <v>2.4652138232880461</v>
      </c>
      <c r="BA81" s="104">
        <f t="shared" si="98"/>
        <v>200978</v>
      </c>
      <c r="BB81" s="104">
        <f t="shared" si="99"/>
        <v>5734</v>
      </c>
      <c r="BC81" s="106">
        <f>BA81/AF81:AF83</f>
        <v>1.0293683800782611</v>
      </c>
      <c r="BD81" s="67">
        <f t="shared" si="101"/>
        <v>66322.740000000005</v>
      </c>
      <c r="BE81" s="120">
        <f t="shared" si="102"/>
        <v>1892.22</v>
      </c>
    </row>
    <row r="82" spans="1:57" s="1" customFormat="1" ht="16.5" customHeight="1" thickBot="1" x14ac:dyDescent="0.25">
      <c r="A82" s="72"/>
      <c r="B82" s="73"/>
      <c r="C82" s="73"/>
      <c r="D82" s="74"/>
      <c r="E82" s="74"/>
      <c r="F82" s="74"/>
      <c r="G82" s="75"/>
      <c r="H82" s="75"/>
      <c r="I82" s="75"/>
      <c r="J82" s="75"/>
      <c r="K82" s="75"/>
      <c r="L82" s="75"/>
      <c r="M82" s="107">
        <f t="shared" ref="M82:BB82" si="103">SUM(M11:M81)</f>
        <v>115849716.89000002</v>
      </c>
      <c r="N82" s="76">
        <f t="shared" si="103"/>
        <v>24204498.389999997</v>
      </c>
      <c r="O82" s="76">
        <f t="shared" si="103"/>
        <v>634436.65000000026</v>
      </c>
      <c r="P82" s="77" t="e">
        <f t="shared" si="103"/>
        <v>#DIV/0!</v>
      </c>
      <c r="Q82" s="76">
        <f t="shared" si="103"/>
        <v>30927574.966030002</v>
      </c>
      <c r="R82" s="76">
        <f t="shared" si="103"/>
        <v>-607167.52397000021</v>
      </c>
      <c r="S82" s="77" t="e">
        <f t="shared" si="103"/>
        <v>#DIV/0!</v>
      </c>
      <c r="T82" s="76">
        <f t="shared" si="103"/>
        <v>55131901.356030002</v>
      </c>
      <c r="U82" s="76">
        <f t="shared" si="103"/>
        <v>27096.126029999941</v>
      </c>
      <c r="V82" s="77" t="e">
        <f t="shared" si="103"/>
        <v>#DIV/0!</v>
      </c>
      <c r="W82" s="76">
        <f t="shared" si="103"/>
        <v>31374826.373</v>
      </c>
      <c r="X82" s="76">
        <f t="shared" si="103"/>
        <v>6136753.2829999998</v>
      </c>
      <c r="Y82" s="77" t="e">
        <f t="shared" si="103"/>
        <v>#DIV/0!</v>
      </c>
      <c r="Z82" s="76">
        <f t="shared" si="103"/>
        <v>86506549.729030013</v>
      </c>
      <c r="AA82" s="76">
        <f t="shared" si="103"/>
        <v>7371368.7690300001</v>
      </c>
      <c r="AB82" s="77" t="e">
        <f t="shared" si="103"/>
        <v>#DIV/0!</v>
      </c>
      <c r="AC82" s="76">
        <f t="shared" si="103"/>
        <v>41467784.250000007</v>
      </c>
      <c r="AD82" s="76">
        <f t="shared" si="103"/>
        <v>5331413.5099999979</v>
      </c>
      <c r="AE82" s="77" t="e">
        <f t="shared" si="103"/>
        <v>#DIV/0!</v>
      </c>
      <c r="AF82" s="107">
        <f t="shared" si="103"/>
        <v>127974149.97902998</v>
      </c>
      <c r="AG82" s="107">
        <f t="shared" si="103"/>
        <v>10982380.949029999</v>
      </c>
      <c r="AH82" s="108" t="e">
        <f t="shared" si="103"/>
        <v>#DIV/0!</v>
      </c>
      <c r="AI82" s="107">
        <f t="shared" si="103"/>
        <v>36152671.5</v>
      </c>
      <c r="AJ82" s="107">
        <f t="shared" si="103"/>
        <v>11948349.109999998</v>
      </c>
      <c r="AK82" s="108" t="e">
        <f t="shared" si="103"/>
        <v>#DIV/0!</v>
      </c>
      <c r="AL82" s="107">
        <f t="shared" si="103"/>
        <v>46229697.550000004</v>
      </c>
      <c r="AM82" s="107">
        <f t="shared" si="103"/>
        <v>15302301.583969999</v>
      </c>
      <c r="AN82" s="108" t="e">
        <f t="shared" si="103"/>
        <v>#DIV/0!</v>
      </c>
      <c r="AO82" s="107">
        <f t="shared" si="103"/>
        <v>82382176.049999997</v>
      </c>
      <c r="AP82" s="107">
        <f t="shared" si="103"/>
        <v>27250456.693970006</v>
      </c>
      <c r="AQ82" s="108" t="e">
        <f t="shared" si="103"/>
        <v>#DIV/0!</v>
      </c>
      <c r="AR82" s="107">
        <f t="shared" si="103"/>
        <v>39078414.169999994</v>
      </c>
      <c r="AS82" s="107">
        <f t="shared" si="103"/>
        <v>7703772.7970000003</v>
      </c>
      <c r="AT82" s="108" t="e">
        <f t="shared" si="103"/>
        <v>#DIV/0!</v>
      </c>
      <c r="AU82" s="107">
        <f t="shared" si="103"/>
        <v>121460391.22000003</v>
      </c>
      <c r="AV82" s="107">
        <f t="shared" si="103"/>
        <v>34954029.490970001</v>
      </c>
      <c r="AW82" s="108" t="e">
        <f t="shared" si="103"/>
        <v>#DIV/0!</v>
      </c>
      <c r="AX82" s="107">
        <f t="shared" si="103"/>
        <v>58819287.249999985</v>
      </c>
      <c r="AY82" s="107">
        <f t="shared" si="103"/>
        <v>17351693.999999996</v>
      </c>
      <c r="AZ82" s="108" t="e">
        <f t="shared" si="103"/>
        <v>#DIV/0!</v>
      </c>
      <c r="BA82" s="107">
        <f t="shared" si="103"/>
        <v>180279473.47</v>
      </c>
      <c r="BB82" s="107">
        <f t="shared" si="103"/>
        <v>52305517.490970001</v>
      </c>
      <c r="BC82" s="109">
        <f>BA82/AF82:AF84</f>
        <v>1.4087178816936141</v>
      </c>
      <c r="BD82" s="78">
        <f>SUM(BD11:BD81)</f>
        <v>65898419.56750001</v>
      </c>
      <c r="BE82" s="121">
        <f>SUM(BE11:BE81)</f>
        <v>19801653.482180096</v>
      </c>
    </row>
    <row r="83" spans="1:57" s="1" customFormat="1" ht="11.25" x14ac:dyDescent="0.2">
      <c r="A83" s="2">
        <v>71</v>
      </c>
      <c r="B83" s="79">
        <v>16</v>
      </c>
      <c r="C83" s="79" t="s">
        <v>202</v>
      </c>
      <c r="D83" s="80">
        <v>1012008126</v>
      </c>
      <c r="E83" s="80">
        <v>101201001</v>
      </c>
      <c r="F83" s="80">
        <v>86618101</v>
      </c>
      <c r="G83" s="81">
        <v>37336</v>
      </c>
      <c r="H83" s="81">
        <v>35672</v>
      </c>
      <c r="I83" s="82">
        <f t="shared" ref="I83:I123" si="104">G83+H83</f>
        <v>73008</v>
      </c>
      <c r="J83" s="81">
        <v>35617</v>
      </c>
      <c r="K83" s="82">
        <f t="shared" ref="K83:K123" si="105">J83+I83</f>
        <v>108625</v>
      </c>
      <c r="L83" s="81">
        <v>35697</v>
      </c>
      <c r="M83" s="110">
        <f t="shared" ref="M83:M123" si="106">K83+L83</f>
        <v>144322</v>
      </c>
      <c r="N83" s="81">
        <v>16941</v>
      </c>
      <c r="O83" s="81">
        <f t="shared" ref="O83:O123" si="107">N83-G83</f>
        <v>-20395</v>
      </c>
      <c r="P83" s="83">
        <f t="shared" ref="P83:P123" si="108">N83/G83</f>
        <v>0.45374437540175699</v>
      </c>
      <c r="Q83" s="81">
        <v>22568</v>
      </c>
      <c r="R83" s="81">
        <f t="shared" ref="R83:R123" si="109">Q83-H83</f>
        <v>-13104</v>
      </c>
      <c r="S83" s="83">
        <f t="shared" ref="S83:S123" si="110">Q83/H83</f>
        <v>0.63265306122448983</v>
      </c>
      <c r="T83" s="84">
        <f t="shared" ref="T83:T123" si="111">N83+Q83</f>
        <v>39509</v>
      </c>
      <c r="U83" s="84">
        <f t="shared" ref="U83:U123" si="112">T83-I83</f>
        <v>-33499</v>
      </c>
      <c r="V83" s="85">
        <f t="shared" ref="V83:V123" si="113">T83/I83</f>
        <v>0.54115987289064216</v>
      </c>
      <c r="W83" s="81">
        <v>24285</v>
      </c>
      <c r="X83" s="81">
        <f t="shared" ref="X83:X123" si="114">W83-J83</f>
        <v>-11332</v>
      </c>
      <c r="Y83" s="83">
        <f t="shared" ref="Y83:Y123" si="115">W83/J83</f>
        <v>0.6818373248729539</v>
      </c>
      <c r="Z83" s="84">
        <f t="shared" ref="Z83:Z123" si="116">T83+W83</f>
        <v>63794</v>
      </c>
      <c r="AA83" s="84">
        <f t="shared" ref="AA83:AA123" si="117">Z83-K83</f>
        <v>-44831</v>
      </c>
      <c r="AB83" s="85">
        <f t="shared" ref="AB83:AB123" si="118">Z83/K83</f>
        <v>0.58728653624856153</v>
      </c>
      <c r="AC83" s="81">
        <v>30501</v>
      </c>
      <c r="AD83" s="81">
        <f t="shared" ref="AD83:AD123" si="119">AC83-L83</f>
        <v>-5196</v>
      </c>
      <c r="AE83" s="83">
        <f t="shared" ref="AE83:AE123" si="120">AC83/L83</f>
        <v>0.8544415497100597</v>
      </c>
      <c r="AF83" s="110">
        <f t="shared" ref="AF83:AF123" si="121">Z83+AC83</f>
        <v>94295</v>
      </c>
      <c r="AG83" s="110">
        <f t="shared" ref="AG83:AG123" si="122">AF83-M83</f>
        <v>-50027</v>
      </c>
      <c r="AH83" s="111">
        <f t="shared" ref="AH83:AH123" si="123">AF83/M83</f>
        <v>0.6533653912778371</v>
      </c>
      <c r="AI83" s="110">
        <v>16693</v>
      </c>
      <c r="AJ83" s="110">
        <f t="shared" ref="AJ83:AJ123" si="124">AI83-N83</f>
        <v>-248</v>
      </c>
      <c r="AK83" s="111">
        <f t="shared" ref="AK83:AK123" si="125">AI83/N83</f>
        <v>0.98536095862109674</v>
      </c>
      <c r="AL83" s="110">
        <v>21396</v>
      </c>
      <c r="AM83" s="110">
        <f t="shared" ref="AM83:AM123" si="126">AL83-Q83</f>
        <v>-1172</v>
      </c>
      <c r="AN83" s="111">
        <f t="shared" ref="AN83:AN123" si="127">AL83/Q83</f>
        <v>0.94806806097128682</v>
      </c>
      <c r="AO83" s="110">
        <f t="shared" ref="AO83:AO123" si="128">AI83+AL83</f>
        <v>38089</v>
      </c>
      <c r="AP83" s="110">
        <f t="shared" ref="AP83:AP123" si="129">AO83-T83</f>
        <v>-1420</v>
      </c>
      <c r="AQ83" s="111">
        <f t="shared" ref="AQ83:AQ123" si="130">AO83/T83</f>
        <v>0.96405882204054771</v>
      </c>
      <c r="AR83" s="110">
        <v>25280</v>
      </c>
      <c r="AS83" s="110">
        <f t="shared" ref="AS83:AS123" si="131">AR83-W83</f>
        <v>995</v>
      </c>
      <c r="AT83" s="111">
        <f t="shared" ref="AT83:AT123" si="132">AR83/W83</f>
        <v>1.0409717932880378</v>
      </c>
      <c r="AU83" s="110">
        <f t="shared" ref="AU83:AU123" si="133">AO83+AR83</f>
        <v>63369</v>
      </c>
      <c r="AV83" s="110">
        <f t="shared" ref="AV83:AV123" si="134">AU83-Z83</f>
        <v>-425</v>
      </c>
      <c r="AW83" s="111">
        <f t="shared" ref="AW83:AW123" si="135">AU83/Z83</f>
        <v>0.99333793146690907</v>
      </c>
      <c r="AX83" s="110">
        <v>28783</v>
      </c>
      <c r="AY83" s="110">
        <f t="shared" ref="AY83:AY123" si="136">AX83-AC83</f>
        <v>-1718</v>
      </c>
      <c r="AZ83" s="111">
        <f t="shared" ref="AZ83:AZ123" si="137">AX83/AC83</f>
        <v>0.94367397790236385</v>
      </c>
      <c r="BA83" s="110">
        <f t="shared" ref="BA83:BA123" si="138">AU83+AX83</f>
        <v>92152</v>
      </c>
      <c r="BB83" s="110">
        <f t="shared" ref="BB83:BB123" si="139">BA83-AF83</f>
        <v>-2143</v>
      </c>
      <c r="BC83" s="111">
        <f>BA83/AF83:AF84</f>
        <v>0.97727345034201174</v>
      </c>
      <c r="BD83" s="86">
        <f t="shared" ref="BD83:BD123" si="140">IF(F83=86618101,BA83*33/100,BA83*41/100)</f>
        <v>30410.16</v>
      </c>
      <c r="BE83" s="122">
        <f t="shared" ref="BE83:BE123" si="141">IF(F83=86618101,BB83*33/100,BB83*41/100)</f>
        <v>-707.19</v>
      </c>
    </row>
    <row r="84" spans="1:57" s="1" customFormat="1" ht="13.5" customHeight="1" x14ac:dyDescent="0.2">
      <c r="A84" s="2">
        <v>72</v>
      </c>
      <c r="B84" s="21">
        <v>53</v>
      </c>
      <c r="C84" s="21" t="s">
        <v>135</v>
      </c>
      <c r="D84" s="13">
        <v>1001264801</v>
      </c>
      <c r="E84" s="13"/>
      <c r="F84" s="13">
        <v>86618101</v>
      </c>
      <c r="G84" s="22">
        <v>0</v>
      </c>
      <c r="H84" s="22">
        <v>0</v>
      </c>
      <c r="I84" s="59">
        <f t="shared" si="104"/>
        <v>0</v>
      </c>
      <c r="J84" s="22">
        <v>101200</v>
      </c>
      <c r="K84" s="59">
        <f t="shared" si="105"/>
        <v>101200</v>
      </c>
      <c r="L84" s="22">
        <v>166000</v>
      </c>
      <c r="M84" s="35">
        <f t="shared" si="106"/>
        <v>267200</v>
      </c>
      <c r="N84" s="22">
        <v>54037.19</v>
      </c>
      <c r="O84" s="22">
        <f t="shared" si="107"/>
        <v>54037.19</v>
      </c>
      <c r="P84" s="24" t="e">
        <f t="shared" si="108"/>
        <v>#DIV/0!</v>
      </c>
      <c r="Q84" s="22">
        <v>99582.93</v>
      </c>
      <c r="R84" s="22">
        <f t="shared" si="109"/>
        <v>99582.93</v>
      </c>
      <c r="S84" s="24" t="e">
        <f t="shared" si="110"/>
        <v>#DIV/0!</v>
      </c>
      <c r="T84" s="60">
        <f t="shared" si="111"/>
        <v>153620.12</v>
      </c>
      <c r="U84" s="60">
        <f t="shared" si="112"/>
        <v>153620.12</v>
      </c>
      <c r="V84" s="61" t="e">
        <f t="shared" si="113"/>
        <v>#DIV/0!</v>
      </c>
      <c r="W84" s="22">
        <v>85000</v>
      </c>
      <c r="X84" s="22">
        <f t="shared" si="114"/>
        <v>-16200</v>
      </c>
      <c r="Y84" s="24">
        <f t="shared" si="115"/>
        <v>0.83992094861660083</v>
      </c>
      <c r="Z84" s="60">
        <f t="shared" si="116"/>
        <v>238620.12</v>
      </c>
      <c r="AA84" s="60">
        <f t="shared" si="117"/>
        <v>137420.12</v>
      </c>
      <c r="AB84" s="61">
        <f t="shared" si="118"/>
        <v>2.3579063241106719</v>
      </c>
      <c r="AC84" s="22">
        <v>164263</v>
      </c>
      <c r="AD84" s="22">
        <f t="shared" si="119"/>
        <v>-1737</v>
      </c>
      <c r="AE84" s="24">
        <f t="shared" si="120"/>
        <v>0.98953614457831329</v>
      </c>
      <c r="AF84" s="35">
        <f t="shared" si="121"/>
        <v>402883.12</v>
      </c>
      <c r="AG84" s="35">
        <f t="shared" si="122"/>
        <v>135683.12</v>
      </c>
      <c r="AH84" s="36">
        <f t="shared" si="123"/>
        <v>1.5077961077844311</v>
      </c>
      <c r="AI84" s="35">
        <v>65247</v>
      </c>
      <c r="AJ84" s="35">
        <f t="shared" si="124"/>
        <v>11209.809999999998</v>
      </c>
      <c r="AK84" s="36">
        <f t="shared" si="125"/>
        <v>1.2074462051042993</v>
      </c>
      <c r="AL84" s="35">
        <v>127532</v>
      </c>
      <c r="AM84" s="35">
        <f t="shared" si="126"/>
        <v>27949.070000000007</v>
      </c>
      <c r="AN84" s="36">
        <f t="shared" si="127"/>
        <v>1.2806612538916058</v>
      </c>
      <c r="AO84" s="35">
        <f t="shared" si="128"/>
        <v>192779</v>
      </c>
      <c r="AP84" s="35">
        <f t="shared" si="129"/>
        <v>39158.880000000005</v>
      </c>
      <c r="AQ84" s="36">
        <f t="shared" si="130"/>
        <v>1.2549072348075239</v>
      </c>
      <c r="AR84" s="35">
        <v>59865</v>
      </c>
      <c r="AS84" s="35">
        <f t="shared" si="131"/>
        <v>-25135</v>
      </c>
      <c r="AT84" s="36">
        <f t="shared" si="132"/>
        <v>0.70429411764705885</v>
      </c>
      <c r="AU84" s="35">
        <f t="shared" si="133"/>
        <v>252644</v>
      </c>
      <c r="AV84" s="35">
        <f t="shared" si="134"/>
        <v>14023.880000000005</v>
      </c>
      <c r="AW84" s="36">
        <f t="shared" si="135"/>
        <v>1.0587707356781146</v>
      </c>
      <c r="AX84" s="35">
        <v>144517</v>
      </c>
      <c r="AY84" s="35">
        <f t="shared" si="136"/>
        <v>-19746</v>
      </c>
      <c r="AZ84" s="36">
        <f t="shared" si="137"/>
        <v>0.87979033622909597</v>
      </c>
      <c r="BA84" s="35">
        <f t="shared" si="138"/>
        <v>397161</v>
      </c>
      <c r="BB84" s="35">
        <f t="shared" si="139"/>
        <v>-5722.1199999999953</v>
      </c>
      <c r="BC84" s="36">
        <f>BA84/AF84:AF85</f>
        <v>0.98579707186540855</v>
      </c>
      <c r="BD84" s="22">
        <f t="shared" si="140"/>
        <v>131063.13</v>
      </c>
      <c r="BE84" s="123">
        <f t="shared" si="141"/>
        <v>-1888.2995999999985</v>
      </c>
    </row>
    <row r="85" spans="1:57" s="1" customFormat="1" ht="11.25" x14ac:dyDescent="0.2">
      <c r="A85" s="2">
        <v>73</v>
      </c>
      <c r="B85" s="21">
        <v>64</v>
      </c>
      <c r="C85" s="21" t="s">
        <v>163</v>
      </c>
      <c r="D85" s="13">
        <v>1001048857</v>
      </c>
      <c r="E85" s="13"/>
      <c r="F85" s="13">
        <v>86618101</v>
      </c>
      <c r="G85" s="22">
        <v>39375</v>
      </c>
      <c r="H85" s="22">
        <v>67970</v>
      </c>
      <c r="I85" s="59">
        <f t="shared" si="104"/>
        <v>107345</v>
      </c>
      <c r="J85" s="22">
        <v>69690</v>
      </c>
      <c r="K85" s="59">
        <f t="shared" si="105"/>
        <v>177035</v>
      </c>
      <c r="L85" s="22">
        <v>80213</v>
      </c>
      <c r="M85" s="35">
        <f t="shared" si="106"/>
        <v>257248</v>
      </c>
      <c r="N85" s="22">
        <v>29130</v>
      </c>
      <c r="O85" s="22">
        <f t="shared" si="107"/>
        <v>-10245</v>
      </c>
      <c r="P85" s="24">
        <f t="shared" si="108"/>
        <v>0.73980952380952381</v>
      </c>
      <c r="Q85" s="22">
        <v>68193</v>
      </c>
      <c r="R85" s="22">
        <f t="shared" si="109"/>
        <v>223</v>
      </c>
      <c r="S85" s="24">
        <f t="shared" si="110"/>
        <v>1.0032808592025895</v>
      </c>
      <c r="T85" s="60">
        <f t="shared" si="111"/>
        <v>97323</v>
      </c>
      <c r="U85" s="60">
        <f t="shared" si="112"/>
        <v>-10022</v>
      </c>
      <c r="V85" s="61">
        <f t="shared" si="113"/>
        <v>0.90663747729284083</v>
      </c>
      <c r="W85" s="22">
        <v>84324</v>
      </c>
      <c r="X85" s="22">
        <f t="shared" si="114"/>
        <v>14634</v>
      </c>
      <c r="Y85" s="24">
        <f t="shared" si="115"/>
        <v>1.2099870856650883</v>
      </c>
      <c r="Z85" s="60">
        <f t="shared" si="116"/>
        <v>181647</v>
      </c>
      <c r="AA85" s="60">
        <f t="shared" si="117"/>
        <v>4612</v>
      </c>
      <c r="AB85" s="61">
        <f t="shared" si="118"/>
        <v>1.0260513457790832</v>
      </c>
      <c r="AC85" s="22">
        <v>85551</v>
      </c>
      <c r="AD85" s="22">
        <f t="shared" si="119"/>
        <v>5338</v>
      </c>
      <c r="AE85" s="24">
        <f t="shared" si="120"/>
        <v>1.0665478164387319</v>
      </c>
      <c r="AF85" s="35">
        <f t="shared" si="121"/>
        <v>267198</v>
      </c>
      <c r="AG85" s="35">
        <f t="shared" si="122"/>
        <v>9950</v>
      </c>
      <c r="AH85" s="36">
        <f t="shared" si="123"/>
        <v>1.0386786291827341</v>
      </c>
      <c r="AI85" s="35">
        <v>24886</v>
      </c>
      <c r="AJ85" s="35">
        <f t="shared" si="124"/>
        <v>-4244</v>
      </c>
      <c r="AK85" s="36">
        <f t="shared" si="125"/>
        <v>0.85430827325780978</v>
      </c>
      <c r="AL85" s="35">
        <v>58144</v>
      </c>
      <c r="AM85" s="35">
        <f t="shared" si="126"/>
        <v>-10049</v>
      </c>
      <c r="AN85" s="36">
        <f t="shared" si="127"/>
        <v>0.8526388338979074</v>
      </c>
      <c r="AO85" s="35">
        <f t="shared" si="128"/>
        <v>83030</v>
      </c>
      <c r="AP85" s="35">
        <f t="shared" si="129"/>
        <v>-14293</v>
      </c>
      <c r="AQ85" s="36">
        <f t="shared" si="130"/>
        <v>0.85313851813034947</v>
      </c>
      <c r="AR85" s="35">
        <v>80128</v>
      </c>
      <c r="AS85" s="35">
        <f t="shared" si="131"/>
        <v>-4196</v>
      </c>
      <c r="AT85" s="36">
        <f t="shared" si="132"/>
        <v>0.95023955220340595</v>
      </c>
      <c r="AU85" s="35">
        <f t="shared" si="133"/>
        <v>163158</v>
      </c>
      <c r="AV85" s="35">
        <f t="shared" si="134"/>
        <v>-18489</v>
      </c>
      <c r="AW85" s="36">
        <f t="shared" si="135"/>
        <v>0.89821466911096792</v>
      </c>
      <c r="AX85" s="35">
        <v>95761</v>
      </c>
      <c r="AY85" s="35">
        <f t="shared" si="136"/>
        <v>10210</v>
      </c>
      <c r="AZ85" s="36">
        <f t="shared" si="137"/>
        <v>1.119344017019088</v>
      </c>
      <c r="BA85" s="35">
        <f t="shared" si="138"/>
        <v>258919</v>
      </c>
      <c r="BB85" s="35">
        <f t="shared" si="139"/>
        <v>-8279</v>
      </c>
      <c r="BC85" s="36">
        <f>BA85/AF85:AF86</f>
        <v>0.96901548664286408</v>
      </c>
      <c r="BD85" s="22">
        <f t="shared" si="140"/>
        <v>85443.27</v>
      </c>
      <c r="BE85" s="123">
        <f t="shared" si="141"/>
        <v>-2732.07</v>
      </c>
    </row>
    <row r="86" spans="1:57" s="1" customFormat="1" ht="11.25" x14ac:dyDescent="0.2">
      <c r="A86" s="2">
        <v>74</v>
      </c>
      <c r="B86" s="21">
        <v>59</v>
      </c>
      <c r="C86" s="21" t="s">
        <v>155</v>
      </c>
      <c r="D86" s="13">
        <v>7721546864</v>
      </c>
      <c r="E86" s="13"/>
      <c r="F86" s="13">
        <v>86618101</v>
      </c>
      <c r="G86" s="22">
        <v>38114</v>
      </c>
      <c r="H86" s="22">
        <v>58821</v>
      </c>
      <c r="I86" s="59">
        <f t="shared" si="104"/>
        <v>96935</v>
      </c>
      <c r="J86" s="22">
        <v>28097</v>
      </c>
      <c r="K86" s="59">
        <f t="shared" si="105"/>
        <v>125032</v>
      </c>
      <c r="L86" s="22">
        <v>51576</v>
      </c>
      <c r="M86" s="35">
        <f t="shared" si="106"/>
        <v>176608</v>
      </c>
      <c r="N86" s="22">
        <v>41542</v>
      </c>
      <c r="O86" s="22">
        <f t="shared" si="107"/>
        <v>3428</v>
      </c>
      <c r="P86" s="24">
        <f t="shared" si="108"/>
        <v>1.0899407042031799</v>
      </c>
      <c r="Q86" s="22">
        <v>54399</v>
      </c>
      <c r="R86" s="22">
        <f t="shared" si="109"/>
        <v>-4422</v>
      </c>
      <c r="S86" s="24">
        <f t="shared" si="110"/>
        <v>0.92482276737899727</v>
      </c>
      <c r="T86" s="60">
        <f t="shared" si="111"/>
        <v>95941</v>
      </c>
      <c r="U86" s="60">
        <f t="shared" si="112"/>
        <v>-994</v>
      </c>
      <c r="V86" s="61">
        <f t="shared" si="113"/>
        <v>0.98974570588538713</v>
      </c>
      <c r="W86" s="22">
        <v>79506</v>
      </c>
      <c r="X86" s="22">
        <f t="shared" si="114"/>
        <v>51409</v>
      </c>
      <c r="Y86" s="24">
        <f t="shared" si="115"/>
        <v>2.8296971206890413</v>
      </c>
      <c r="Z86" s="60">
        <f t="shared" si="116"/>
        <v>175447</v>
      </c>
      <c r="AA86" s="60">
        <f t="shared" si="117"/>
        <v>50415</v>
      </c>
      <c r="AB86" s="61">
        <f t="shared" si="118"/>
        <v>1.4032167765052146</v>
      </c>
      <c r="AC86" s="22">
        <v>39527</v>
      </c>
      <c r="AD86" s="22">
        <f t="shared" si="119"/>
        <v>-12049</v>
      </c>
      <c r="AE86" s="24">
        <f t="shared" si="120"/>
        <v>0.76638358926632544</v>
      </c>
      <c r="AF86" s="35">
        <f t="shared" si="121"/>
        <v>214974</v>
      </c>
      <c r="AG86" s="35">
        <f t="shared" si="122"/>
        <v>38366</v>
      </c>
      <c r="AH86" s="36">
        <f t="shared" si="123"/>
        <v>1.2172381772060157</v>
      </c>
      <c r="AI86" s="35">
        <v>70152</v>
      </c>
      <c r="AJ86" s="35">
        <f t="shared" si="124"/>
        <v>28610</v>
      </c>
      <c r="AK86" s="36">
        <f t="shared" si="125"/>
        <v>1.6887005921717779</v>
      </c>
      <c r="AL86" s="35">
        <v>55030</v>
      </c>
      <c r="AM86" s="35">
        <f t="shared" si="126"/>
        <v>631</v>
      </c>
      <c r="AN86" s="36">
        <f t="shared" si="127"/>
        <v>1.0115994779315796</v>
      </c>
      <c r="AO86" s="35">
        <f t="shared" si="128"/>
        <v>125182</v>
      </c>
      <c r="AP86" s="35">
        <f t="shared" si="129"/>
        <v>29241</v>
      </c>
      <c r="AQ86" s="36">
        <f t="shared" si="130"/>
        <v>1.3047810633618577</v>
      </c>
      <c r="AR86" s="35">
        <v>51505</v>
      </c>
      <c r="AS86" s="35">
        <f t="shared" si="131"/>
        <v>-28001</v>
      </c>
      <c r="AT86" s="36">
        <f t="shared" si="132"/>
        <v>0.64781274369229991</v>
      </c>
      <c r="AU86" s="35">
        <f t="shared" si="133"/>
        <v>176687</v>
      </c>
      <c r="AV86" s="35">
        <f t="shared" si="134"/>
        <v>1240</v>
      </c>
      <c r="AW86" s="36">
        <f t="shared" si="135"/>
        <v>1.0070676614590162</v>
      </c>
      <c r="AX86" s="35">
        <v>23375</v>
      </c>
      <c r="AY86" s="35">
        <f t="shared" si="136"/>
        <v>-16152</v>
      </c>
      <c r="AZ86" s="36">
        <f t="shared" si="137"/>
        <v>0.59136792572165864</v>
      </c>
      <c r="BA86" s="35">
        <f t="shared" si="138"/>
        <v>200062</v>
      </c>
      <c r="BB86" s="35">
        <f t="shared" si="139"/>
        <v>-14912</v>
      </c>
      <c r="BC86" s="36">
        <f>BA86/AF86:AF86</f>
        <v>0.93063347195474799</v>
      </c>
      <c r="BD86" s="22">
        <f t="shared" si="140"/>
        <v>66020.460000000006</v>
      </c>
      <c r="BE86" s="123">
        <f t="shared" si="141"/>
        <v>-4920.96</v>
      </c>
    </row>
    <row r="87" spans="1:57" s="1" customFormat="1" ht="11.25" x14ac:dyDescent="0.2">
      <c r="A87" s="2">
        <v>75</v>
      </c>
      <c r="B87" s="21">
        <v>79</v>
      </c>
      <c r="C87" s="21" t="s">
        <v>221</v>
      </c>
      <c r="D87" s="13">
        <v>1012008856</v>
      </c>
      <c r="E87" s="13" t="s">
        <v>127</v>
      </c>
      <c r="F87" s="13">
        <v>86618411</v>
      </c>
      <c r="G87" s="22">
        <v>24000</v>
      </c>
      <c r="H87" s="22">
        <v>18500</v>
      </c>
      <c r="I87" s="59">
        <f t="shared" si="104"/>
        <v>42500</v>
      </c>
      <c r="J87" s="22">
        <v>71663</v>
      </c>
      <c r="K87" s="59">
        <f t="shared" si="105"/>
        <v>114163</v>
      </c>
      <c r="L87" s="22">
        <v>39146.53</v>
      </c>
      <c r="M87" s="35">
        <f t="shared" si="106"/>
        <v>153309.53</v>
      </c>
      <c r="N87" s="22">
        <v>18000</v>
      </c>
      <c r="O87" s="22">
        <f t="shared" si="107"/>
        <v>-6000</v>
      </c>
      <c r="P87" s="24">
        <f t="shared" si="108"/>
        <v>0.75</v>
      </c>
      <c r="Q87" s="22">
        <v>50</v>
      </c>
      <c r="R87" s="22">
        <f t="shared" si="109"/>
        <v>-18450</v>
      </c>
      <c r="S87" s="24">
        <f t="shared" si="110"/>
        <v>2.7027027027027029E-3</v>
      </c>
      <c r="T87" s="60">
        <f t="shared" si="111"/>
        <v>18050</v>
      </c>
      <c r="U87" s="60">
        <f t="shared" si="112"/>
        <v>-24450</v>
      </c>
      <c r="V87" s="61">
        <f t="shared" si="113"/>
        <v>0.42470588235294116</v>
      </c>
      <c r="W87" s="22">
        <v>0</v>
      </c>
      <c r="X87" s="22">
        <f t="shared" si="114"/>
        <v>-71663</v>
      </c>
      <c r="Y87" s="24">
        <f t="shared" si="115"/>
        <v>0</v>
      </c>
      <c r="Z87" s="60">
        <f t="shared" si="116"/>
        <v>18050</v>
      </c>
      <c r="AA87" s="60">
        <f t="shared" si="117"/>
        <v>-96113</v>
      </c>
      <c r="AB87" s="61">
        <f t="shared" si="118"/>
        <v>0.15810726767866998</v>
      </c>
      <c r="AC87" s="22">
        <v>0</v>
      </c>
      <c r="AD87" s="22">
        <f t="shared" si="119"/>
        <v>-39146.53</v>
      </c>
      <c r="AE87" s="24">
        <f t="shared" si="120"/>
        <v>0</v>
      </c>
      <c r="AF87" s="35">
        <f t="shared" si="121"/>
        <v>18050</v>
      </c>
      <c r="AG87" s="35">
        <f t="shared" si="122"/>
        <v>-135259.53</v>
      </c>
      <c r="AH87" s="36">
        <f t="shared" si="123"/>
        <v>0.11773566848714492</v>
      </c>
      <c r="AI87" s="35">
        <v>-44.85</v>
      </c>
      <c r="AJ87" s="35">
        <f t="shared" si="124"/>
        <v>-18044.849999999999</v>
      </c>
      <c r="AK87" s="36">
        <f t="shared" si="125"/>
        <v>-2.4916666666666668E-3</v>
      </c>
      <c r="AL87" s="35">
        <v>0</v>
      </c>
      <c r="AM87" s="35">
        <f t="shared" si="126"/>
        <v>-50</v>
      </c>
      <c r="AN87" s="36">
        <f t="shared" si="127"/>
        <v>0</v>
      </c>
      <c r="AO87" s="35">
        <f t="shared" si="128"/>
        <v>-44.85</v>
      </c>
      <c r="AP87" s="35">
        <f t="shared" si="129"/>
        <v>-18094.849999999999</v>
      </c>
      <c r="AQ87" s="36">
        <f t="shared" si="130"/>
        <v>-2.4847645429362884E-3</v>
      </c>
      <c r="AR87" s="35">
        <v>0</v>
      </c>
      <c r="AS87" s="35">
        <f t="shared" si="131"/>
        <v>0</v>
      </c>
      <c r="AT87" s="36" t="e">
        <f t="shared" si="132"/>
        <v>#DIV/0!</v>
      </c>
      <c r="AU87" s="35">
        <f t="shared" si="133"/>
        <v>-44.85</v>
      </c>
      <c r="AV87" s="35">
        <f t="shared" si="134"/>
        <v>-18094.849999999999</v>
      </c>
      <c r="AW87" s="36">
        <f t="shared" si="135"/>
        <v>-2.4847645429362884E-3</v>
      </c>
      <c r="AX87" s="35">
        <v>0</v>
      </c>
      <c r="AY87" s="35">
        <f t="shared" si="136"/>
        <v>0</v>
      </c>
      <c r="AZ87" s="36" t="e">
        <f t="shared" si="137"/>
        <v>#DIV/0!</v>
      </c>
      <c r="BA87" s="35">
        <f t="shared" si="138"/>
        <v>-44.85</v>
      </c>
      <c r="BB87" s="35">
        <f t="shared" si="139"/>
        <v>-18094.849999999999</v>
      </c>
      <c r="BC87" s="36">
        <f>BA87/AF87:AF87</f>
        <v>-2.4847645429362884E-3</v>
      </c>
      <c r="BD87" s="22">
        <f t="shared" si="140"/>
        <v>-18.388500000000001</v>
      </c>
      <c r="BE87" s="123">
        <f t="shared" si="141"/>
        <v>-7418.8885</v>
      </c>
    </row>
    <row r="88" spans="1:57" s="1" customFormat="1" ht="11.25" x14ac:dyDescent="0.2">
      <c r="A88" s="2">
        <v>76</v>
      </c>
      <c r="B88" s="21">
        <v>98</v>
      </c>
      <c r="C88" s="21" t="s">
        <v>152</v>
      </c>
      <c r="D88" s="13">
        <v>1012007789</v>
      </c>
      <c r="E88" s="13">
        <v>101201001</v>
      </c>
      <c r="F88" s="13">
        <v>86618433</v>
      </c>
      <c r="G88" s="22">
        <v>72168.72</v>
      </c>
      <c r="H88" s="22">
        <v>39307</v>
      </c>
      <c r="I88" s="59">
        <f t="shared" si="104"/>
        <v>111475.72</v>
      </c>
      <c r="J88" s="22">
        <v>83115</v>
      </c>
      <c r="K88" s="59">
        <f t="shared" si="105"/>
        <v>194590.72</v>
      </c>
      <c r="L88" s="22">
        <v>76318</v>
      </c>
      <c r="M88" s="35">
        <f t="shared" si="106"/>
        <v>270908.71999999997</v>
      </c>
      <c r="N88" s="22">
        <v>51061</v>
      </c>
      <c r="O88" s="22">
        <f t="shared" si="107"/>
        <v>-21107.72</v>
      </c>
      <c r="P88" s="24">
        <f t="shared" si="108"/>
        <v>0.70752259427630138</v>
      </c>
      <c r="Q88" s="22">
        <v>85358</v>
      </c>
      <c r="R88" s="22">
        <f t="shared" si="109"/>
        <v>46051</v>
      </c>
      <c r="S88" s="24">
        <f t="shared" si="110"/>
        <v>2.1715724934490042</v>
      </c>
      <c r="T88" s="60">
        <f t="shared" si="111"/>
        <v>136419</v>
      </c>
      <c r="U88" s="60">
        <f t="shared" si="112"/>
        <v>24943.279999999999</v>
      </c>
      <c r="V88" s="61">
        <f t="shared" si="113"/>
        <v>1.2237552715515092</v>
      </c>
      <c r="W88" s="22">
        <v>101311.12</v>
      </c>
      <c r="X88" s="22">
        <f t="shared" si="114"/>
        <v>18196.119999999995</v>
      </c>
      <c r="Y88" s="24">
        <f t="shared" si="115"/>
        <v>1.2189270288154965</v>
      </c>
      <c r="Z88" s="60">
        <f t="shared" si="116"/>
        <v>237730.12</v>
      </c>
      <c r="AA88" s="60">
        <f t="shared" si="117"/>
        <v>43139.399999999994</v>
      </c>
      <c r="AB88" s="61">
        <f t="shared" si="118"/>
        <v>1.2216929974872388</v>
      </c>
      <c r="AC88" s="22">
        <v>70455</v>
      </c>
      <c r="AD88" s="22">
        <f t="shared" si="119"/>
        <v>-5863</v>
      </c>
      <c r="AE88" s="24">
        <f t="shared" si="120"/>
        <v>0.92317670798501006</v>
      </c>
      <c r="AF88" s="35">
        <f t="shared" si="121"/>
        <v>308185.12</v>
      </c>
      <c r="AG88" s="35">
        <f t="shared" si="122"/>
        <v>37276.400000000023</v>
      </c>
      <c r="AH88" s="36">
        <f t="shared" si="123"/>
        <v>1.1375976380531421</v>
      </c>
      <c r="AI88" s="35">
        <v>67189</v>
      </c>
      <c r="AJ88" s="35">
        <f t="shared" si="124"/>
        <v>16128</v>
      </c>
      <c r="AK88" s="36">
        <f t="shared" si="125"/>
        <v>1.3158575037700007</v>
      </c>
      <c r="AL88" s="35">
        <v>70322</v>
      </c>
      <c r="AM88" s="35">
        <f t="shared" si="126"/>
        <v>-15036</v>
      </c>
      <c r="AN88" s="36">
        <f t="shared" si="127"/>
        <v>0.82384779399704777</v>
      </c>
      <c r="AO88" s="35">
        <f t="shared" si="128"/>
        <v>137511</v>
      </c>
      <c r="AP88" s="35">
        <f t="shared" si="129"/>
        <v>1092</v>
      </c>
      <c r="AQ88" s="36">
        <f t="shared" si="130"/>
        <v>1.0080047500714711</v>
      </c>
      <c r="AR88" s="35">
        <v>71550.14</v>
      </c>
      <c r="AS88" s="35">
        <f t="shared" si="131"/>
        <v>-29760.979999999996</v>
      </c>
      <c r="AT88" s="36">
        <f t="shared" si="132"/>
        <v>0.70624172351465464</v>
      </c>
      <c r="AU88" s="35">
        <f t="shared" si="133"/>
        <v>209061.14</v>
      </c>
      <c r="AV88" s="35">
        <f t="shared" si="134"/>
        <v>-28668.979999999981</v>
      </c>
      <c r="AW88" s="36">
        <f t="shared" si="135"/>
        <v>0.87940535259057628</v>
      </c>
      <c r="AX88" s="35">
        <v>80825.86</v>
      </c>
      <c r="AY88" s="35">
        <f t="shared" si="136"/>
        <v>10370.86</v>
      </c>
      <c r="AZ88" s="36">
        <f t="shared" si="137"/>
        <v>1.1471983535590093</v>
      </c>
      <c r="BA88" s="35">
        <f t="shared" si="138"/>
        <v>289887</v>
      </c>
      <c r="BB88" s="35">
        <f t="shared" si="139"/>
        <v>-18298.119999999995</v>
      </c>
      <c r="BC88" s="36">
        <f>BA88/AF88:AF88</f>
        <v>0.94062620544431219</v>
      </c>
      <c r="BD88" s="22">
        <f t="shared" si="140"/>
        <v>118853.67</v>
      </c>
      <c r="BE88" s="123">
        <f t="shared" si="141"/>
        <v>-7502.2291999999979</v>
      </c>
    </row>
    <row r="89" spans="1:57" s="1" customFormat="1" ht="11.25" x14ac:dyDescent="0.2">
      <c r="A89" s="2">
        <v>77</v>
      </c>
      <c r="B89" s="21">
        <v>92</v>
      </c>
      <c r="C89" s="21" t="s">
        <v>139</v>
      </c>
      <c r="D89" s="13">
        <v>1012009560</v>
      </c>
      <c r="E89" s="13"/>
      <c r="F89" s="13">
        <v>86618422</v>
      </c>
      <c r="G89" s="22">
        <v>70533</v>
      </c>
      <c r="H89" s="22">
        <v>43378</v>
      </c>
      <c r="I89" s="59">
        <f t="shared" si="104"/>
        <v>113911</v>
      </c>
      <c r="J89" s="22">
        <v>25440</v>
      </c>
      <c r="K89" s="59">
        <f t="shared" si="105"/>
        <v>139351</v>
      </c>
      <c r="L89" s="22">
        <v>49846</v>
      </c>
      <c r="M89" s="35">
        <f t="shared" si="106"/>
        <v>189197</v>
      </c>
      <c r="N89" s="22">
        <v>104525</v>
      </c>
      <c r="O89" s="22">
        <f t="shared" si="107"/>
        <v>33992</v>
      </c>
      <c r="P89" s="24">
        <f t="shared" si="108"/>
        <v>1.4819304439056895</v>
      </c>
      <c r="Q89" s="22">
        <v>50870</v>
      </c>
      <c r="R89" s="22">
        <f t="shared" si="109"/>
        <v>7492</v>
      </c>
      <c r="S89" s="24">
        <f t="shared" si="110"/>
        <v>1.1727142791276683</v>
      </c>
      <c r="T89" s="60">
        <f t="shared" si="111"/>
        <v>155395</v>
      </c>
      <c r="U89" s="60">
        <f t="shared" si="112"/>
        <v>41484</v>
      </c>
      <c r="V89" s="61">
        <f t="shared" si="113"/>
        <v>1.3641790520669645</v>
      </c>
      <c r="W89" s="22">
        <v>32637</v>
      </c>
      <c r="X89" s="22">
        <f t="shared" si="114"/>
        <v>7197</v>
      </c>
      <c r="Y89" s="24">
        <f t="shared" si="115"/>
        <v>1.2829009433962264</v>
      </c>
      <c r="Z89" s="60">
        <f t="shared" si="116"/>
        <v>188032</v>
      </c>
      <c r="AA89" s="60">
        <f t="shared" si="117"/>
        <v>48681</v>
      </c>
      <c r="AB89" s="61">
        <f t="shared" si="118"/>
        <v>1.3493408730471974</v>
      </c>
      <c r="AC89" s="22">
        <v>90744</v>
      </c>
      <c r="AD89" s="22">
        <f t="shared" si="119"/>
        <v>40898</v>
      </c>
      <c r="AE89" s="24">
        <f t="shared" si="120"/>
        <v>1.8204871002688281</v>
      </c>
      <c r="AF89" s="35">
        <f t="shared" si="121"/>
        <v>278776</v>
      </c>
      <c r="AG89" s="35">
        <f t="shared" si="122"/>
        <v>89579</v>
      </c>
      <c r="AH89" s="36">
        <f t="shared" si="123"/>
        <v>1.4734694524754621</v>
      </c>
      <c r="AI89" s="35">
        <v>80377</v>
      </c>
      <c r="AJ89" s="35">
        <f t="shared" si="124"/>
        <v>-24148</v>
      </c>
      <c r="AK89" s="36">
        <f t="shared" si="125"/>
        <v>0.76897392968189426</v>
      </c>
      <c r="AL89" s="35">
        <v>53067</v>
      </c>
      <c r="AM89" s="35">
        <f t="shared" si="126"/>
        <v>2197</v>
      </c>
      <c r="AN89" s="36">
        <f t="shared" si="127"/>
        <v>1.0431885197562414</v>
      </c>
      <c r="AO89" s="35">
        <f t="shared" si="128"/>
        <v>133444</v>
      </c>
      <c r="AP89" s="35">
        <f t="shared" si="129"/>
        <v>-21951</v>
      </c>
      <c r="AQ89" s="36">
        <f t="shared" si="130"/>
        <v>0.85874062872035783</v>
      </c>
      <c r="AR89" s="35">
        <v>29302.2</v>
      </c>
      <c r="AS89" s="35">
        <f t="shared" si="131"/>
        <v>-3334.7999999999993</v>
      </c>
      <c r="AT89" s="36">
        <f t="shared" si="132"/>
        <v>0.89782149094585906</v>
      </c>
      <c r="AU89" s="35">
        <f t="shared" si="133"/>
        <v>162746.20000000001</v>
      </c>
      <c r="AV89" s="35">
        <f t="shared" si="134"/>
        <v>-25285.799999999988</v>
      </c>
      <c r="AW89" s="36">
        <f t="shared" si="135"/>
        <v>0.86552395336963928</v>
      </c>
      <c r="AX89" s="35">
        <v>93138</v>
      </c>
      <c r="AY89" s="35">
        <f t="shared" si="136"/>
        <v>2394</v>
      </c>
      <c r="AZ89" s="36">
        <f t="shared" si="137"/>
        <v>1.0263819095477387</v>
      </c>
      <c r="BA89" s="35">
        <f t="shared" si="138"/>
        <v>255884.2</v>
      </c>
      <c r="BB89" s="35">
        <f t="shared" si="139"/>
        <v>-22891.799999999988</v>
      </c>
      <c r="BC89" s="36">
        <f>BA89/AF89:AF90</f>
        <v>0.91788460986598563</v>
      </c>
      <c r="BD89" s="22">
        <f t="shared" si="140"/>
        <v>104912.52200000001</v>
      </c>
      <c r="BE89" s="123">
        <f t="shared" si="141"/>
        <v>-9385.6379999999954</v>
      </c>
    </row>
    <row r="90" spans="1:57" s="1" customFormat="1" ht="11.25" x14ac:dyDescent="0.2">
      <c r="A90" s="2">
        <v>78</v>
      </c>
      <c r="B90" s="21">
        <v>90</v>
      </c>
      <c r="C90" s="21" t="s">
        <v>263</v>
      </c>
      <c r="D90" s="13">
        <v>1012000600</v>
      </c>
      <c r="E90" s="13" t="s">
        <v>127</v>
      </c>
      <c r="F90" s="13">
        <v>86618422</v>
      </c>
      <c r="G90" s="22">
        <v>15060</v>
      </c>
      <c r="H90" s="22">
        <v>15060</v>
      </c>
      <c r="I90" s="59">
        <f t="shared" si="104"/>
        <v>30120</v>
      </c>
      <c r="J90" s="22">
        <v>25883</v>
      </c>
      <c r="K90" s="59">
        <f t="shared" si="105"/>
        <v>56003</v>
      </c>
      <c r="L90" s="22">
        <v>15428</v>
      </c>
      <c r="M90" s="35">
        <f t="shared" si="106"/>
        <v>71431</v>
      </c>
      <c r="N90" s="22">
        <v>14142</v>
      </c>
      <c r="O90" s="22">
        <f t="shared" si="107"/>
        <v>-918</v>
      </c>
      <c r="P90" s="24">
        <f t="shared" si="108"/>
        <v>0.93904382470119518</v>
      </c>
      <c r="Q90" s="22">
        <v>-4123.2</v>
      </c>
      <c r="R90" s="22">
        <f t="shared" si="109"/>
        <v>-19183.2</v>
      </c>
      <c r="S90" s="24">
        <f t="shared" si="110"/>
        <v>-0.27378486055776891</v>
      </c>
      <c r="T90" s="60">
        <f t="shared" si="111"/>
        <v>10018.799999999999</v>
      </c>
      <c r="U90" s="60">
        <f t="shared" si="112"/>
        <v>-20101.2</v>
      </c>
      <c r="V90" s="61">
        <f t="shared" si="113"/>
        <v>0.33262948207171311</v>
      </c>
      <c r="W90" s="22">
        <v>42424</v>
      </c>
      <c r="X90" s="22">
        <f t="shared" si="114"/>
        <v>16541</v>
      </c>
      <c r="Y90" s="24">
        <f t="shared" si="115"/>
        <v>1.6390681142062358</v>
      </c>
      <c r="Z90" s="60">
        <f t="shared" si="116"/>
        <v>52442.8</v>
      </c>
      <c r="AA90" s="60">
        <f t="shared" si="117"/>
        <v>-3560.1999999999971</v>
      </c>
      <c r="AB90" s="61">
        <f t="shared" si="118"/>
        <v>0.9364284056211275</v>
      </c>
      <c r="AC90" s="22">
        <v>40411.21</v>
      </c>
      <c r="AD90" s="22">
        <f t="shared" si="119"/>
        <v>24983.21</v>
      </c>
      <c r="AE90" s="24">
        <f t="shared" si="120"/>
        <v>2.6193421052631578</v>
      </c>
      <c r="AF90" s="35">
        <f t="shared" si="121"/>
        <v>92854.010000000009</v>
      </c>
      <c r="AG90" s="35">
        <f t="shared" si="122"/>
        <v>21423.010000000009</v>
      </c>
      <c r="AH90" s="36">
        <f t="shared" si="123"/>
        <v>1.2999119429939383</v>
      </c>
      <c r="AI90" s="35">
        <v>37739</v>
      </c>
      <c r="AJ90" s="35">
        <f t="shared" si="124"/>
        <v>23597</v>
      </c>
      <c r="AK90" s="36">
        <f t="shared" si="125"/>
        <v>2.6685758732852496</v>
      </c>
      <c r="AL90" s="35">
        <v>0</v>
      </c>
      <c r="AM90" s="35">
        <f t="shared" si="126"/>
        <v>4123.2</v>
      </c>
      <c r="AN90" s="36">
        <f t="shared" si="127"/>
        <v>0</v>
      </c>
      <c r="AO90" s="35">
        <f t="shared" si="128"/>
        <v>37739</v>
      </c>
      <c r="AP90" s="35">
        <f t="shared" si="129"/>
        <v>27720.2</v>
      </c>
      <c r="AQ90" s="36">
        <f t="shared" si="130"/>
        <v>3.7668183814428877</v>
      </c>
      <c r="AR90" s="35">
        <v>539.22</v>
      </c>
      <c r="AS90" s="35">
        <f t="shared" si="131"/>
        <v>-41884.78</v>
      </c>
      <c r="AT90" s="36">
        <f t="shared" si="132"/>
        <v>1.2710258344333397E-2</v>
      </c>
      <c r="AU90" s="35">
        <f t="shared" si="133"/>
        <v>38278.22</v>
      </c>
      <c r="AV90" s="35">
        <f t="shared" si="134"/>
        <v>-14164.580000000002</v>
      </c>
      <c r="AW90" s="36">
        <f t="shared" si="135"/>
        <v>0.72990420038594428</v>
      </c>
      <c r="AX90" s="35">
        <v>0</v>
      </c>
      <c r="AY90" s="35">
        <f t="shared" si="136"/>
        <v>-40411.21</v>
      </c>
      <c r="AZ90" s="36">
        <f t="shared" si="137"/>
        <v>0</v>
      </c>
      <c r="BA90" s="35">
        <f t="shared" si="138"/>
        <v>38278.22</v>
      </c>
      <c r="BB90" s="35">
        <f t="shared" si="139"/>
        <v>-54575.790000000008</v>
      </c>
      <c r="BC90" s="36">
        <f>BA90/AF90:AF90</f>
        <v>0.41224089298889727</v>
      </c>
      <c r="BD90" s="22">
        <f t="shared" si="140"/>
        <v>15694.0702</v>
      </c>
      <c r="BE90" s="123">
        <f t="shared" si="141"/>
        <v>-22376.073900000003</v>
      </c>
    </row>
    <row r="91" spans="1:57" s="1" customFormat="1" ht="11.25" x14ac:dyDescent="0.2">
      <c r="A91" s="2">
        <v>79</v>
      </c>
      <c r="B91" s="21">
        <v>44</v>
      </c>
      <c r="C91" s="21" t="s">
        <v>217</v>
      </c>
      <c r="D91" s="13">
        <v>7707049388</v>
      </c>
      <c r="E91" s="13">
        <v>101245001</v>
      </c>
      <c r="F91" s="13">
        <v>86618101</v>
      </c>
      <c r="G91" s="22">
        <v>90849</v>
      </c>
      <c r="H91" s="22">
        <v>140637</v>
      </c>
      <c r="I91" s="59">
        <f t="shared" si="104"/>
        <v>231486</v>
      </c>
      <c r="J91" s="22">
        <v>131256</v>
      </c>
      <c r="K91" s="59">
        <f t="shared" si="105"/>
        <v>362742</v>
      </c>
      <c r="L91" s="22">
        <v>165812</v>
      </c>
      <c r="M91" s="35">
        <f t="shared" si="106"/>
        <v>528554</v>
      </c>
      <c r="N91" s="22">
        <v>79577</v>
      </c>
      <c r="O91" s="22">
        <f t="shared" si="107"/>
        <v>-11272</v>
      </c>
      <c r="P91" s="24">
        <f t="shared" si="108"/>
        <v>0.87592598707745817</v>
      </c>
      <c r="Q91" s="22">
        <v>128510</v>
      </c>
      <c r="R91" s="22">
        <f t="shared" si="109"/>
        <v>-12127</v>
      </c>
      <c r="S91" s="24">
        <f t="shared" si="110"/>
        <v>0.9137709137709138</v>
      </c>
      <c r="T91" s="60">
        <f t="shared" si="111"/>
        <v>208087</v>
      </c>
      <c r="U91" s="60">
        <f t="shared" si="112"/>
        <v>-23399</v>
      </c>
      <c r="V91" s="61">
        <f t="shared" si="113"/>
        <v>0.89891829311491844</v>
      </c>
      <c r="W91" s="22">
        <v>79150</v>
      </c>
      <c r="X91" s="22">
        <f t="shared" si="114"/>
        <v>-52106</v>
      </c>
      <c r="Y91" s="24">
        <f t="shared" si="115"/>
        <v>0.60302005241665146</v>
      </c>
      <c r="Z91" s="60">
        <f t="shared" si="116"/>
        <v>287237</v>
      </c>
      <c r="AA91" s="60">
        <f t="shared" si="117"/>
        <v>-75505</v>
      </c>
      <c r="AB91" s="61">
        <f t="shared" si="118"/>
        <v>0.79184930336161785</v>
      </c>
      <c r="AC91" s="22">
        <v>105159</v>
      </c>
      <c r="AD91" s="22">
        <f t="shared" si="119"/>
        <v>-60653</v>
      </c>
      <c r="AE91" s="24">
        <f t="shared" si="120"/>
        <v>0.63420620944201866</v>
      </c>
      <c r="AF91" s="35">
        <f t="shared" si="121"/>
        <v>392396</v>
      </c>
      <c r="AG91" s="35">
        <f t="shared" si="122"/>
        <v>-136158</v>
      </c>
      <c r="AH91" s="36">
        <f t="shared" si="123"/>
        <v>0.74239528979063629</v>
      </c>
      <c r="AI91" s="35">
        <v>53301</v>
      </c>
      <c r="AJ91" s="35">
        <f t="shared" si="124"/>
        <v>-26276</v>
      </c>
      <c r="AK91" s="36">
        <f t="shared" si="125"/>
        <v>0.66980408912122846</v>
      </c>
      <c r="AL91" s="35">
        <v>83676</v>
      </c>
      <c r="AM91" s="35">
        <f t="shared" si="126"/>
        <v>-44834</v>
      </c>
      <c r="AN91" s="36">
        <f t="shared" si="127"/>
        <v>0.65112442611469923</v>
      </c>
      <c r="AO91" s="35">
        <f t="shared" si="128"/>
        <v>136977</v>
      </c>
      <c r="AP91" s="35">
        <f t="shared" si="129"/>
        <v>-71110</v>
      </c>
      <c r="AQ91" s="36">
        <f t="shared" si="130"/>
        <v>0.6582679360075353</v>
      </c>
      <c r="AR91" s="35">
        <v>87790</v>
      </c>
      <c r="AS91" s="35">
        <f t="shared" si="131"/>
        <v>8640</v>
      </c>
      <c r="AT91" s="36">
        <f t="shared" si="132"/>
        <v>1.109159823120657</v>
      </c>
      <c r="AU91" s="35">
        <f t="shared" si="133"/>
        <v>224767</v>
      </c>
      <c r="AV91" s="35">
        <f t="shared" si="134"/>
        <v>-62470</v>
      </c>
      <c r="AW91" s="36">
        <f t="shared" si="135"/>
        <v>0.78251409115120962</v>
      </c>
      <c r="AX91" s="35">
        <v>103677</v>
      </c>
      <c r="AY91" s="35">
        <f t="shared" si="136"/>
        <v>-1482</v>
      </c>
      <c r="AZ91" s="36">
        <f t="shared" si="137"/>
        <v>0.98590705503095311</v>
      </c>
      <c r="BA91" s="35">
        <f t="shared" si="138"/>
        <v>328444</v>
      </c>
      <c r="BB91" s="35">
        <f t="shared" si="139"/>
        <v>-63952</v>
      </c>
      <c r="BC91" s="36">
        <f>BA91/AF91:AF92</f>
        <v>0.837021784116046</v>
      </c>
      <c r="BD91" s="22">
        <f t="shared" si="140"/>
        <v>108386.52</v>
      </c>
      <c r="BE91" s="123">
        <f t="shared" si="141"/>
        <v>-21104.16</v>
      </c>
    </row>
    <row r="92" spans="1:57" s="1" customFormat="1" ht="11.25" x14ac:dyDescent="0.2">
      <c r="A92" s="2">
        <v>80</v>
      </c>
      <c r="B92" s="21">
        <v>6</v>
      </c>
      <c r="C92" s="21" t="s">
        <v>212</v>
      </c>
      <c r="D92" s="13">
        <v>1012003576</v>
      </c>
      <c r="E92" s="13">
        <v>101201001</v>
      </c>
      <c r="F92" s="13">
        <v>86618101</v>
      </c>
      <c r="G92" s="22">
        <v>82039</v>
      </c>
      <c r="H92" s="22">
        <v>0</v>
      </c>
      <c r="I92" s="59">
        <f t="shared" si="104"/>
        <v>82039</v>
      </c>
      <c r="J92" s="22">
        <v>45324.05</v>
      </c>
      <c r="K92" s="59">
        <f t="shared" si="105"/>
        <v>127363.05</v>
      </c>
      <c r="L92" s="22">
        <v>60656</v>
      </c>
      <c r="M92" s="35">
        <f t="shared" si="106"/>
        <v>188019.05</v>
      </c>
      <c r="N92" s="22">
        <v>15790</v>
      </c>
      <c r="O92" s="22">
        <f t="shared" si="107"/>
        <v>-66249</v>
      </c>
      <c r="P92" s="24">
        <f t="shared" si="108"/>
        <v>0.19246943526859175</v>
      </c>
      <c r="Q92" s="22">
        <v>42868.06</v>
      </c>
      <c r="R92" s="22">
        <f t="shared" si="109"/>
        <v>42868.06</v>
      </c>
      <c r="S92" s="24" t="e">
        <f t="shared" si="110"/>
        <v>#DIV/0!</v>
      </c>
      <c r="T92" s="60">
        <f t="shared" si="111"/>
        <v>58658.06</v>
      </c>
      <c r="U92" s="60">
        <f t="shared" si="112"/>
        <v>-23380.940000000002</v>
      </c>
      <c r="V92" s="61">
        <f t="shared" si="113"/>
        <v>0.71500213313180316</v>
      </c>
      <c r="W92" s="22">
        <v>26686</v>
      </c>
      <c r="X92" s="22">
        <f t="shared" si="114"/>
        <v>-18638.050000000003</v>
      </c>
      <c r="Y92" s="24">
        <f t="shared" si="115"/>
        <v>0.58878233520614331</v>
      </c>
      <c r="Z92" s="60">
        <f t="shared" si="116"/>
        <v>85344.06</v>
      </c>
      <c r="AA92" s="60">
        <f t="shared" si="117"/>
        <v>-42018.990000000005</v>
      </c>
      <c r="AB92" s="61">
        <f t="shared" si="118"/>
        <v>0.67008492651518625</v>
      </c>
      <c r="AC92" s="22">
        <v>21021</v>
      </c>
      <c r="AD92" s="22">
        <f t="shared" si="119"/>
        <v>-39635</v>
      </c>
      <c r="AE92" s="24">
        <f t="shared" si="120"/>
        <v>0.34656093379055658</v>
      </c>
      <c r="AF92" s="35">
        <f t="shared" si="121"/>
        <v>106365.06</v>
      </c>
      <c r="AG92" s="35">
        <f t="shared" si="122"/>
        <v>-81653.989999999991</v>
      </c>
      <c r="AH92" s="36">
        <f t="shared" si="123"/>
        <v>0.56571427203786007</v>
      </c>
      <c r="AI92" s="35">
        <v>9009</v>
      </c>
      <c r="AJ92" s="35">
        <f t="shared" si="124"/>
        <v>-6781</v>
      </c>
      <c r="AK92" s="36">
        <f t="shared" si="125"/>
        <v>0.57055098163394558</v>
      </c>
      <c r="AL92" s="35">
        <v>0</v>
      </c>
      <c r="AM92" s="35">
        <f t="shared" si="126"/>
        <v>-42868.06</v>
      </c>
      <c r="AN92" s="36">
        <f t="shared" si="127"/>
        <v>0</v>
      </c>
      <c r="AO92" s="35">
        <f t="shared" si="128"/>
        <v>9009</v>
      </c>
      <c r="AP92" s="35">
        <f t="shared" si="129"/>
        <v>-49649.06</v>
      </c>
      <c r="AQ92" s="36">
        <f t="shared" si="130"/>
        <v>0.15358503162225276</v>
      </c>
      <c r="AR92" s="35">
        <v>6006</v>
      </c>
      <c r="AS92" s="35">
        <f t="shared" si="131"/>
        <v>-20680</v>
      </c>
      <c r="AT92" s="36">
        <f t="shared" si="132"/>
        <v>0.22506183017312448</v>
      </c>
      <c r="AU92" s="35">
        <f t="shared" si="133"/>
        <v>15015</v>
      </c>
      <c r="AV92" s="35">
        <f t="shared" si="134"/>
        <v>-70329.06</v>
      </c>
      <c r="AW92" s="36">
        <f t="shared" si="135"/>
        <v>0.17593491568130226</v>
      </c>
      <c r="AX92" s="35">
        <v>23985</v>
      </c>
      <c r="AY92" s="35">
        <f t="shared" si="136"/>
        <v>2964</v>
      </c>
      <c r="AZ92" s="36">
        <f t="shared" si="137"/>
        <v>1.1410018552875696</v>
      </c>
      <c r="BA92" s="35">
        <f t="shared" si="138"/>
        <v>39000</v>
      </c>
      <c r="BB92" s="35">
        <f t="shared" si="139"/>
        <v>-67365.06</v>
      </c>
      <c r="BC92" s="36">
        <f>BA92/AF92:AF93</f>
        <v>0.36666175904004566</v>
      </c>
      <c r="BD92" s="22">
        <f t="shared" si="140"/>
        <v>12870</v>
      </c>
      <c r="BE92" s="123">
        <f t="shared" si="141"/>
        <v>-22230.469799999999</v>
      </c>
    </row>
    <row r="93" spans="1:57" s="1" customFormat="1" ht="11.25" x14ac:dyDescent="0.2">
      <c r="A93" s="2">
        <v>81</v>
      </c>
      <c r="B93" s="21">
        <v>10</v>
      </c>
      <c r="C93" s="21" t="s">
        <v>213</v>
      </c>
      <c r="D93" s="13">
        <v>1001017986</v>
      </c>
      <c r="E93" s="13">
        <v>101245001</v>
      </c>
      <c r="F93" s="13">
        <v>86618101</v>
      </c>
      <c r="G93" s="22">
        <v>515826</v>
      </c>
      <c r="H93" s="22">
        <v>678818</v>
      </c>
      <c r="I93" s="59">
        <f t="shared" si="104"/>
        <v>1194644</v>
      </c>
      <c r="J93" s="22">
        <v>504197</v>
      </c>
      <c r="K93" s="59">
        <f t="shared" si="105"/>
        <v>1698841</v>
      </c>
      <c r="L93" s="22">
        <v>751989</v>
      </c>
      <c r="M93" s="35">
        <f t="shared" si="106"/>
        <v>2450830</v>
      </c>
      <c r="N93" s="22">
        <v>555023</v>
      </c>
      <c r="O93" s="22">
        <f t="shared" si="107"/>
        <v>39197</v>
      </c>
      <c r="P93" s="24">
        <f t="shared" si="108"/>
        <v>1.0759888024256241</v>
      </c>
      <c r="Q93" s="22">
        <v>652405</v>
      </c>
      <c r="R93" s="22">
        <f t="shared" si="109"/>
        <v>-26413</v>
      </c>
      <c r="S93" s="24">
        <f t="shared" si="110"/>
        <v>0.96108971771520491</v>
      </c>
      <c r="T93" s="60">
        <f t="shared" si="111"/>
        <v>1207428</v>
      </c>
      <c r="U93" s="60">
        <f t="shared" si="112"/>
        <v>12784</v>
      </c>
      <c r="V93" s="61">
        <f t="shared" si="113"/>
        <v>1.0107010958913283</v>
      </c>
      <c r="W93" s="22">
        <v>500230</v>
      </c>
      <c r="X93" s="22">
        <f t="shared" si="114"/>
        <v>-3967</v>
      </c>
      <c r="Y93" s="24">
        <f t="shared" si="115"/>
        <v>0.99213204362580498</v>
      </c>
      <c r="Z93" s="60">
        <f t="shared" si="116"/>
        <v>1707658</v>
      </c>
      <c r="AA93" s="60">
        <f t="shared" si="117"/>
        <v>8817</v>
      </c>
      <c r="AB93" s="61">
        <f t="shared" si="118"/>
        <v>1.0051900089531627</v>
      </c>
      <c r="AC93" s="22">
        <v>658145</v>
      </c>
      <c r="AD93" s="22">
        <f t="shared" si="119"/>
        <v>-93844</v>
      </c>
      <c r="AE93" s="24">
        <f t="shared" si="120"/>
        <v>0.87520562135882307</v>
      </c>
      <c r="AF93" s="35">
        <f t="shared" si="121"/>
        <v>2365803</v>
      </c>
      <c r="AG93" s="35">
        <f t="shared" si="122"/>
        <v>-85027</v>
      </c>
      <c r="AH93" s="36">
        <f t="shared" si="123"/>
        <v>0.9653068552286368</v>
      </c>
      <c r="AI93" s="35">
        <v>477862</v>
      </c>
      <c r="AJ93" s="35">
        <f t="shared" si="124"/>
        <v>-77161</v>
      </c>
      <c r="AK93" s="36">
        <f t="shared" si="125"/>
        <v>0.86097693248748253</v>
      </c>
      <c r="AL93" s="35">
        <v>416413</v>
      </c>
      <c r="AM93" s="35">
        <f t="shared" si="126"/>
        <v>-235992</v>
      </c>
      <c r="AN93" s="36">
        <f t="shared" si="127"/>
        <v>0.63827377166024168</v>
      </c>
      <c r="AO93" s="35">
        <f t="shared" si="128"/>
        <v>894275</v>
      </c>
      <c r="AP93" s="35">
        <f t="shared" si="129"/>
        <v>-313153</v>
      </c>
      <c r="AQ93" s="36">
        <f t="shared" si="130"/>
        <v>0.74064457673666673</v>
      </c>
      <c r="AR93" s="35">
        <v>664880</v>
      </c>
      <c r="AS93" s="35">
        <f t="shared" si="131"/>
        <v>164650</v>
      </c>
      <c r="AT93" s="36">
        <f t="shared" si="132"/>
        <v>1.329148591647842</v>
      </c>
      <c r="AU93" s="35">
        <f t="shared" si="133"/>
        <v>1559155</v>
      </c>
      <c r="AV93" s="35">
        <f t="shared" si="134"/>
        <v>-148503</v>
      </c>
      <c r="AW93" s="36">
        <f t="shared" si="135"/>
        <v>0.91303703669001635</v>
      </c>
      <c r="AX93" s="35">
        <v>737616</v>
      </c>
      <c r="AY93" s="35">
        <f t="shared" si="136"/>
        <v>79471</v>
      </c>
      <c r="AZ93" s="36">
        <f t="shared" si="137"/>
        <v>1.1207499867050574</v>
      </c>
      <c r="BA93" s="35">
        <f t="shared" si="138"/>
        <v>2296771</v>
      </c>
      <c r="BB93" s="35">
        <f t="shared" si="139"/>
        <v>-69032</v>
      </c>
      <c r="BC93" s="36">
        <f>BA93/AF93:AF94</f>
        <v>0.97082090097949825</v>
      </c>
      <c r="BD93" s="22">
        <f t="shared" si="140"/>
        <v>757934.43</v>
      </c>
      <c r="BE93" s="123">
        <f t="shared" si="141"/>
        <v>-22780.560000000001</v>
      </c>
    </row>
    <row r="94" spans="1:57" s="1" customFormat="1" ht="11.25" x14ac:dyDescent="0.2">
      <c r="A94" s="2">
        <v>82</v>
      </c>
      <c r="B94" s="21">
        <v>18</v>
      </c>
      <c r="C94" s="21" t="s">
        <v>154</v>
      </c>
      <c r="D94" s="13">
        <v>1001006825</v>
      </c>
      <c r="E94" s="13">
        <v>100101001</v>
      </c>
      <c r="F94" s="13">
        <v>86618101</v>
      </c>
      <c r="G94" s="22">
        <v>307660</v>
      </c>
      <c r="H94" s="22">
        <v>252290</v>
      </c>
      <c r="I94" s="59">
        <f t="shared" si="104"/>
        <v>559950</v>
      </c>
      <c r="J94" s="22">
        <v>294264</v>
      </c>
      <c r="K94" s="59">
        <f t="shared" si="105"/>
        <v>854214</v>
      </c>
      <c r="L94" s="22">
        <v>375830</v>
      </c>
      <c r="M94" s="35">
        <f t="shared" si="106"/>
        <v>1230044</v>
      </c>
      <c r="N94" s="22">
        <v>301039</v>
      </c>
      <c r="O94" s="22">
        <f t="shared" si="107"/>
        <v>-6621</v>
      </c>
      <c r="P94" s="24">
        <f t="shared" si="108"/>
        <v>0.9784794903464864</v>
      </c>
      <c r="Q94" s="22">
        <v>315657</v>
      </c>
      <c r="R94" s="22">
        <f t="shared" si="109"/>
        <v>63367</v>
      </c>
      <c r="S94" s="24">
        <f t="shared" si="110"/>
        <v>1.2511673074636331</v>
      </c>
      <c r="T94" s="60">
        <f t="shared" si="111"/>
        <v>616696</v>
      </c>
      <c r="U94" s="60">
        <f t="shared" si="112"/>
        <v>56746</v>
      </c>
      <c r="V94" s="61">
        <f t="shared" si="113"/>
        <v>1.1013411911777837</v>
      </c>
      <c r="W94" s="22">
        <v>294406</v>
      </c>
      <c r="X94" s="22">
        <f t="shared" si="114"/>
        <v>142</v>
      </c>
      <c r="Y94" s="24">
        <f t="shared" si="115"/>
        <v>1.0004825598782046</v>
      </c>
      <c r="Z94" s="60">
        <f t="shared" si="116"/>
        <v>911102</v>
      </c>
      <c r="AA94" s="60">
        <f t="shared" si="117"/>
        <v>56888</v>
      </c>
      <c r="AB94" s="61">
        <f t="shared" si="118"/>
        <v>1.0665968949232862</v>
      </c>
      <c r="AC94" s="22">
        <v>360176</v>
      </c>
      <c r="AD94" s="22">
        <f t="shared" si="119"/>
        <v>-15654</v>
      </c>
      <c r="AE94" s="24">
        <f t="shared" si="120"/>
        <v>0.95834818934092547</v>
      </c>
      <c r="AF94" s="35">
        <f t="shared" si="121"/>
        <v>1271278</v>
      </c>
      <c r="AG94" s="35">
        <f t="shared" si="122"/>
        <v>41234</v>
      </c>
      <c r="AH94" s="36">
        <f t="shared" si="123"/>
        <v>1.0335223780612726</v>
      </c>
      <c r="AI94" s="35">
        <v>306081</v>
      </c>
      <c r="AJ94" s="35">
        <f t="shared" si="124"/>
        <v>5042</v>
      </c>
      <c r="AK94" s="36">
        <f t="shared" si="125"/>
        <v>1.0167486604725633</v>
      </c>
      <c r="AL94" s="35">
        <v>314544</v>
      </c>
      <c r="AM94" s="35">
        <f t="shared" si="126"/>
        <v>-1113</v>
      </c>
      <c r="AN94" s="36">
        <f t="shared" si="127"/>
        <v>0.9964740208517473</v>
      </c>
      <c r="AO94" s="35">
        <f t="shared" si="128"/>
        <v>620625</v>
      </c>
      <c r="AP94" s="35">
        <f t="shared" si="129"/>
        <v>3929</v>
      </c>
      <c r="AQ94" s="36">
        <f t="shared" si="130"/>
        <v>1.006371048296081</v>
      </c>
      <c r="AR94" s="35">
        <v>234462</v>
      </c>
      <c r="AS94" s="35">
        <f t="shared" si="131"/>
        <v>-59944</v>
      </c>
      <c r="AT94" s="36">
        <f t="shared" si="132"/>
        <v>0.79639001922515162</v>
      </c>
      <c r="AU94" s="35">
        <f t="shared" si="133"/>
        <v>855087</v>
      </c>
      <c r="AV94" s="35">
        <f t="shared" si="134"/>
        <v>-56015</v>
      </c>
      <c r="AW94" s="36">
        <f t="shared" si="135"/>
        <v>0.93851950714629095</v>
      </c>
      <c r="AX94" s="35">
        <v>336988</v>
      </c>
      <c r="AY94" s="35">
        <f t="shared" si="136"/>
        <v>-23188</v>
      </c>
      <c r="AZ94" s="36">
        <f t="shared" si="137"/>
        <v>0.93562036337790411</v>
      </c>
      <c r="BA94" s="35">
        <f t="shared" si="138"/>
        <v>1192075</v>
      </c>
      <c r="BB94" s="35">
        <f t="shared" si="139"/>
        <v>-79203</v>
      </c>
      <c r="BC94" s="36">
        <f>BA94/AF94:AF94</f>
        <v>0.93769812739621072</v>
      </c>
      <c r="BD94" s="22">
        <f t="shared" si="140"/>
        <v>393384.75</v>
      </c>
      <c r="BE94" s="123">
        <f t="shared" si="141"/>
        <v>-26136.99</v>
      </c>
    </row>
    <row r="95" spans="1:57" s="1" customFormat="1" ht="11.25" x14ac:dyDescent="0.2">
      <c r="A95" s="2">
        <v>83</v>
      </c>
      <c r="B95" s="21">
        <v>60</v>
      </c>
      <c r="C95" s="21" t="s">
        <v>130</v>
      </c>
      <c r="D95" s="13">
        <v>7840088571</v>
      </c>
      <c r="E95" s="13"/>
      <c r="F95" s="13">
        <v>86618101</v>
      </c>
      <c r="G95" s="22">
        <v>0</v>
      </c>
      <c r="H95" s="22">
        <v>0</v>
      </c>
      <c r="I95" s="59">
        <f t="shared" si="104"/>
        <v>0</v>
      </c>
      <c r="J95" s="22">
        <v>0</v>
      </c>
      <c r="K95" s="59">
        <f t="shared" si="105"/>
        <v>0</v>
      </c>
      <c r="L95" s="22">
        <v>0</v>
      </c>
      <c r="M95" s="35">
        <f t="shared" si="106"/>
        <v>0</v>
      </c>
      <c r="N95" s="22">
        <v>7410</v>
      </c>
      <c r="O95" s="22">
        <f t="shared" si="107"/>
        <v>7410</v>
      </c>
      <c r="P95" s="24" t="e">
        <f t="shared" si="108"/>
        <v>#DIV/0!</v>
      </c>
      <c r="Q95" s="22">
        <v>60250</v>
      </c>
      <c r="R95" s="22">
        <f t="shared" si="109"/>
        <v>60250</v>
      </c>
      <c r="S95" s="24" t="e">
        <f t="shared" si="110"/>
        <v>#DIV/0!</v>
      </c>
      <c r="T95" s="60">
        <f t="shared" si="111"/>
        <v>67660</v>
      </c>
      <c r="U95" s="60">
        <f t="shared" si="112"/>
        <v>67660</v>
      </c>
      <c r="V95" s="61" t="e">
        <f t="shared" si="113"/>
        <v>#DIV/0!</v>
      </c>
      <c r="W95" s="22">
        <v>94669</v>
      </c>
      <c r="X95" s="22">
        <f t="shared" si="114"/>
        <v>94669</v>
      </c>
      <c r="Y95" s="24" t="e">
        <f t="shared" si="115"/>
        <v>#DIV/0!</v>
      </c>
      <c r="Z95" s="60">
        <f t="shared" si="116"/>
        <v>162329</v>
      </c>
      <c r="AA95" s="60">
        <f t="shared" si="117"/>
        <v>162329</v>
      </c>
      <c r="AB95" s="61" t="e">
        <f t="shared" si="118"/>
        <v>#DIV/0!</v>
      </c>
      <c r="AC95" s="22">
        <v>52529.7</v>
      </c>
      <c r="AD95" s="22">
        <f t="shared" si="119"/>
        <v>52529.7</v>
      </c>
      <c r="AE95" s="24" t="e">
        <f t="shared" si="120"/>
        <v>#DIV/0!</v>
      </c>
      <c r="AF95" s="35">
        <f t="shared" si="121"/>
        <v>214858.7</v>
      </c>
      <c r="AG95" s="35">
        <f t="shared" si="122"/>
        <v>214858.7</v>
      </c>
      <c r="AH95" s="36" t="e">
        <f t="shared" si="123"/>
        <v>#DIV/0!</v>
      </c>
      <c r="AI95" s="35">
        <v>9653</v>
      </c>
      <c r="AJ95" s="35">
        <f t="shared" si="124"/>
        <v>2243</v>
      </c>
      <c r="AK95" s="36">
        <f t="shared" si="125"/>
        <v>1.3026990553306343</v>
      </c>
      <c r="AL95" s="35">
        <v>22392.6</v>
      </c>
      <c r="AM95" s="35">
        <f t="shared" si="126"/>
        <v>-37857.4</v>
      </c>
      <c r="AN95" s="36">
        <f t="shared" si="127"/>
        <v>0.37166141078838172</v>
      </c>
      <c r="AO95" s="35">
        <f t="shared" si="128"/>
        <v>32045.599999999999</v>
      </c>
      <c r="AP95" s="35">
        <f t="shared" si="129"/>
        <v>-35614.400000000001</v>
      </c>
      <c r="AQ95" s="36">
        <f t="shared" si="130"/>
        <v>0.47362695832101681</v>
      </c>
      <c r="AR95" s="35">
        <v>64309</v>
      </c>
      <c r="AS95" s="35">
        <f t="shared" si="131"/>
        <v>-30360</v>
      </c>
      <c r="AT95" s="36">
        <f t="shared" si="132"/>
        <v>0.67930367913466927</v>
      </c>
      <c r="AU95" s="35">
        <f t="shared" si="133"/>
        <v>96354.6</v>
      </c>
      <c r="AV95" s="35">
        <f t="shared" si="134"/>
        <v>-65974.399999999994</v>
      </c>
      <c r="AW95" s="36">
        <f t="shared" si="135"/>
        <v>0.59357600921585174</v>
      </c>
      <c r="AX95" s="35">
        <v>32973</v>
      </c>
      <c r="AY95" s="35">
        <f t="shared" si="136"/>
        <v>-19556.699999999997</v>
      </c>
      <c r="AZ95" s="36">
        <f t="shared" si="137"/>
        <v>0.62770204284433384</v>
      </c>
      <c r="BA95" s="35">
        <f t="shared" si="138"/>
        <v>129327.6</v>
      </c>
      <c r="BB95" s="35">
        <f t="shared" si="139"/>
        <v>-85531.1</v>
      </c>
      <c r="BC95" s="36">
        <f t="shared" ref="BC95:BC107" si="142">BA95/AF95:AF96</f>
        <v>0.6019193078986329</v>
      </c>
      <c r="BD95" s="22">
        <f t="shared" si="140"/>
        <v>42678.108</v>
      </c>
      <c r="BE95" s="123">
        <f t="shared" si="141"/>
        <v>-28225.263000000003</v>
      </c>
    </row>
    <row r="96" spans="1:57" s="1" customFormat="1" ht="11.25" x14ac:dyDescent="0.2">
      <c r="A96" s="2">
        <v>84</v>
      </c>
      <c r="B96" s="21">
        <v>73</v>
      </c>
      <c r="C96" s="21" t="s">
        <v>125</v>
      </c>
      <c r="D96" s="13">
        <v>7802312751</v>
      </c>
      <c r="E96" s="13">
        <v>101232001</v>
      </c>
      <c r="F96" s="13">
        <v>86618411</v>
      </c>
      <c r="G96" s="22">
        <v>297454</v>
      </c>
      <c r="H96" s="22">
        <v>223697</v>
      </c>
      <c r="I96" s="59">
        <f t="shared" si="104"/>
        <v>521151</v>
      </c>
      <c r="J96" s="22">
        <v>274283</v>
      </c>
      <c r="K96" s="59">
        <f t="shared" si="105"/>
        <v>795434</v>
      </c>
      <c r="L96" s="22">
        <v>232915</v>
      </c>
      <c r="M96" s="35">
        <f t="shared" si="106"/>
        <v>1028349</v>
      </c>
      <c r="N96" s="22">
        <v>253557</v>
      </c>
      <c r="O96" s="22">
        <f t="shared" si="107"/>
        <v>-43897</v>
      </c>
      <c r="P96" s="24">
        <f t="shared" si="108"/>
        <v>0.85242424038674891</v>
      </c>
      <c r="Q96" s="22">
        <v>213279</v>
      </c>
      <c r="R96" s="22">
        <f t="shared" si="109"/>
        <v>-10418</v>
      </c>
      <c r="S96" s="24">
        <f t="shared" si="110"/>
        <v>0.95342807458302969</v>
      </c>
      <c r="T96" s="60">
        <f t="shared" si="111"/>
        <v>466836</v>
      </c>
      <c r="U96" s="60">
        <f t="shared" si="112"/>
        <v>-54315</v>
      </c>
      <c r="V96" s="61">
        <f t="shared" si="113"/>
        <v>0.89577876661466638</v>
      </c>
      <c r="W96" s="22">
        <v>228120</v>
      </c>
      <c r="X96" s="22">
        <f t="shared" si="114"/>
        <v>-46163</v>
      </c>
      <c r="Y96" s="24">
        <f t="shared" si="115"/>
        <v>0.83169573032233135</v>
      </c>
      <c r="Z96" s="60">
        <f t="shared" si="116"/>
        <v>694956</v>
      </c>
      <c r="AA96" s="60">
        <f t="shared" si="117"/>
        <v>-100478</v>
      </c>
      <c r="AB96" s="61">
        <f t="shared" si="118"/>
        <v>0.87368153737456533</v>
      </c>
      <c r="AC96" s="22">
        <v>228882</v>
      </c>
      <c r="AD96" s="22">
        <f t="shared" si="119"/>
        <v>-4033</v>
      </c>
      <c r="AE96" s="24">
        <f t="shared" si="120"/>
        <v>0.9826846703733122</v>
      </c>
      <c r="AF96" s="35">
        <f t="shared" si="121"/>
        <v>923838</v>
      </c>
      <c r="AG96" s="35">
        <f t="shared" si="122"/>
        <v>-104511</v>
      </c>
      <c r="AH96" s="36">
        <f t="shared" si="123"/>
        <v>0.89837010586872745</v>
      </c>
      <c r="AI96" s="35">
        <v>184371</v>
      </c>
      <c r="AJ96" s="35">
        <f t="shared" si="124"/>
        <v>-69186</v>
      </c>
      <c r="AK96" s="36">
        <f t="shared" si="125"/>
        <v>0.72713827660052766</v>
      </c>
      <c r="AL96" s="35">
        <v>214521</v>
      </c>
      <c r="AM96" s="35">
        <f t="shared" si="126"/>
        <v>1242</v>
      </c>
      <c r="AN96" s="36">
        <f t="shared" si="127"/>
        <v>1.0058233581365255</v>
      </c>
      <c r="AO96" s="35">
        <f t="shared" si="128"/>
        <v>398892</v>
      </c>
      <c r="AP96" s="35">
        <f t="shared" si="129"/>
        <v>-67944</v>
      </c>
      <c r="AQ96" s="36">
        <f t="shared" si="130"/>
        <v>0.85445852504948205</v>
      </c>
      <c r="AR96" s="35">
        <v>235412</v>
      </c>
      <c r="AS96" s="35">
        <f t="shared" si="131"/>
        <v>7292</v>
      </c>
      <c r="AT96" s="36">
        <f t="shared" si="132"/>
        <v>1.0319656321234438</v>
      </c>
      <c r="AU96" s="35">
        <f t="shared" si="133"/>
        <v>634304</v>
      </c>
      <c r="AV96" s="35">
        <f t="shared" si="134"/>
        <v>-60652</v>
      </c>
      <c r="AW96" s="36">
        <f t="shared" si="135"/>
        <v>0.91272540995401152</v>
      </c>
      <c r="AX96" s="35">
        <v>180627</v>
      </c>
      <c r="AY96" s="35">
        <f t="shared" si="136"/>
        <v>-48255</v>
      </c>
      <c r="AZ96" s="36">
        <f t="shared" si="137"/>
        <v>0.78917083912234254</v>
      </c>
      <c r="BA96" s="35">
        <f t="shared" si="138"/>
        <v>814931</v>
      </c>
      <c r="BB96" s="35">
        <f t="shared" si="139"/>
        <v>-108907</v>
      </c>
      <c r="BC96" s="36">
        <f t="shared" si="142"/>
        <v>0.88211461316810957</v>
      </c>
      <c r="BD96" s="22">
        <f t="shared" si="140"/>
        <v>334121.71000000002</v>
      </c>
      <c r="BE96" s="123">
        <f t="shared" si="141"/>
        <v>-44651.87</v>
      </c>
    </row>
    <row r="97" spans="1:57" s="1" customFormat="1" ht="11.25" x14ac:dyDescent="0.2">
      <c r="A97" s="2">
        <v>85</v>
      </c>
      <c r="B97" s="21">
        <v>20</v>
      </c>
      <c r="C97" s="21" t="s">
        <v>230</v>
      </c>
      <c r="D97" s="13">
        <v>1012000230</v>
      </c>
      <c r="E97" s="13">
        <v>101201001</v>
      </c>
      <c r="F97" s="13">
        <v>86618101</v>
      </c>
      <c r="G97" s="22">
        <v>270255</v>
      </c>
      <c r="H97" s="22">
        <v>296086</v>
      </c>
      <c r="I97" s="59">
        <f t="shared" si="104"/>
        <v>566341</v>
      </c>
      <c r="J97" s="22">
        <v>295623</v>
      </c>
      <c r="K97" s="59">
        <f t="shared" si="105"/>
        <v>861964</v>
      </c>
      <c r="L97" s="22">
        <v>384005</v>
      </c>
      <c r="M97" s="35">
        <f t="shared" si="106"/>
        <v>1245969</v>
      </c>
      <c r="N97" s="22">
        <v>171028</v>
      </c>
      <c r="O97" s="22">
        <f t="shared" si="107"/>
        <v>-99227</v>
      </c>
      <c r="P97" s="24">
        <f t="shared" si="108"/>
        <v>0.63283935542358138</v>
      </c>
      <c r="Q97" s="22">
        <v>141796</v>
      </c>
      <c r="R97" s="22">
        <f t="shared" si="109"/>
        <v>-154290</v>
      </c>
      <c r="S97" s="24">
        <f t="shared" si="110"/>
        <v>0.47890140026884082</v>
      </c>
      <c r="T97" s="60">
        <f t="shared" si="111"/>
        <v>312824</v>
      </c>
      <c r="U97" s="60">
        <f t="shared" si="112"/>
        <v>-253517</v>
      </c>
      <c r="V97" s="61">
        <f t="shared" si="113"/>
        <v>0.55235979736589791</v>
      </c>
      <c r="W97" s="22">
        <v>229149</v>
      </c>
      <c r="X97" s="22">
        <f t="shared" si="114"/>
        <v>-66474</v>
      </c>
      <c r="Y97" s="24">
        <f t="shared" si="115"/>
        <v>0.77513928212622152</v>
      </c>
      <c r="Z97" s="60">
        <f t="shared" si="116"/>
        <v>541973</v>
      </c>
      <c r="AA97" s="60">
        <f t="shared" si="117"/>
        <v>-319991</v>
      </c>
      <c r="AB97" s="61">
        <f t="shared" si="118"/>
        <v>0.62876523845543431</v>
      </c>
      <c r="AC97" s="22">
        <v>131412</v>
      </c>
      <c r="AD97" s="22">
        <f t="shared" si="119"/>
        <v>-252593</v>
      </c>
      <c r="AE97" s="24">
        <f t="shared" si="120"/>
        <v>0.34221429408471243</v>
      </c>
      <c r="AF97" s="35">
        <f t="shared" si="121"/>
        <v>673385</v>
      </c>
      <c r="AG97" s="35">
        <f t="shared" si="122"/>
        <v>-572584</v>
      </c>
      <c r="AH97" s="36">
        <f t="shared" si="123"/>
        <v>0.540450845887819</v>
      </c>
      <c r="AI97" s="35">
        <v>131738</v>
      </c>
      <c r="AJ97" s="35">
        <f t="shared" si="124"/>
        <v>-39290</v>
      </c>
      <c r="AK97" s="36">
        <f t="shared" si="125"/>
        <v>0.77027153448558128</v>
      </c>
      <c r="AL97" s="35">
        <v>166137</v>
      </c>
      <c r="AM97" s="35">
        <f t="shared" si="126"/>
        <v>24341</v>
      </c>
      <c r="AN97" s="36">
        <f t="shared" si="127"/>
        <v>1.1716621061242913</v>
      </c>
      <c r="AO97" s="35">
        <f t="shared" si="128"/>
        <v>297875</v>
      </c>
      <c r="AP97" s="35">
        <f t="shared" si="129"/>
        <v>-14949</v>
      </c>
      <c r="AQ97" s="36">
        <f t="shared" si="130"/>
        <v>0.95221274582512849</v>
      </c>
      <c r="AR97" s="35">
        <v>153976</v>
      </c>
      <c r="AS97" s="35">
        <f t="shared" si="131"/>
        <v>-75173</v>
      </c>
      <c r="AT97" s="36">
        <f t="shared" si="132"/>
        <v>0.67194707373804818</v>
      </c>
      <c r="AU97" s="35">
        <f t="shared" si="133"/>
        <v>451851</v>
      </c>
      <c r="AV97" s="35">
        <f t="shared" si="134"/>
        <v>-90122</v>
      </c>
      <c r="AW97" s="36">
        <f t="shared" si="135"/>
        <v>0.83371496366055131</v>
      </c>
      <c r="AX97" s="35">
        <v>97925</v>
      </c>
      <c r="AY97" s="35">
        <f t="shared" si="136"/>
        <v>-33487</v>
      </c>
      <c r="AZ97" s="36">
        <f t="shared" si="137"/>
        <v>0.74517547864730771</v>
      </c>
      <c r="BA97" s="35">
        <f t="shared" si="138"/>
        <v>549776</v>
      </c>
      <c r="BB97" s="35">
        <f t="shared" si="139"/>
        <v>-123609</v>
      </c>
      <c r="BC97" s="36">
        <f t="shared" si="142"/>
        <v>0.81643636255633845</v>
      </c>
      <c r="BD97" s="22">
        <f t="shared" si="140"/>
        <v>181426.08</v>
      </c>
      <c r="BE97" s="123">
        <f t="shared" si="141"/>
        <v>-40790.97</v>
      </c>
    </row>
    <row r="98" spans="1:57" s="1" customFormat="1" ht="11.25" x14ac:dyDescent="0.2">
      <c r="A98" s="2">
        <v>86</v>
      </c>
      <c r="B98" s="21">
        <v>46</v>
      </c>
      <c r="C98" s="21" t="s">
        <v>117</v>
      </c>
      <c r="D98" s="13">
        <v>1012012299</v>
      </c>
      <c r="E98" s="13">
        <v>101201001</v>
      </c>
      <c r="F98" s="13">
        <v>86618101</v>
      </c>
      <c r="G98" s="22">
        <v>2028825</v>
      </c>
      <c r="H98" s="22">
        <v>1944746</v>
      </c>
      <c r="I98" s="59">
        <f t="shared" si="104"/>
        <v>3973571</v>
      </c>
      <c r="J98" s="22">
        <v>1908162</v>
      </c>
      <c r="K98" s="59">
        <f t="shared" si="105"/>
        <v>5881733</v>
      </c>
      <c r="L98" s="22">
        <v>2038420</v>
      </c>
      <c r="M98" s="35">
        <f t="shared" si="106"/>
        <v>7920153</v>
      </c>
      <c r="N98" s="22">
        <v>1715202</v>
      </c>
      <c r="O98" s="22">
        <f t="shared" si="107"/>
        <v>-313623</v>
      </c>
      <c r="P98" s="24">
        <f t="shared" si="108"/>
        <v>0.84541643562160362</v>
      </c>
      <c r="Q98" s="22">
        <v>2277913</v>
      </c>
      <c r="R98" s="22">
        <f t="shared" si="109"/>
        <v>333167</v>
      </c>
      <c r="S98" s="24">
        <f t="shared" si="110"/>
        <v>1.1713164598358861</v>
      </c>
      <c r="T98" s="60">
        <f t="shared" si="111"/>
        <v>3993115</v>
      </c>
      <c r="U98" s="60">
        <f t="shared" si="112"/>
        <v>19544</v>
      </c>
      <c r="V98" s="61">
        <f t="shared" si="113"/>
        <v>1.0049184977442205</v>
      </c>
      <c r="W98" s="22">
        <v>2489865</v>
      </c>
      <c r="X98" s="22">
        <f t="shared" si="114"/>
        <v>581703</v>
      </c>
      <c r="Y98" s="24">
        <f t="shared" si="115"/>
        <v>1.3048499026812188</v>
      </c>
      <c r="Z98" s="60">
        <f t="shared" si="116"/>
        <v>6482980</v>
      </c>
      <c r="AA98" s="60">
        <f t="shared" si="117"/>
        <v>601247</v>
      </c>
      <c r="AB98" s="61">
        <f t="shared" si="118"/>
        <v>1.1022227632570196</v>
      </c>
      <c r="AC98" s="22">
        <v>2162776</v>
      </c>
      <c r="AD98" s="22">
        <f t="shared" si="119"/>
        <v>124356</v>
      </c>
      <c r="AE98" s="24">
        <f t="shared" si="120"/>
        <v>1.0610060733313056</v>
      </c>
      <c r="AF98" s="35">
        <f t="shared" si="121"/>
        <v>8645756</v>
      </c>
      <c r="AG98" s="35">
        <f t="shared" si="122"/>
        <v>725603</v>
      </c>
      <c r="AH98" s="36">
        <f t="shared" si="123"/>
        <v>1.0916147705732453</v>
      </c>
      <c r="AI98" s="35">
        <v>2621378</v>
      </c>
      <c r="AJ98" s="35">
        <f t="shared" si="124"/>
        <v>906176</v>
      </c>
      <c r="AK98" s="36">
        <f t="shared" si="125"/>
        <v>1.5283202794772861</v>
      </c>
      <c r="AL98" s="35">
        <v>2487806</v>
      </c>
      <c r="AM98" s="35">
        <f t="shared" si="126"/>
        <v>209893</v>
      </c>
      <c r="AN98" s="36">
        <f t="shared" si="127"/>
        <v>1.0921426762128317</v>
      </c>
      <c r="AO98" s="35">
        <f t="shared" si="128"/>
        <v>5109184</v>
      </c>
      <c r="AP98" s="35">
        <f t="shared" si="129"/>
        <v>1116069</v>
      </c>
      <c r="AQ98" s="36">
        <f t="shared" si="130"/>
        <v>1.2794983365117207</v>
      </c>
      <c r="AR98" s="35">
        <v>2172878</v>
      </c>
      <c r="AS98" s="35">
        <f t="shared" si="131"/>
        <v>-316987</v>
      </c>
      <c r="AT98" s="36">
        <f t="shared" si="132"/>
        <v>0.87268908153654912</v>
      </c>
      <c r="AU98" s="35">
        <f t="shared" si="133"/>
        <v>7282062</v>
      </c>
      <c r="AV98" s="35">
        <f t="shared" si="134"/>
        <v>799082</v>
      </c>
      <c r="AW98" s="36">
        <f t="shared" si="135"/>
        <v>1.1232584397915772</v>
      </c>
      <c r="AX98" s="35">
        <v>1234384</v>
      </c>
      <c r="AY98" s="35">
        <f t="shared" si="136"/>
        <v>-928392</v>
      </c>
      <c r="AZ98" s="36">
        <f t="shared" si="137"/>
        <v>0.57074056675309881</v>
      </c>
      <c r="BA98" s="35">
        <f t="shared" si="138"/>
        <v>8516446</v>
      </c>
      <c r="BB98" s="35">
        <f t="shared" si="139"/>
        <v>-129310</v>
      </c>
      <c r="BC98" s="36">
        <f t="shared" si="142"/>
        <v>0.98504352887127511</v>
      </c>
      <c r="BD98" s="22">
        <f t="shared" si="140"/>
        <v>2810427.18</v>
      </c>
      <c r="BE98" s="123">
        <f t="shared" si="141"/>
        <v>-42672.3</v>
      </c>
    </row>
    <row r="99" spans="1:57" s="1" customFormat="1" ht="11.25" x14ac:dyDescent="0.2">
      <c r="A99" s="2">
        <v>87</v>
      </c>
      <c r="B99" s="21">
        <v>45</v>
      </c>
      <c r="C99" s="21" t="s">
        <v>204</v>
      </c>
      <c r="D99" s="13">
        <v>1012003431</v>
      </c>
      <c r="E99" s="13">
        <v>101201001</v>
      </c>
      <c r="F99" s="13">
        <v>86618101</v>
      </c>
      <c r="G99" s="22">
        <v>101100</v>
      </c>
      <c r="H99" s="22">
        <v>103523</v>
      </c>
      <c r="I99" s="59">
        <f t="shared" si="104"/>
        <v>204623</v>
      </c>
      <c r="J99" s="22">
        <v>100670</v>
      </c>
      <c r="K99" s="59">
        <f t="shared" si="105"/>
        <v>305293</v>
      </c>
      <c r="L99" s="22">
        <v>98955</v>
      </c>
      <c r="M99" s="35">
        <f t="shared" si="106"/>
        <v>404248</v>
      </c>
      <c r="N99" s="22">
        <v>95613</v>
      </c>
      <c r="O99" s="22">
        <f t="shared" si="107"/>
        <v>-5487</v>
      </c>
      <c r="P99" s="24">
        <f t="shared" si="108"/>
        <v>0.94572700296735901</v>
      </c>
      <c r="Q99" s="22">
        <v>104489</v>
      </c>
      <c r="R99" s="22">
        <f t="shared" si="109"/>
        <v>966</v>
      </c>
      <c r="S99" s="24">
        <f t="shared" si="110"/>
        <v>1.0093312597200621</v>
      </c>
      <c r="T99" s="60">
        <f t="shared" si="111"/>
        <v>200102</v>
      </c>
      <c r="U99" s="60">
        <f t="shared" si="112"/>
        <v>-4521</v>
      </c>
      <c r="V99" s="61">
        <f t="shared" si="113"/>
        <v>0.97790570952434475</v>
      </c>
      <c r="W99" s="22">
        <v>42356</v>
      </c>
      <c r="X99" s="22">
        <f t="shared" si="114"/>
        <v>-58314</v>
      </c>
      <c r="Y99" s="24">
        <f t="shared" si="115"/>
        <v>0.42074103506506405</v>
      </c>
      <c r="Z99" s="60">
        <f t="shared" si="116"/>
        <v>242458</v>
      </c>
      <c r="AA99" s="60">
        <f t="shared" si="117"/>
        <v>-62835</v>
      </c>
      <c r="AB99" s="61">
        <f t="shared" si="118"/>
        <v>0.79418132744609282</v>
      </c>
      <c r="AC99" s="22">
        <v>110488</v>
      </c>
      <c r="AD99" s="22">
        <f t="shared" si="119"/>
        <v>11533</v>
      </c>
      <c r="AE99" s="24">
        <f t="shared" si="120"/>
        <v>1.1165479258248698</v>
      </c>
      <c r="AF99" s="35">
        <f t="shared" si="121"/>
        <v>352946</v>
      </c>
      <c r="AG99" s="35">
        <f t="shared" si="122"/>
        <v>-51302</v>
      </c>
      <c r="AH99" s="36">
        <f t="shared" si="123"/>
        <v>0.87309275494251048</v>
      </c>
      <c r="AI99" s="35">
        <v>47438</v>
      </c>
      <c r="AJ99" s="35">
        <f t="shared" si="124"/>
        <v>-48175</v>
      </c>
      <c r="AK99" s="36">
        <f t="shared" si="125"/>
        <v>0.4961459215797015</v>
      </c>
      <c r="AL99" s="35">
        <v>65638</v>
      </c>
      <c r="AM99" s="35">
        <f t="shared" si="126"/>
        <v>-38851</v>
      </c>
      <c r="AN99" s="36">
        <f t="shared" si="127"/>
        <v>0.62818095684713227</v>
      </c>
      <c r="AO99" s="35">
        <f t="shared" si="128"/>
        <v>113076</v>
      </c>
      <c r="AP99" s="35">
        <f t="shared" si="129"/>
        <v>-87026</v>
      </c>
      <c r="AQ99" s="36">
        <f t="shared" si="130"/>
        <v>0.56509180318037799</v>
      </c>
      <c r="AR99" s="35">
        <v>58208.62</v>
      </c>
      <c r="AS99" s="35">
        <f t="shared" si="131"/>
        <v>15852.620000000003</v>
      </c>
      <c r="AT99" s="36">
        <f t="shared" si="132"/>
        <v>1.3742709415431109</v>
      </c>
      <c r="AU99" s="35">
        <f t="shared" si="133"/>
        <v>171284.62</v>
      </c>
      <c r="AV99" s="35">
        <f t="shared" si="134"/>
        <v>-71173.38</v>
      </c>
      <c r="AW99" s="36">
        <f t="shared" si="135"/>
        <v>0.70645068424221924</v>
      </c>
      <c r="AX99" s="35">
        <v>43844</v>
      </c>
      <c r="AY99" s="35">
        <f t="shared" si="136"/>
        <v>-66644</v>
      </c>
      <c r="AZ99" s="36">
        <f t="shared" si="137"/>
        <v>0.39682137426688874</v>
      </c>
      <c r="BA99" s="35">
        <f t="shared" si="138"/>
        <v>215128.62</v>
      </c>
      <c r="BB99" s="35">
        <f t="shared" si="139"/>
        <v>-137817.38</v>
      </c>
      <c r="BC99" s="36">
        <f t="shared" si="142"/>
        <v>0.60952275985561533</v>
      </c>
      <c r="BD99" s="22">
        <f t="shared" si="140"/>
        <v>70992.444600000003</v>
      </c>
      <c r="BE99" s="123">
        <f t="shared" si="141"/>
        <v>-45479.735399999998</v>
      </c>
    </row>
    <row r="100" spans="1:57" s="1" customFormat="1" ht="11.25" x14ac:dyDescent="0.2">
      <c r="A100" s="2">
        <v>88</v>
      </c>
      <c r="B100" s="21">
        <v>81</v>
      </c>
      <c r="C100" s="87" t="s">
        <v>123</v>
      </c>
      <c r="D100" s="88">
        <v>7708503727</v>
      </c>
      <c r="E100" s="88" t="s">
        <v>223</v>
      </c>
      <c r="F100" s="88">
        <v>86618411</v>
      </c>
      <c r="G100" s="22">
        <v>128082</v>
      </c>
      <c r="H100" s="22">
        <v>133200</v>
      </c>
      <c r="I100" s="59">
        <f t="shared" si="104"/>
        <v>261282</v>
      </c>
      <c r="J100" s="22">
        <v>130219</v>
      </c>
      <c r="K100" s="59">
        <f t="shared" si="105"/>
        <v>391501</v>
      </c>
      <c r="L100" s="22">
        <v>156476</v>
      </c>
      <c r="M100" s="35">
        <f t="shared" si="106"/>
        <v>547977</v>
      </c>
      <c r="N100" s="22">
        <v>164786</v>
      </c>
      <c r="O100" s="22">
        <f t="shared" si="107"/>
        <v>36704</v>
      </c>
      <c r="P100" s="24">
        <f t="shared" si="108"/>
        <v>1.2865664183882199</v>
      </c>
      <c r="Q100" s="22">
        <v>92837</v>
      </c>
      <c r="R100" s="22">
        <f t="shared" si="109"/>
        <v>-40363</v>
      </c>
      <c r="S100" s="24">
        <f t="shared" si="110"/>
        <v>0.69697447447447447</v>
      </c>
      <c r="T100" s="60">
        <f t="shared" si="111"/>
        <v>257623</v>
      </c>
      <c r="U100" s="60">
        <f t="shared" si="112"/>
        <v>-3659</v>
      </c>
      <c r="V100" s="61">
        <f t="shared" si="113"/>
        <v>0.98599597369891534</v>
      </c>
      <c r="W100" s="22">
        <v>31768</v>
      </c>
      <c r="X100" s="22">
        <f t="shared" si="114"/>
        <v>-98451</v>
      </c>
      <c r="Y100" s="24">
        <f t="shared" si="115"/>
        <v>0.24395825493975534</v>
      </c>
      <c r="Z100" s="60">
        <f t="shared" si="116"/>
        <v>289391</v>
      </c>
      <c r="AA100" s="60">
        <f t="shared" si="117"/>
        <v>-102110</v>
      </c>
      <c r="AB100" s="61">
        <f t="shared" si="118"/>
        <v>0.73918329710524366</v>
      </c>
      <c r="AC100" s="22">
        <v>74239</v>
      </c>
      <c r="AD100" s="22">
        <f t="shared" si="119"/>
        <v>-82237</v>
      </c>
      <c r="AE100" s="24">
        <f t="shared" si="120"/>
        <v>0.47444336511669521</v>
      </c>
      <c r="AF100" s="35">
        <f t="shared" si="121"/>
        <v>363630</v>
      </c>
      <c r="AG100" s="35">
        <f t="shared" si="122"/>
        <v>-184347</v>
      </c>
      <c r="AH100" s="36">
        <f t="shared" si="123"/>
        <v>0.66358624540811018</v>
      </c>
      <c r="AI100" s="35">
        <v>103839</v>
      </c>
      <c r="AJ100" s="35">
        <f t="shared" si="124"/>
        <v>-60947</v>
      </c>
      <c r="AK100" s="36">
        <f t="shared" si="125"/>
        <v>0.63014455111477918</v>
      </c>
      <c r="AL100" s="35">
        <v>116129</v>
      </c>
      <c r="AM100" s="35">
        <f t="shared" si="126"/>
        <v>23292</v>
      </c>
      <c r="AN100" s="36">
        <f t="shared" si="127"/>
        <v>1.250891347199931</v>
      </c>
      <c r="AO100" s="35">
        <f t="shared" si="128"/>
        <v>219968</v>
      </c>
      <c r="AP100" s="35">
        <f t="shared" si="129"/>
        <v>-37655</v>
      </c>
      <c r="AQ100" s="36">
        <f t="shared" si="130"/>
        <v>0.85383680804897077</v>
      </c>
      <c r="AR100" s="35">
        <v>0</v>
      </c>
      <c r="AS100" s="35">
        <f t="shared" si="131"/>
        <v>-31768</v>
      </c>
      <c r="AT100" s="36">
        <f t="shared" si="132"/>
        <v>0</v>
      </c>
      <c r="AU100" s="35">
        <f t="shared" si="133"/>
        <v>219968</v>
      </c>
      <c r="AV100" s="35">
        <f t="shared" si="134"/>
        <v>-69423</v>
      </c>
      <c r="AW100" s="36">
        <f t="shared" si="135"/>
        <v>0.76010656862169179</v>
      </c>
      <c r="AX100" s="35">
        <v>0</v>
      </c>
      <c r="AY100" s="35">
        <f t="shared" si="136"/>
        <v>-74239</v>
      </c>
      <c r="AZ100" s="36">
        <f t="shared" si="137"/>
        <v>0</v>
      </c>
      <c r="BA100" s="35">
        <f t="shared" si="138"/>
        <v>219968</v>
      </c>
      <c r="BB100" s="35">
        <f t="shared" si="139"/>
        <v>-143662</v>
      </c>
      <c r="BC100" s="36">
        <f t="shared" si="142"/>
        <v>0.60492258614525751</v>
      </c>
      <c r="BD100" s="22">
        <f t="shared" si="140"/>
        <v>90186.880000000005</v>
      </c>
      <c r="BE100" s="123">
        <f t="shared" si="141"/>
        <v>-58901.42</v>
      </c>
    </row>
    <row r="101" spans="1:57" s="1" customFormat="1" ht="11.25" x14ac:dyDescent="0.2">
      <c r="A101" s="2">
        <v>89</v>
      </c>
      <c r="B101" s="21">
        <v>15</v>
      </c>
      <c r="C101" s="21" t="s">
        <v>203</v>
      </c>
      <c r="D101" s="13">
        <v>1001013117</v>
      </c>
      <c r="E101" s="13">
        <v>101245001</v>
      </c>
      <c r="F101" s="13">
        <v>86618101</v>
      </c>
      <c r="G101" s="22">
        <v>214706</v>
      </c>
      <c r="H101" s="22">
        <v>279524</v>
      </c>
      <c r="I101" s="59">
        <f t="shared" si="104"/>
        <v>494230</v>
      </c>
      <c r="J101" s="22">
        <v>266629</v>
      </c>
      <c r="K101" s="59">
        <f t="shared" si="105"/>
        <v>760859</v>
      </c>
      <c r="L101" s="22">
        <v>230622</v>
      </c>
      <c r="M101" s="35">
        <f t="shared" si="106"/>
        <v>991481</v>
      </c>
      <c r="N101" s="22">
        <v>209687</v>
      </c>
      <c r="O101" s="22">
        <f t="shared" si="107"/>
        <v>-5019</v>
      </c>
      <c r="P101" s="24">
        <f t="shared" si="108"/>
        <v>0.97662384842528849</v>
      </c>
      <c r="Q101" s="22">
        <v>239650</v>
      </c>
      <c r="R101" s="22">
        <f t="shared" si="109"/>
        <v>-39874</v>
      </c>
      <c r="S101" s="24">
        <f t="shared" si="110"/>
        <v>0.85735035274251947</v>
      </c>
      <c r="T101" s="60">
        <f t="shared" si="111"/>
        <v>449337</v>
      </c>
      <c r="U101" s="60">
        <f t="shared" si="112"/>
        <v>-44893</v>
      </c>
      <c r="V101" s="61">
        <f t="shared" si="113"/>
        <v>0.90916577302065837</v>
      </c>
      <c r="W101" s="22">
        <v>288552</v>
      </c>
      <c r="X101" s="22">
        <f t="shared" si="114"/>
        <v>21923</v>
      </c>
      <c r="Y101" s="24">
        <f t="shared" si="115"/>
        <v>1.082222863979537</v>
      </c>
      <c r="Z101" s="60">
        <f t="shared" si="116"/>
        <v>737889</v>
      </c>
      <c r="AA101" s="60">
        <f t="shared" si="117"/>
        <v>-22970</v>
      </c>
      <c r="AB101" s="61">
        <f t="shared" si="118"/>
        <v>0.96981043793922395</v>
      </c>
      <c r="AC101" s="22">
        <v>203529</v>
      </c>
      <c r="AD101" s="22">
        <f t="shared" si="119"/>
        <v>-27093</v>
      </c>
      <c r="AE101" s="24">
        <f t="shared" si="120"/>
        <v>0.88252204906730491</v>
      </c>
      <c r="AF101" s="35">
        <f t="shared" si="121"/>
        <v>941418</v>
      </c>
      <c r="AG101" s="35">
        <f t="shared" si="122"/>
        <v>-50063</v>
      </c>
      <c r="AH101" s="36">
        <f t="shared" si="123"/>
        <v>0.94950684884531322</v>
      </c>
      <c r="AI101" s="35">
        <v>158817</v>
      </c>
      <c r="AJ101" s="35">
        <f t="shared" si="124"/>
        <v>-50870</v>
      </c>
      <c r="AK101" s="36">
        <f t="shared" si="125"/>
        <v>0.75740031570865152</v>
      </c>
      <c r="AL101" s="35">
        <v>222131</v>
      </c>
      <c r="AM101" s="35">
        <f t="shared" si="126"/>
        <v>-17519</v>
      </c>
      <c r="AN101" s="36">
        <f t="shared" si="127"/>
        <v>0.92689755894012105</v>
      </c>
      <c r="AO101" s="35">
        <f t="shared" si="128"/>
        <v>380948</v>
      </c>
      <c r="AP101" s="35">
        <f t="shared" si="129"/>
        <v>-68389</v>
      </c>
      <c r="AQ101" s="36">
        <f t="shared" si="130"/>
        <v>0.84780020341080298</v>
      </c>
      <c r="AR101" s="35">
        <v>197070</v>
      </c>
      <c r="AS101" s="35">
        <f t="shared" si="131"/>
        <v>-91482</v>
      </c>
      <c r="AT101" s="36">
        <f t="shared" si="132"/>
        <v>0.68296182317225318</v>
      </c>
      <c r="AU101" s="35">
        <f t="shared" si="133"/>
        <v>578018</v>
      </c>
      <c r="AV101" s="35">
        <f t="shared" si="134"/>
        <v>-159871</v>
      </c>
      <c r="AW101" s="36">
        <f t="shared" si="135"/>
        <v>0.78334004165938242</v>
      </c>
      <c r="AX101" s="35">
        <v>183323</v>
      </c>
      <c r="AY101" s="35">
        <f t="shared" si="136"/>
        <v>-20206</v>
      </c>
      <c r="AZ101" s="36">
        <f t="shared" si="137"/>
        <v>0.9007217644659975</v>
      </c>
      <c r="BA101" s="35">
        <f t="shared" si="138"/>
        <v>761341</v>
      </c>
      <c r="BB101" s="35">
        <f t="shared" si="139"/>
        <v>-180077</v>
      </c>
      <c r="BC101" s="36">
        <f t="shared" si="142"/>
        <v>0.80871727542919303</v>
      </c>
      <c r="BD101" s="22">
        <f t="shared" si="140"/>
        <v>251242.53</v>
      </c>
      <c r="BE101" s="123">
        <f t="shared" si="141"/>
        <v>-59425.41</v>
      </c>
    </row>
    <row r="102" spans="1:57" s="1" customFormat="1" ht="11.25" x14ac:dyDescent="0.2">
      <c r="A102" s="2">
        <v>90</v>
      </c>
      <c r="B102" s="21">
        <v>63</v>
      </c>
      <c r="C102" s="21" t="s">
        <v>153</v>
      </c>
      <c r="D102" s="13">
        <v>7816359855</v>
      </c>
      <c r="E102" s="13"/>
      <c r="F102" s="13">
        <v>86618101</v>
      </c>
      <c r="G102" s="22">
        <v>24432</v>
      </c>
      <c r="H102" s="22">
        <v>37050</v>
      </c>
      <c r="I102" s="59">
        <f t="shared" si="104"/>
        <v>61482</v>
      </c>
      <c r="J102" s="22">
        <v>37050</v>
      </c>
      <c r="K102" s="59">
        <f t="shared" si="105"/>
        <v>98532</v>
      </c>
      <c r="L102" s="22">
        <v>46770</v>
      </c>
      <c r="M102" s="35">
        <f t="shared" si="106"/>
        <v>145302</v>
      </c>
      <c r="N102" s="22">
        <v>50700</v>
      </c>
      <c r="O102" s="22">
        <f t="shared" si="107"/>
        <v>26268</v>
      </c>
      <c r="P102" s="24">
        <f t="shared" si="108"/>
        <v>2.0751473477406681</v>
      </c>
      <c r="Q102" s="22">
        <v>50700</v>
      </c>
      <c r="R102" s="22">
        <f t="shared" si="109"/>
        <v>13650</v>
      </c>
      <c r="S102" s="24">
        <f t="shared" si="110"/>
        <v>1.368421052631579</v>
      </c>
      <c r="T102" s="60">
        <f t="shared" si="111"/>
        <v>101400</v>
      </c>
      <c r="U102" s="60">
        <f t="shared" si="112"/>
        <v>39918</v>
      </c>
      <c r="V102" s="61">
        <f t="shared" si="113"/>
        <v>1.6492631989850688</v>
      </c>
      <c r="W102" s="22">
        <v>50882</v>
      </c>
      <c r="X102" s="22">
        <f t="shared" si="114"/>
        <v>13832</v>
      </c>
      <c r="Y102" s="24">
        <f t="shared" si="115"/>
        <v>1.3733333333333333</v>
      </c>
      <c r="Z102" s="60">
        <f t="shared" si="116"/>
        <v>152282</v>
      </c>
      <c r="AA102" s="60">
        <f t="shared" si="117"/>
        <v>53750</v>
      </c>
      <c r="AB102" s="61">
        <f t="shared" si="118"/>
        <v>1.5455080582957821</v>
      </c>
      <c r="AC102" s="22">
        <v>34652.18</v>
      </c>
      <c r="AD102" s="22">
        <f t="shared" si="119"/>
        <v>-12117.82</v>
      </c>
      <c r="AE102" s="24">
        <f t="shared" si="120"/>
        <v>0.74090613641223002</v>
      </c>
      <c r="AF102" s="35">
        <f t="shared" si="121"/>
        <v>186934.18</v>
      </c>
      <c r="AG102" s="35">
        <f t="shared" si="122"/>
        <v>41632.179999999993</v>
      </c>
      <c r="AH102" s="36">
        <f t="shared" si="123"/>
        <v>1.2865217271613605</v>
      </c>
      <c r="AI102" s="35">
        <v>0</v>
      </c>
      <c r="AJ102" s="35">
        <f t="shared" si="124"/>
        <v>-50700</v>
      </c>
      <c r="AK102" s="36">
        <f t="shared" si="125"/>
        <v>0</v>
      </c>
      <c r="AL102" s="35">
        <v>0</v>
      </c>
      <c r="AM102" s="35">
        <f t="shared" si="126"/>
        <v>-50700</v>
      </c>
      <c r="AN102" s="36">
        <f t="shared" si="127"/>
        <v>0</v>
      </c>
      <c r="AO102" s="35">
        <f t="shared" si="128"/>
        <v>0</v>
      </c>
      <c r="AP102" s="35">
        <f t="shared" si="129"/>
        <v>-101400</v>
      </c>
      <c r="AQ102" s="36">
        <f t="shared" si="130"/>
        <v>0</v>
      </c>
      <c r="AR102" s="35">
        <v>0</v>
      </c>
      <c r="AS102" s="35">
        <f t="shared" si="131"/>
        <v>-50882</v>
      </c>
      <c r="AT102" s="36">
        <f t="shared" si="132"/>
        <v>0</v>
      </c>
      <c r="AU102" s="35">
        <f t="shared" si="133"/>
        <v>0</v>
      </c>
      <c r="AV102" s="35">
        <f t="shared" si="134"/>
        <v>-152282</v>
      </c>
      <c r="AW102" s="36">
        <f t="shared" si="135"/>
        <v>0</v>
      </c>
      <c r="AX102" s="35">
        <v>0</v>
      </c>
      <c r="AY102" s="35">
        <f t="shared" si="136"/>
        <v>-34652.18</v>
      </c>
      <c r="AZ102" s="36">
        <f t="shared" si="137"/>
        <v>0</v>
      </c>
      <c r="BA102" s="35">
        <f t="shared" si="138"/>
        <v>0</v>
      </c>
      <c r="BB102" s="35">
        <f t="shared" si="139"/>
        <v>-186934.18</v>
      </c>
      <c r="BC102" s="36">
        <f t="shared" si="142"/>
        <v>0</v>
      </c>
      <c r="BD102" s="22">
        <f t="shared" si="140"/>
        <v>0</v>
      </c>
      <c r="BE102" s="123">
        <f t="shared" si="141"/>
        <v>-61688.279399999992</v>
      </c>
    </row>
    <row r="103" spans="1:57" s="1" customFormat="1" ht="11.25" x14ac:dyDescent="0.2">
      <c r="A103" s="2">
        <v>91</v>
      </c>
      <c r="B103" s="21">
        <v>52</v>
      </c>
      <c r="C103" s="21" t="s">
        <v>145</v>
      </c>
      <c r="D103" s="13">
        <v>1012012838</v>
      </c>
      <c r="E103" s="13"/>
      <c r="F103" s="13">
        <v>86618101</v>
      </c>
      <c r="G103" s="22">
        <v>59504</v>
      </c>
      <c r="H103" s="22">
        <v>82961</v>
      </c>
      <c r="I103" s="59">
        <f t="shared" si="104"/>
        <v>142465</v>
      </c>
      <c r="J103" s="22">
        <v>114131</v>
      </c>
      <c r="K103" s="59">
        <f t="shared" si="105"/>
        <v>256596</v>
      </c>
      <c r="L103" s="22">
        <v>108627</v>
      </c>
      <c r="M103" s="35">
        <f t="shared" si="106"/>
        <v>365223</v>
      </c>
      <c r="N103" s="22">
        <v>101333</v>
      </c>
      <c r="O103" s="22">
        <f t="shared" si="107"/>
        <v>41829</v>
      </c>
      <c r="P103" s="24">
        <f t="shared" si="108"/>
        <v>1.7029611454692122</v>
      </c>
      <c r="Q103" s="22">
        <v>103015</v>
      </c>
      <c r="R103" s="22">
        <f t="shared" si="109"/>
        <v>20054</v>
      </c>
      <c r="S103" s="24">
        <f t="shared" si="110"/>
        <v>1.2417280408866818</v>
      </c>
      <c r="T103" s="60">
        <f t="shared" si="111"/>
        <v>204348</v>
      </c>
      <c r="U103" s="60">
        <f t="shared" si="112"/>
        <v>61883</v>
      </c>
      <c r="V103" s="61">
        <f t="shared" si="113"/>
        <v>1.4343733548590882</v>
      </c>
      <c r="W103" s="22">
        <v>139069</v>
      </c>
      <c r="X103" s="22">
        <f t="shared" si="114"/>
        <v>24938</v>
      </c>
      <c r="Y103" s="24">
        <f t="shared" si="115"/>
        <v>1.2185032988408058</v>
      </c>
      <c r="Z103" s="60">
        <f t="shared" si="116"/>
        <v>343417</v>
      </c>
      <c r="AA103" s="60">
        <f t="shared" si="117"/>
        <v>86821</v>
      </c>
      <c r="AB103" s="61">
        <f t="shared" si="118"/>
        <v>1.3383567943381813</v>
      </c>
      <c r="AC103" s="22">
        <v>96678</v>
      </c>
      <c r="AD103" s="22">
        <f t="shared" si="119"/>
        <v>-11949</v>
      </c>
      <c r="AE103" s="24">
        <f t="shared" si="120"/>
        <v>0.88999972382556825</v>
      </c>
      <c r="AF103" s="35">
        <f t="shared" si="121"/>
        <v>440095</v>
      </c>
      <c r="AG103" s="35">
        <f t="shared" si="122"/>
        <v>74872</v>
      </c>
      <c r="AH103" s="36">
        <f t="shared" si="123"/>
        <v>1.2050035183983485</v>
      </c>
      <c r="AI103" s="35">
        <v>65248</v>
      </c>
      <c r="AJ103" s="35">
        <f t="shared" si="124"/>
        <v>-36085</v>
      </c>
      <c r="AK103" s="36">
        <f t="shared" si="125"/>
        <v>0.64389685492386484</v>
      </c>
      <c r="AL103" s="35">
        <v>73374</v>
      </c>
      <c r="AM103" s="35">
        <f t="shared" si="126"/>
        <v>-29641</v>
      </c>
      <c r="AN103" s="36">
        <f t="shared" si="127"/>
        <v>0.71226520409649086</v>
      </c>
      <c r="AO103" s="35">
        <f t="shared" si="128"/>
        <v>138622</v>
      </c>
      <c r="AP103" s="35">
        <f t="shared" si="129"/>
        <v>-65726</v>
      </c>
      <c r="AQ103" s="36">
        <f t="shared" si="130"/>
        <v>0.67836240139370096</v>
      </c>
      <c r="AR103" s="35">
        <v>59844</v>
      </c>
      <c r="AS103" s="35">
        <f t="shared" si="131"/>
        <v>-79225</v>
      </c>
      <c r="AT103" s="36">
        <f t="shared" si="132"/>
        <v>0.43031876262862317</v>
      </c>
      <c r="AU103" s="35">
        <f t="shared" si="133"/>
        <v>198466</v>
      </c>
      <c r="AV103" s="35">
        <f t="shared" si="134"/>
        <v>-144951</v>
      </c>
      <c r="AW103" s="36">
        <f t="shared" si="135"/>
        <v>0.57791547884932892</v>
      </c>
      <c r="AX103" s="35">
        <v>52879.75</v>
      </c>
      <c r="AY103" s="35">
        <f t="shared" si="136"/>
        <v>-43798.25</v>
      </c>
      <c r="AZ103" s="36">
        <f t="shared" si="137"/>
        <v>0.54696776929601354</v>
      </c>
      <c r="BA103" s="35">
        <f t="shared" si="138"/>
        <v>251345.75</v>
      </c>
      <c r="BB103" s="35">
        <f t="shared" si="139"/>
        <v>-188749.25</v>
      </c>
      <c r="BC103" s="36">
        <f t="shared" si="142"/>
        <v>0.57111703155000626</v>
      </c>
      <c r="BD103" s="22">
        <f t="shared" si="140"/>
        <v>82944.097500000003</v>
      </c>
      <c r="BE103" s="123">
        <f t="shared" si="141"/>
        <v>-62287.252500000002</v>
      </c>
    </row>
    <row r="104" spans="1:57" s="1" customFormat="1" ht="11.25" x14ac:dyDescent="0.2">
      <c r="A104" s="2">
        <v>92</v>
      </c>
      <c r="B104" s="21">
        <v>83</v>
      </c>
      <c r="C104" s="21" t="s">
        <v>114</v>
      </c>
      <c r="D104" s="13">
        <v>7820019227</v>
      </c>
      <c r="E104" s="13"/>
      <c r="F104" s="13">
        <v>86618411</v>
      </c>
      <c r="G104" s="22">
        <v>24084</v>
      </c>
      <c r="H104" s="22">
        <v>24082</v>
      </c>
      <c r="I104" s="59">
        <f t="shared" si="104"/>
        <v>48166</v>
      </c>
      <c r="J104" s="22">
        <v>20531</v>
      </c>
      <c r="K104" s="59">
        <f t="shared" si="105"/>
        <v>68697</v>
      </c>
      <c r="L104" s="22">
        <v>15808.41</v>
      </c>
      <c r="M104" s="35">
        <f t="shared" si="106"/>
        <v>84505.41</v>
      </c>
      <c r="N104" s="22">
        <v>20295</v>
      </c>
      <c r="O104" s="22">
        <f t="shared" si="107"/>
        <v>-3789</v>
      </c>
      <c r="P104" s="24">
        <f t="shared" si="108"/>
        <v>0.84267563527653211</v>
      </c>
      <c r="Q104" s="22">
        <v>28537</v>
      </c>
      <c r="R104" s="22">
        <f t="shared" si="109"/>
        <v>4455</v>
      </c>
      <c r="S104" s="24">
        <f t="shared" si="110"/>
        <v>1.184992940785649</v>
      </c>
      <c r="T104" s="60">
        <f t="shared" si="111"/>
        <v>48832</v>
      </c>
      <c r="U104" s="60">
        <f t="shared" si="112"/>
        <v>666</v>
      </c>
      <c r="V104" s="61">
        <f t="shared" si="113"/>
        <v>1.0138271809990449</v>
      </c>
      <c r="W104" s="22">
        <v>295751</v>
      </c>
      <c r="X104" s="22">
        <f t="shared" si="114"/>
        <v>275220</v>
      </c>
      <c r="Y104" s="24">
        <f t="shared" si="115"/>
        <v>14.405094734791291</v>
      </c>
      <c r="Z104" s="60">
        <f t="shared" si="116"/>
        <v>344583</v>
      </c>
      <c r="AA104" s="60">
        <f t="shared" si="117"/>
        <v>275886</v>
      </c>
      <c r="AB104" s="61">
        <f t="shared" si="118"/>
        <v>5.0159832307087644</v>
      </c>
      <c r="AC104" s="22">
        <v>556367</v>
      </c>
      <c r="AD104" s="22">
        <f t="shared" si="119"/>
        <v>540558.59</v>
      </c>
      <c r="AE104" s="24">
        <f t="shared" si="120"/>
        <v>35.194368061051051</v>
      </c>
      <c r="AF104" s="35">
        <f t="shared" si="121"/>
        <v>900950</v>
      </c>
      <c r="AG104" s="35">
        <f t="shared" si="122"/>
        <v>816444.59</v>
      </c>
      <c r="AH104" s="36">
        <f t="shared" si="123"/>
        <v>10.661447592526915</v>
      </c>
      <c r="AI104" s="35">
        <v>43571.16</v>
      </c>
      <c r="AJ104" s="35">
        <f t="shared" si="124"/>
        <v>23276.160000000003</v>
      </c>
      <c r="AK104" s="36">
        <f t="shared" si="125"/>
        <v>2.1468913525498894</v>
      </c>
      <c r="AL104" s="35">
        <v>302060.34999999998</v>
      </c>
      <c r="AM104" s="35">
        <f t="shared" si="126"/>
        <v>273523.34999999998</v>
      </c>
      <c r="AN104" s="36">
        <f t="shared" si="127"/>
        <v>10.584867014752776</v>
      </c>
      <c r="AO104" s="35">
        <f t="shared" si="128"/>
        <v>345631.51</v>
      </c>
      <c r="AP104" s="35">
        <f t="shared" si="129"/>
        <v>296799.51</v>
      </c>
      <c r="AQ104" s="36">
        <f t="shared" si="130"/>
        <v>7.0779716169724773</v>
      </c>
      <c r="AR104" s="35">
        <v>42449</v>
      </c>
      <c r="AS104" s="35">
        <f t="shared" si="131"/>
        <v>-253302</v>
      </c>
      <c r="AT104" s="36">
        <f t="shared" si="132"/>
        <v>0.1435295231461601</v>
      </c>
      <c r="AU104" s="35">
        <f t="shared" si="133"/>
        <v>388080.51</v>
      </c>
      <c r="AV104" s="35">
        <f t="shared" si="134"/>
        <v>43497.510000000009</v>
      </c>
      <c r="AW104" s="36">
        <f t="shared" si="135"/>
        <v>1.126232315581442</v>
      </c>
      <c r="AX104" s="35">
        <v>303986.64</v>
      </c>
      <c r="AY104" s="35">
        <f t="shared" si="136"/>
        <v>-252380.36</v>
      </c>
      <c r="AZ104" s="36">
        <f t="shared" si="137"/>
        <v>0.54637791242111777</v>
      </c>
      <c r="BA104" s="35">
        <f t="shared" si="138"/>
        <v>692067.15</v>
      </c>
      <c r="BB104" s="35">
        <f t="shared" si="139"/>
        <v>-208882.84999999998</v>
      </c>
      <c r="BC104" s="36">
        <f t="shared" si="142"/>
        <v>0.76815267217936622</v>
      </c>
      <c r="BD104" s="22">
        <f t="shared" si="140"/>
        <v>283747.53150000004</v>
      </c>
      <c r="BE104" s="123">
        <f t="shared" si="141"/>
        <v>-85641.968500000003</v>
      </c>
    </row>
    <row r="105" spans="1:57" s="1" customFormat="1" ht="11.25" x14ac:dyDescent="0.2">
      <c r="A105" s="2">
        <v>93</v>
      </c>
      <c r="B105" s="21">
        <v>65</v>
      </c>
      <c r="C105" s="21" t="s">
        <v>222</v>
      </c>
      <c r="D105" s="13">
        <v>1001292460</v>
      </c>
      <c r="E105" s="13"/>
      <c r="F105" s="13">
        <v>86618101</v>
      </c>
      <c r="G105" s="22">
        <v>45930</v>
      </c>
      <c r="H105" s="22">
        <v>99309</v>
      </c>
      <c r="I105" s="59">
        <f t="shared" si="104"/>
        <v>145239</v>
      </c>
      <c r="J105" s="22">
        <v>188551</v>
      </c>
      <c r="K105" s="59">
        <f t="shared" si="105"/>
        <v>333790</v>
      </c>
      <c r="L105" s="22">
        <v>116313</v>
      </c>
      <c r="M105" s="35">
        <f t="shared" si="106"/>
        <v>450103</v>
      </c>
      <c r="N105" s="22">
        <v>39057.99</v>
      </c>
      <c r="O105" s="22">
        <f t="shared" si="107"/>
        <v>-6872.010000000002</v>
      </c>
      <c r="P105" s="24">
        <f t="shared" si="108"/>
        <v>0.85038079686479418</v>
      </c>
      <c r="Q105" s="22">
        <v>58498</v>
      </c>
      <c r="R105" s="22">
        <f t="shared" si="109"/>
        <v>-40811</v>
      </c>
      <c r="S105" s="24">
        <f t="shared" si="110"/>
        <v>0.58905033783443594</v>
      </c>
      <c r="T105" s="60">
        <f t="shared" si="111"/>
        <v>97555.989999999991</v>
      </c>
      <c r="U105" s="60">
        <f t="shared" si="112"/>
        <v>-47683.010000000009</v>
      </c>
      <c r="V105" s="61">
        <f t="shared" si="113"/>
        <v>0.67169279601209031</v>
      </c>
      <c r="W105" s="22">
        <v>97596.01</v>
      </c>
      <c r="X105" s="22">
        <f t="shared" si="114"/>
        <v>-90954.99</v>
      </c>
      <c r="Y105" s="24">
        <f t="shared" si="115"/>
        <v>0.51761067297442065</v>
      </c>
      <c r="Z105" s="60">
        <f t="shared" si="116"/>
        <v>195152</v>
      </c>
      <c r="AA105" s="60">
        <f t="shared" si="117"/>
        <v>-138638</v>
      </c>
      <c r="AB105" s="61">
        <f t="shared" si="118"/>
        <v>0.58465502261901192</v>
      </c>
      <c r="AC105" s="22">
        <v>67297</v>
      </c>
      <c r="AD105" s="22">
        <f t="shared" si="119"/>
        <v>-49016</v>
      </c>
      <c r="AE105" s="24">
        <f t="shared" si="120"/>
        <v>0.57858536878938727</v>
      </c>
      <c r="AF105" s="35">
        <f t="shared" si="121"/>
        <v>262449</v>
      </c>
      <c r="AG105" s="35">
        <f t="shared" si="122"/>
        <v>-187654</v>
      </c>
      <c r="AH105" s="36">
        <f t="shared" si="123"/>
        <v>0.58308653797019794</v>
      </c>
      <c r="AI105" s="35">
        <v>26608</v>
      </c>
      <c r="AJ105" s="35">
        <f t="shared" si="124"/>
        <v>-12449.989999999998</v>
      </c>
      <c r="AK105" s="36">
        <f t="shared" si="125"/>
        <v>0.68124345364418393</v>
      </c>
      <c r="AL105" s="35">
        <v>18686</v>
      </c>
      <c r="AM105" s="35">
        <f t="shared" si="126"/>
        <v>-39812</v>
      </c>
      <c r="AN105" s="36">
        <f t="shared" si="127"/>
        <v>0.31942972409313136</v>
      </c>
      <c r="AO105" s="35">
        <f t="shared" si="128"/>
        <v>45294</v>
      </c>
      <c r="AP105" s="35">
        <f t="shared" si="129"/>
        <v>-52261.989999999991</v>
      </c>
      <c r="AQ105" s="36">
        <f t="shared" si="130"/>
        <v>0.46428722623797886</v>
      </c>
      <c r="AR105" s="35">
        <v>-81.66</v>
      </c>
      <c r="AS105" s="35">
        <f t="shared" si="131"/>
        <v>-97677.67</v>
      </c>
      <c r="AT105" s="36">
        <f t="shared" si="132"/>
        <v>-8.3671453371915515E-4</v>
      </c>
      <c r="AU105" s="35">
        <f t="shared" si="133"/>
        <v>45212.34</v>
      </c>
      <c r="AV105" s="35">
        <f t="shared" si="134"/>
        <v>-149939.66</v>
      </c>
      <c r="AW105" s="36">
        <f t="shared" si="135"/>
        <v>0.23167756415512009</v>
      </c>
      <c r="AX105" s="35">
        <v>0</v>
      </c>
      <c r="AY105" s="35">
        <f t="shared" si="136"/>
        <v>-67297</v>
      </c>
      <c r="AZ105" s="36">
        <f t="shared" si="137"/>
        <v>0</v>
      </c>
      <c r="BA105" s="35">
        <f t="shared" si="138"/>
        <v>45212.34</v>
      </c>
      <c r="BB105" s="35">
        <f t="shared" si="139"/>
        <v>-217236.66</v>
      </c>
      <c r="BC105" s="36">
        <f t="shared" si="142"/>
        <v>0.17227095549992569</v>
      </c>
      <c r="BD105" s="22">
        <f t="shared" si="140"/>
        <v>14920.072200000001</v>
      </c>
      <c r="BE105" s="123">
        <f t="shared" si="141"/>
        <v>-71688.097800000003</v>
      </c>
    </row>
    <row r="106" spans="1:57" s="1" customFormat="1" ht="11.25" x14ac:dyDescent="0.2">
      <c r="A106" s="2">
        <v>94</v>
      </c>
      <c r="B106" s="21">
        <v>99</v>
      </c>
      <c r="C106" s="21" t="s">
        <v>237</v>
      </c>
      <c r="D106" s="13">
        <v>7841504873</v>
      </c>
      <c r="E106" s="13">
        <v>101201001</v>
      </c>
      <c r="F106" s="13">
        <v>86618433</v>
      </c>
      <c r="G106" s="22">
        <v>148476</v>
      </c>
      <c r="H106" s="22">
        <v>107117</v>
      </c>
      <c r="I106" s="59">
        <f t="shared" si="104"/>
        <v>255593</v>
      </c>
      <c r="J106" s="22">
        <v>0</v>
      </c>
      <c r="K106" s="59">
        <f t="shared" si="105"/>
        <v>255593</v>
      </c>
      <c r="L106" s="22">
        <f>258032.58+300000+439192.93</f>
        <v>997225.51</v>
      </c>
      <c r="M106" s="35">
        <f t="shared" si="106"/>
        <v>1252818.51</v>
      </c>
      <c r="N106" s="22">
        <v>0</v>
      </c>
      <c r="O106" s="22">
        <f t="shared" si="107"/>
        <v>-148476</v>
      </c>
      <c r="P106" s="24">
        <f t="shared" si="108"/>
        <v>0</v>
      </c>
      <c r="Q106" s="22">
        <v>0</v>
      </c>
      <c r="R106" s="22">
        <f t="shared" si="109"/>
        <v>-107117</v>
      </c>
      <c r="S106" s="24">
        <f t="shared" si="110"/>
        <v>0</v>
      </c>
      <c r="T106" s="60">
        <f t="shared" si="111"/>
        <v>0</v>
      </c>
      <c r="U106" s="60">
        <f t="shared" si="112"/>
        <v>-255593</v>
      </c>
      <c r="V106" s="61">
        <f t="shared" si="113"/>
        <v>0</v>
      </c>
      <c r="W106" s="22">
        <v>109233.43</v>
      </c>
      <c r="X106" s="22">
        <f t="shared" si="114"/>
        <v>109233.43</v>
      </c>
      <c r="Y106" s="24" t="e">
        <f t="shared" si="115"/>
        <v>#DIV/0!</v>
      </c>
      <c r="Z106" s="60">
        <f t="shared" si="116"/>
        <v>109233.43</v>
      </c>
      <c r="AA106" s="60">
        <f t="shared" si="117"/>
        <v>-146359.57</v>
      </c>
      <c r="AB106" s="61">
        <f t="shared" si="118"/>
        <v>0.42737254150152781</v>
      </c>
      <c r="AC106" s="22">
        <v>136127.16</v>
      </c>
      <c r="AD106" s="22">
        <f t="shared" si="119"/>
        <v>-861098.35</v>
      </c>
      <c r="AE106" s="24">
        <f t="shared" si="120"/>
        <v>0.13650589423850579</v>
      </c>
      <c r="AF106" s="35">
        <f t="shared" si="121"/>
        <v>245360.59</v>
      </c>
      <c r="AG106" s="35">
        <f t="shared" si="122"/>
        <v>-1007457.92</v>
      </c>
      <c r="AH106" s="36">
        <f t="shared" si="123"/>
        <v>0.19584687489970115</v>
      </c>
      <c r="AI106" s="35">
        <v>37</v>
      </c>
      <c r="AJ106" s="35">
        <f t="shared" si="124"/>
        <v>37</v>
      </c>
      <c r="AK106" s="36" t="e">
        <f t="shared" si="125"/>
        <v>#DIV/0!</v>
      </c>
      <c r="AL106" s="35">
        <v>9489</v>
      </c>
      <c r="AM106" s="35">
        <f t="shared" si="126"/>
        <v>9489</v>
      </c>
      <c r="AN106" s="36" t="e">
        <f t="shared" si="127"/>
        <v>#DIV/0!</v>
      </c>
      <c r="AO106" s="35">
        <f t="shared" si="128"/>
        <v>9526</v>
      </c>
      <c r="AP106" s="35">
        <f t="shared" si="129"/>
        <v>9526</v>
      </c>
      <c r="AQ106" s="36" t="e">
        <f t="shared" si="130"/>
        <v>#DIV/0!</v>
      </c>
      <c r="AR106" s="35">
        <v>0</v>
      </c>
      <c r="AS106" s="35">
        <f t="shared" si="131"/>
        <v>-109233.43</v>
      </c>
      <c r="AT106" s="36">
        <f t="shared" si="132"/>
        <v>0</v>
      </c>
      <c r="AU106" s="35">
        <f t="shared" si="133"/>
        <v>9526</v>
      </c>
      <c r="AV106" s="35">
        <f t="shared" si="134"/>
        <v>-99707.43</v>
      </c>
      <c r="AW106" s="36">
        <f t="shared" si="135"/>
        <v>8.7207734848205362E-2</v>
      </c>
      <c r="AX106" s="35">
        <v>0</v>
      </c>
      <c r="AY106" s="35">
        <f t="shared" si="136"/>
        <v>-136127.16</v>
      </c>
      <c r="AZ106" s="36">
        <f t="shared" si="137"/>
        <v>0</v>
      </c>
      <c r="BA106" s="35">
        <f t="shared" si="138"/>
        <v>9526</v>
      </c>
      <c r="BB106" s="35">
        <f t="shared" si="139"/>
        <v>-235834.59</v>
      </c>
      <c r="BC106" s="36">
        <f t="shared" si="142"/>
        <v>3.8824490925783967E-2</v>
      </c>
      <c r="BD106" s="22">
        <f t="shared" si="140"/>
        <v>3905.66</v>
      </c>
      <c r="BE106" s="123">
        <f t="shared" si="141"/>
        <v>-96692.181899999996</v>
      </c>
    </row>
    <row r="107" spans="1:57" s="1" customFormat="1" ht="11.25" x14ac:dyDescent="0.2">
      <c r="A107" s="2">
        <v>95</v>
      </c>
      <c r="B107" s="21">
        <v>33</v>
      </c>
      <c r="C107" s="21" t="s">
        <v>126</v>
      </c>
      <c r="D107" s="13">
        <v>1012004435</v>
      </c>
      <c r="E107" s="13" t="s">
        <v>127</v>
      </c>
      <c r="F107" s="13">
        <v>86618101</v>
      </c>
      <c r="G107" s="22">
        <v>218029</v>
      </c>
      <c r="H107" s="22">
        <v>433579</v>
      </c>
      <c r="I107" s="59">
        <f t="shared" si="104"/>
        <v>651608</v>
      </c>
      <c r="J107" s="22">
        <v>540962</v>
      </c>
      <c r="K107" s="59">
        <f t="shared" si="105"/>
        <v>1192570</v>
      </c>
      <c r="L107" s="22">
        <v>577159</v>
      </c>
      <c r="M107" s="35">
        <f t="shared" si="106"/>
        <v>1769729</v>
      </c>
      <c r="N107" s="22">
        <v>351832</v>
      </c>
      <c r="O107" s="22">
        <f t="shared" si="107"/>
        <v>133803</v>
      </c>
      <c r="P107" s="24">
        <f t="shared" si="108"/>
        <v>1.6136935912195167</v>
      </c>
      <c r="Q107" s="22">
        <v>597863</v>
      </c>
      <c r="R107" s="22">
        <f t="shared" si="109"/>
        <v>164284</v>
      </c>
      <c r="S107" s="24">
        <f t="shared" si="110"/>
        <v>1.3789021147241909</v>
      </c>
      <c r="T107" s="60">
        <f t="shared" si="111"/>
        <v>949695</v>
      </c>
      <c r="U107" s="60">
        <f t="shared" si="112"/>
        <v>298087</v>
      </c>
      <c r="V107" s="61">
        <f t="shared" si="113"/>
        <v>1.4574636898257849</v>
      </c>
      <c r="W107" s="22">
        <v>482356</v>
      </c>
      <c r="X107" s="22">
        <f t="shared" si="114"/>
        <v>-58606</v>
      </c>
      <c r="Y107" s="24">
        <f t="shared" si="115"/>
        <v>0.89166337007035612</v>
      </c>
      <c r="Z107" s="60">
        <f t="shared" si="116"/>
        <v>1432051</v>
      </c>
      <c r="AA107" s="60">
        <f t="shared" si="117"/>
        <v>239481</v>
      </c>
      <c r="AB107" s="61">
        <f t="shared" si="118"/>
        <v>1.2008108538702131</v>
      </c>
      <c r="AC107" s="22">
        <v>630323</v>
      </c>
      <c r="AD107" s="22">
        <f t="shared" si="119"/>
        <v>53164</v>
      </c>
      <c r="AE107" s="24">
        <f t="shared" si="120"/>
        <v>1.0921132651487719</v>
      </c>
      <c r="AF107" s="35">
        <f t="shared" si="121"/>
        <v>2062374</v>
      </c>
      <c r="AG107" s="35">
        <f t="shared" si="122"/>
        <v>292645</v>
      </c>
      <c r="AH107" s="36">
        <f t="shared" si="123"/>
        <v>1.1653614762486233</v>
      </c>
      <c r="AI107" s="35">
        <v>327856</v>
      </c>
      <c r="AJ107" s="35">
        <f t="shared" si="124"/>
        <v>-23976</v>
      </c>
      <c r="AK107" s="36">
        <f t="shared" si="125"/>
        <v>0.93185383933240862</v>
      </c>
      <c r="AL107" s="35">
        <v>419628</v>
      </c>
      <c r="AM107" s="35">
        <f t="shared" si="126"/>
        <v>-178235</v>
      </c>
      <c r="AN107" s="36">
        <f t="shared" si="127"/>
        <v>0.70187986210887776</v>
      </c>
      <c r="AO107" s="35">
        <f t="shared" si="128"/>
        <v>747484</v>
      </c>
      <c r="AP107" s="35">
        <f t="shared" si="129"/>
        <v>-202211</v>
      </c>
      <c r="AQ107" s="36">
        <f t="shared" si="130"/>
        <v>0.78707795660712121</v>
      </c>
      <c r="AR107" s="35">
        <v>462281</v>
      </c>
      <c r="AS107" s="35">
        <f t="shared" si="131"/>
        <v>-20075</v>
      </c>
      <c r="AT107" s="36">
        <f t="shared" si="132"/>
        <v>0.95838136148404918</v>
      </c>
      <c r="AU107" s="35">
        <f t="shared" si="133"/>
        <v>1209765</v>
      </c>
      <c r="AV107" s="35">
        <f t="shared" si="134"/>
        <v>-222286</v>
      </c>
      <c r="AW107" s="36">
        <f t="shared" si="135"/>
        <v>0.84477787453100484</v>
      </c>
      <c r="AX107" s="35">
        <v>603564</v>
      </c>
      <c r="AY107" s="35">
        <f t="shared" si="136"/>
        <v>-26759</v>
      </c>
      <c r="AZ107" s="36">
        <f t="shared" si="137"/>
        <v>0.95754716232788584</v>
      </c>
      <c r="BA107" s="35">
        <f t="shared" si="138"/>
        <v>1813329</v>
      </c>
      <c r="BB107" s="35">
        <f t="shared" si="139"/>
        <v>-249045</v>
      </c>
      <c r="BC107" s="36">
        <f t="shared" si="142"/>
        <v>0.87924353196849847</v>
      </c>
      <c r="BD107" s="22">
        <f t="shared" si="140"/>
        <v>598398.56999999995</v>
      </c>
      <c r="BE107" s="123">
        <f t="shared" si="141"/>
        <v>-82184.850000000006</v>
      </c>
    </row>
    <row r="108" spans="1:57" s="1" customFormat="1" ht="11.25" x14ac:dyDescent="0.2">
      <c r="A108" s="2">
        <v>96</v>
      </c>
      <c r="B108" s="21">
        <v>39</v>
      </c>
      <c r="C108" s="21" t="s">
        <v>193</v>
      </c>
      <c r="D108" s="13">
        <v>7707083893</v>
      </c>
      <c r="E108" s="13">
        <v>101245001</v>
      </c>
      <c r="F108" s="13">
        <v>86618101</v>
      </c>
      <c r="G108" s="22">
        <v>135173</v>
      </c>
      <c r="H108" s="22">
        <v>127094</v>
      </c>
      <c r="I108" s="59">
        <f t="shared" si="104"/>
        <v>262267</v>
      </c>
      <c r="J108" s="22">
        <v>152474</v>
      </c>
      <c r="K108" s="59">
        <f t="shared" si="105"/>
        <v>414741</v>
      </c>
      <c r="L108" s="22">
        <v>264241</v>
      </c>
      <c r="M108" s="35">
        <f t="shared" si="106"/>
        <v>678982</v>
      </c>
      <c r="N108" s="22">
        <v>104992</v>
      </c>
      <c r="O108" s="22">
        <f t="shared" si="107"/>
        <v>-30181</v>
      </c>
      <c r="P108" s="24">
        <f t="shared" si="108"/>
        <v>0.77672316216995996</v>
      </c>
      <c r="Q108" s="22">
        <v>138025</v>
      </c>
      <c r="R108" s="22">
        <f t="shared" si="109"/>
        <v>10931</v>
      </c>
      <c r="S108" s="24">
        <f t="shared" si="110"/>
        <v>1.0860072072639149</v>
      </c>
      <c r="T108" s="60">
        <f t="shared" si="111"/>
        <v>243017</v>
      </c>
      <c r="U108" s="60">
        <f t="shared" si="112"/>
        <v>-19250</v>
      </c>
      <c r="V108" s="61">
        <f t="shared" si="113"/>
        <v>0.92660151677488967</v>
      </c>
      <c r="W108" s="22">
        <v>113454</v>
      </c>
      <c r="X108" s="22">
        <f t="shared" si="114"/>
        <v>-39020</v>
      </c>
      <c r="Y108" s="24">
        <f t="shared" si="115"/>
        <v>0.74408751656020045</v>
      </c>
      <c r="Z108" s="60">
        <f t="shared" si="116"/>
        <v>356471</v>
      </c>
      <c r="AA108" s="60">
        <f t="shared" si="117"/>
        <v>-58270</v>
      </c>
      <c r="AB108" s="61">
        <f t="shared" si="118"/>
        <v>0.85950267757467913</v>
      </c>
      <c r="AC108" s="22">
        <v>301500</v>
      </c>
      <c r="AD108" s="22">
        <f t="shared" si="119"/>
        <v>37259</v>
      </c>
      <c r="AE108" s="24">
        <f t="shared" si="120"/>
        <v>1.1410038563281246</v>
      </c>
      <c r="AF108" s="35">
        <f t="shared" si="121"/>
        <v>657971</v>
      </c>
      <c r="AG108" s="35">
        <f t="shared" si="122"/>
        <v>-21011</v>
      </c>
      <c r="AH108" s="36">
        <f t="shared" si="123"/>
        <v>0.9690551443189952</v>
      </c>
      <c r="AI108" s="35">
        <v>97107</v>
      </c>
      <c r="AJ108" s="35">
        <f t="shared" si="124"/>
        <v>-7885</v>
      </c>
      <c r="AK108" s="36">
        <f t="shared" si="125"/>
        <v>0.92489903992685152</v>
      </c>
      <c r="AL108" s="35">
        <v>109746</v>
      </c>
      <c r="AM108" s="35">
        <f t="shared" si="126"/>
        <v>-28279</v>
      </c>
      <c r="AN108" s="36">
        <f t="shared" si="127"/>
        <v>0.79511682666183658</v>
      </c>
      <c r="AO108" s="35">
        <f t="shared" si="128"/>
        <v>206853</v>
      </c>
      <c r="AP108" s="35">
        <f t="shared" si="129"/>
        <v>-36164</v>
      </c>
      <c r="AQ108" s="36">
        <f t="shared" si="130"/>
        <v>0.85118736549294904</v>
      </c>
      <c r="AR108" s="35">
        <v>77873</v>
      </c>
      <c r="AS108" s="35">
        <f t="shared" si="131"/>
        <v>-35581</v>
      </c>
      <c r="AT108" s="36">
        <f t="shared" si="132"/>
        <v>0.68638390889699785</v>
      </c>
      <c r="AU108" s="35">
        <f t="shared" si="133"/>
        <v>284726</v>
      </c>
      <c r="AV108" s="35">
        <f t="shared" si="134"/>
        <v>-71745</v>
      </c>
      <c r="AW108" s="36">
        <f t="shared" si="135"/>
        <v>0.79873538099873487</v>
      </c>
      <c r="AX108" s="35">
        <v>123765</v>
      </c>
      <c r="AY108" s="35">
        <f t="shared" si="136"/>
        <v>-177735</v>
      </c>
      <c r="AZ108" s="36">
        <f t="shared" si="137"/>
        <v>0.41049751243781096</v>
      </c>
      <c r="BA108" s="35">
        <f t="shared" si="138"/>
        <v>408491</v>
      </c>
      <c r="BB108" s="35">
        <f t="shared" si="139"/>
        <v>-249480</v>
      </c>
      <c r="BC108" s="36">
        <f>BA108/AF108:AF108</f>
        <v>0.62083435288181399</v>
      </c>
      <c r="BD108" s="22">
        <f t="shared" si="140"/>
        <v>134802.03</v>
      </c>
      <c r="BE108" s="123">
        <f t="shared" si="141"/>
        <v>-82328.399999999994</v>
      </c>
    </row>
    <row r="109" spans="1:57" s="1" customFormat="1" ht="11.25" x14ac:dyDescent="0.2">
      <c r="A109" s="2">
        <v>97</v>
      </c>
      <c r="B109" s="21">
        <v>85</v>
      </c>
      <c r="C109" s="21" t="s">
        <v>138</v>
      </c>
      <c r="D109" s="13">
        <v>1012007740</v>
      </c>
      <c r="E109" s="13">
        <v>101201001</v>
      </c>
      <c r="F109" s="89">
        <v>86618101</v>
      </c>
      <c r="G109" s="22">
        <v>103361</v>
      </c>
      <c r="H109" s="22">
        <v>99878</v>
      </c>
      <c r="I109" s="59">
        <f t="shared" si="104"/>
        <v>203239</v>
      </c>
      <c r="J109" s="22">
        <v>98140</v>
      </c>
      <c r="K109" s="59">
        <f t="shared" si="105"/>
        <v>301379</v>
      </c>
      <c r="L109" s="22">
        <v>81885.14</v>
      </c>
      <c r="M109" s="35">
        <f t="shared" si="106"/>
        <v>383264.14</v>
      </c>
      <c r="N109" s="22">
        <v>92911.98</v>
      </c>
      <c r="O109" s="22">
        <f t="shared" si="107"/>
        <v>-10449.020000000004</v>
      </c>
      <c r="P109" s="24">
        <f t="shared" si="108"/>
        <v>0.8989075183096138</v>
      </c>
      <c r="Q109" s="22">
        <v>104802.14</v>
      </c>
      <c r="R109" s="22">
        <f t="shared" si="109"/>
        <v>4924.1399999999994</v>
      </c>
      <c r="S109" s="24">
        <f t="shared" si="110"/>
        <v>1.0493015478884238</v>
      </c>
      <c r="T109" s="60">
        <f t="shared" si="111"/>
        <v>197714.12</v>
      </c>
      <c r="U109" s="60">
        <f t="shared" si="112"/>
        <v>-5524.8800000000047</v>
      </c>
      <c r="V109" s="61">
        <f t="shared" si="113"/>
        <v>0.97281584735213222</v>
      </c>
      <c r="W109" s="22">
        <v>120258.79</v>
      </c>
      <c r="X109" s="22">
        <f t="shared" si="114"/>
        <v>22118.789999999994</v>
      </c>
      <c r="Y109" s="24">
        <f t="shared" si="115"/>
        <v>1.2253799673935193</v>
      </c>
      <c r="Z109" s="60">
        <f t="shared" si="116"/>
        <v>317972.90999999997</v>
      </c>
      <c r="AA109" s="60">
        <f t="shared" si="117"/>
        <v>16593.909999999974</v>
      </c>
      <c r="AB109" s="61">
        <f t="shared" si="118"/>
        <v>1.055059941137239</v>
      </c>
      <c r="AC109" s="22">
        <v>190687</v>
      </c>
      <c r="AD109" s="22">
        <f t="shared" si="119"/>
        <v>108801.86</v>
      </c>
      <c r="AE109" s="24">
        <f t="shared" si="120"/>
        <v>2.3287131218191726</v>
      </c>
      <c r="AF109" s="35">
        <f t="shared" si="121"/>
        <v>508659.91</v>
      </c>
      <c r="AG109" s="35">
        <f t="shared" si="122"/>
        <v>125395.76999999996</v>
      </c>
      <c r="AH109" s="36">
        <f t="shared" si="123"/>
        <v>1.3271784571340277</v>
      </c>
      <c r="AI109" s="35">
        <v>62587</v>
      </c>
      <c r="AJ109" s="35">
        <f t="shared" si="124"/>
        <v>-30324.979999999996</v>
      </c>
      <c r="AK109" s="36">
        <f t="shared" si="125"/>
        <v>0.67361603961082306</v>
      </c>
      <c r="AL109" s="35">
        <v>51356</v>
      </c>
      <c r="AM109" s="35">
        <f t="shared" si="126"/>
        <v>-53446.14</v>
      </c>
      <c r="AN109" s="36">
        <f t="shared" si="127"/>
        <v>0.49002816163868412</v>
      </c>
      <c r="AO109" s="35">
        <f t="shared" si="128"/>
        <v>113943</v>
      </c>
      <c r="AP109" s="35">
        <f t="shared" si="129"/>
        <v>-83771.12</v>
      </c>
      <c r="AQ109" s="36">
        <f t="shared" si="130"/>
        <v>0.57630178360554118</v>
      </c>
      <c r="AR109" s="35">
        <v>80008.149999999994</v>
      </c>
      <c r="AS109" s="35">
        <f t="shared" si="131"/>
        <v>-40250.639999999999</v>
      </c>
      <c r="AT109" s="36">
        <f t="shared" si="132"/>
        <v>0.66529980885388917</v>
      </c>
      <c r="AU109" s="35">
        <f t="shared" si="133"/>
        <v>193951.15</v>
      </c>
      <c r="AV109" s="35">
        <f t="shared" si="134"/>
        <v>-124021.75999999998</v>
      </c>
      <c r="AW109" s="36">
        <f t="shared" si="135"/>
        <v>0.60996123852186024</v>
      </c>
      <c r="AX109" s="35">
        <v>64939.519999999997</v>
      </c>
      <c r="AY109" s="35">
        <f t="shared" si="136"/>
        <v>-125747.48000000001</v>
      </c>
      <c r="AZ109" s="36">
        <f t="shared" si="137"/>
        <v>0.3405555701227666</v>
      </c>
      <c r="BA109" s="35">
        <f t="shared" si="138"/>
        <v>258890.66999999998</v>
      </c>
      <c r="BB109" s="35">
        <f t="shared" si="139"/>
        <v>-249769.24</v>
      </c>
      <c r="BC109" s="36">
        <f>BA109/AF109:AF111</f>
        <v>0.50896613810197855</v>
      </c>
      <c r="BD109" s="22">
        <f t="shared" si="140"/>
        <v>85433.921099999992</v>
      </c>
      <c r="BE109" s="123">
        <f t="shared" si="141"/>
        <v>-82423.849199999997</v>
      </c>
    </row>
    <row r="110" spans="1:57" s="1" customFormat="1" ht="11.25" x14ac:dyDescent="0.2">
      <c r="A110" s="2">
        <v>98</v>
      </c>
      <c r="B110" s="21">
        <v>58</v>
      </c>
      <c r="C110" s="21" t="s">
        <v>264</v>
      </c>
      <c r="D110" s="13">
        <v>1001262392</v>
      </c>
      <c r="E110" s="13"/>
      <c r="F110" s="13">
        <v>86618101</v>
      </c>
      <c r="G110" s="22">
        <v>187196</v>
      </c>
      <c r="H110" s="22">
        <v>209970</v>
      </c>
      <c r="I110" s="59">
        <f t="shared" si="104"/>
        <v>397166</v>
      </c>
      <c r="J110" s="22">
        <v>224675</v>
      </c>
      <c r="K110" s="59">
        <f t="shared" si="105"/>
        <v>621841</v>
      </c>
      <c r="L110" s="22">
        <v>296166</v>
      </c>
      <c r="M110" s="35">
        <f t="shared" si="106"/>
        <v>918007</v>
      </c>
      <c r="N110" s="22">
        <v>240607</v>
      </c>
      <c r="O110" s="22">
        <f t="shared" si="107"/>
        <v>53411</v>
      </c>
      <c r="P110" s="24">
        <f t="shared" si="108"/>
        <v>1.285321267548452</v>
      </c>
      <c r="Q110" s="22">
        <v>252703</v>
      </c>
      <c r="R110" s="22">
        <f t="shared" si="109"/>
        <v>42733</v>
      </c>
      <c r="S110" s="24">
        <f t="shared" si="110"/>
        <v>1.2035195504119636</v>
      </c>
      <c r="T110" s="60">
        <f t="shared" si="111"/>
        <v>493310</v>
      </c>
      <c r="U110" s="60">
        <f t="shared" si="112"/>
        <v>96144</v>
      </c>
      <c r="V110" s="61">
        <f t="shared" si="113"/>
        <v>1.2420751020983669</v>
      </c>
      <c r="W110" s="22">
        <v>196326</v>
      </c>
      <c r="X110" s="22">
        <f t="shared" si="114"/>
        <v>-28349</v>
      </c>
      <c r="Y110" s="24">
        <f t="shared" si="115"/>
        <v>0.8738221876043174</v>
      </c>
      <c r="Z110" s="60">
        <f t="shared" si="116"/>
        <v>689636</v>
      </c>
      <c r="AA110" s="60">
        <f t="shared" si="117"/>
        <v>67795</v>
      </c>
      <c r="AB110" s="61">
        <f t="shared" si="118"/>
        <v>1.1090230460841277</v>
      </c>
      <c r="AC110" s="22">
        <v>179520</v>
      </c>
      <c r="AD110" s="22">
        <f t="shared" si="119"/>
        <v>-116646</v>
      </c>
      <c r="AE110" s="24">
        <f t="shared" si="120"/>
        <v>0.60614655294665831</v>
      </c>
      <c r="AF110" s="35">
        <f t="shared" si="121"/>
        <v>869156</v>
      </c>
      <c r="AG110" s="35">
        <f t="shared" si="122"/>
        <v>-48851</v>
      </c>
      <c r="AH110" s="36">
        <f t="shared" si="123"/>
        <v>0.94678580882280849</v>
      </c>
      <c r="AI110" s="35">
        <v>125220</v>
      </c>
      <c r="AJ110" s="35">
        <f t="shared" si="124"/>
        <v>-115387</v>
      </c>
      <c r="AK110" s="36">
        <f t="shared" si="125"/>
        <v>0.52043373634183543</v>
      </c>
      <c r="AL110" s="35">
        <v>123535</v>
      </c>
      <c r="AM110" s="35">
        <f t="shared" si="126"/>
        <v>-129168</v>
      </c>
      <c r="AN110" s="36">
        <f t="shared" si="127"/>
        <v>0.48885450509095657</v>
      </c>
      <c r="AO110" s="35">
        <f t="shared" si="128"/>
        <v>248755</v>
      </c>
      <c r="AP110" s="35">
        <f t="shared" si="129"/>
        <v>-244555</v>
      </c>
      <c r="AQ110" s="36">
        <f t="shared" si="130"/>
        <v>0.50425695809936955</v>
      </c>
      <c r="AR110" s="35">
        <v>180868</v>
      </c>
      <c r="AS110" s="35">
        <f t="shared" si="131"/>
        <v>-15458</v>
      </c>
      <c r="AT110" s="36">
        <f t="shared" si="132"/>
        <v>0.92126361256277822</v>
      </c>
      <c r="AU110" s="35">
        <f t="shared" si="133"/>
        <v>429623</v>
      </c>
      <c r="AV110" s="35">
        <f t="shared" si="134"/>
        <v>-260013</v>
      </c>
      <c r="AW110" s="36">
        <f t="shared" si="135"/>
        <v>0.62297066858458661</v>
      </c>
      <c r="AX110" s="35">
        <v>182821</v>
      </c>
      <c r="AY110" s="35">
        <f t="shared" si="136"/>
        <v>3301</v>
      </c>
      <c r="AZ110" s="36">
        <f t="shared" si="137"/>
        <v>1.0183879233511586</v>
      </c>
      <c r="BA110" s="35">
        <f t="shared" si="138"/>
        <v>612444</v>
      </c>
      <c r="BB110" s="35">
        <f t="shared" si="139"/>
        <v>-256712</v>
      </c>
      <c r="BC110" s="36">
        <f>BA110/AF110:AF111</f>
        <v>0.70464220462149485</v>
      </c>
      <c r="BD110" s="22">
        <f t="shared" si="140"/>
        <v>202106.52</v>
      </c>
      <c r="BE110" s="123">
        <f t="shared" si="141"/>
        <v>-84714.96</v>
      </c>
    </row>
    <row r="111" spans="1:57" s="1" customFormat="1" ht="11.25" x14ac:dyDescent="0.2">
      <c r="A111" s="2">
        <v>99</v>
      </c>
      <c r="B111" s="21">
        <v>1</v>
      </c>
      <c r="C111" s="87" t="s">
        <v>214</v>
      </c>
      <c r="D111" s="88">
        <v>7708503727</v>
      </c>
      <c r="E111" s="13" t="s">
        <v>215</v>
      </c>
      <c r="F111" s="88">
        <v>86618101</v>
      </c>
      <c r="G111" s="22">
        <v>177562</v>
      </c>
      <c r="H111" s="22">
        <v>165633</v>
      </c>
      <c r="I111" s="59">
        <f t="shared" si="104"/>
        <v>343195</v>
      </c>
      <c r="J111" s="22">
        <v>132603</v>
      </c>
      <c r="K111" s="59">
        <f t="shared" si="105"/>
        <v>475798</v>
      </c>
      <c r="L111" s="22">
        <v>149297</v>
      </c>
      <c r="M111" s="35">
        <f t="shared" si="106"/>
        <v>625095</v>
      </c>
      <c r="N111" s="22">
        <v>131553</v>
      </c>
      <c r="O111" s="22">
        <f t="shared" si="107"/>
        <v>-46009</v>
      </c>
      <c r="P111" s="24">
        <f t="shared" si="108"/>
        <v>0.74088487401583669</v>
      </c>
      <c r="Q111" s="22">
        <v>145032</v>
      </c>
      <c r="R111" s="22">
        <f t="shared" si="109"/>
        <v>-20601</v>
      </c>
      <c r="S111" s="24">
        <f t="shared" si="110"/>
        <v>0.87562261143612685</v>
      </c>
      <c r="T111" s="60">
        <f t="shared" si="111"/>
        <v>276585</v>
      </c>
      <c r="U111" s="60">
        <f t="shared" si="112"/>
        <v>-66610</v>
      </c>
      <c r="V111" s="61">
        <f t="shared" si="113"/>
        <v>0.8059120907938635</v>
      </c>
      <c r="W111" s="22">
        <v>104793</v>
      </c>
      <c r="X111" s="22">
        <f t="shared" si="114"/>
        <v>-27810</v>
      </c>
      <c r="Y111" s="24">
        <f t="shared" si="115"/>
        <v>0.79027623809416081</v>
      </c>
      <c r="Z111" s="60">
        <f t="shared" si="116"/>
        <v>381378</v>
      </c>
      <c r="AA111" s="60">
        <f t="shared" si="117"/>
        <v>-94420</v>
      </c>
      <c r="AB111" s="61">
        <f t="shared" si="118"/>
        <v>0.80155444117041263</v>
      </c>
      <c r="AC111" s="22">
        <v>132641</v>
      </c>
      <c r="AD111" s="22">
        <f t="shared" si="119"/>
        <v>-16656</v>
      </c>
      <c r="AE111" s="24">
        <f t="shared" si="120"/>
        <v>0.88843714207251323</v>
      </c>
      <c r="AF111" s="35">
        <f t="shared" si="121"/>
        <v>514019</v>
      </c>
      <c r="AG111" s="35">
        <f t="shared" si="122"/>
        <v>-111076</v>
      </c>
      <c r="AH111" s="36">
        <f t="shared" si="123"/>
        <v>0.82230540957774423</v>
      </c>
      <c r="AI111" s="35">
        <v>117515</v>
      </c>
      <c r="AJ111" s="35">
        <f t="shared" si="124"/>
        <v>-14038</v>
      </c>
      <c r="AK111" s="36">
        <f t="shared" si="125"/>
        <v>0.89329015681892465</v>
      </c>
      <c r="AL111" s="35">
        <v>120789</v>
      </c>
      <c r="AM111" s="35">
        <f t="shared" si="126"/>
        <v>-24243</v>
      </c>
      <c r="AN111" s="36">
        <f t="shared" si="127"/>
        <v>0.83284378619890786</v>
      </c>
      <c r="AO111" s="35">
        <f t="shared" si="128"/>
        <v>238304</v>
      </c>
      <c r="AP111" s="35">
        <f t="shared" si="129"/>
        <v>-38281</v>
      </c>
      <c r="AQ111" s="36">
        <f t="shared" si="130"/>
        <v>0.86159408500099421</v>
      </c>
      <c r="AR111" s="35">
        <v>11981</v>
      </c>
      <c r="AS111" s="35">
        <f t="shared" si="131"/>
        <v>-92812</v>
      </c>
      <c r="AT111" s="36">
        <f t="shared" si="132"/>
        <v>0.11433015564016681</v>
      </c>
      <c r="AU111" s="35">
        <f t="shared" si="133"/>
        <v>250285</v>
      </c>
      <c r="AV111" s="35">
        <f t="shared" si="134"/>
        <v>-131093</v>
      </c>
      <c r="AW111" s="36">
        <f t="shared" si="135"/>
        <v>0.65626491302592183</v>
      </c>
      <c r="AX111" s="35">
        <v>0</v>
      </c>
      <c r="AY111" s="35">
        <f t="shared" si="136"/>
        <v>-132641</v>
      </c>
      <c r="AZ111" s="36">
        <f t="shared" si="137"/>
        <v>0</v>
      </c>
      <c r="BA111" s="35">
        <f t="shared" si="138"/>
        <v>250285</v>
      </c>
      <c r="BB111" s="35">
        <f t="shared" si="139"/>
        <v>-263734</v>
      </c>
      <c r="BC111" s="36">
        <f>BA111/AF111:AF111</f>
        <v>0.48691779875841168</v>
      </c>
      <c r="BD111" s="22">
        <f t="shared" si="140"/>
        <v>82594.05</v>
      </c>
      <c r="BE111" s="123">
        <f t="shared" si="141"/>
        <v>-87032.22</v>
      </c>
    </row>
    <row r="112" spans="1:57" s="1" customFormat="1" ht="11.25" x14ac:dyDescent="0.2">
      <c r="A112" s="2">
        <v>100</v>
      </c>
      <c r="B112" s="21">
        <v>43</v>
      </c>
      <c r="C112" s="21" t="s">
        <v>231</v>
      </c>
      <c r="D112" s="13">
        <v>1012008736</v>
      </c>
      <c r="E112" s="13">
        <v>101201001</v>
      </c>
      <c r="F112" s="13">
        <v>86618101</v>
      </c>
      <c r="G112" s="22">
        <v>544826</v>
      </c>
      <c r="H112" s="22">
        <v>661522</v>
      </c>
      <c r="I112" s="59">
        <f t="shared" si="104"/>
        <v>1206348</v>
      </c>
      <c r="J112" s="22">
        <v>847599.57</v>
      </c>
      <c r="K112" s="59">
        <f t="shared" si="105"/>
        <v>2053947.5699999998</v>
      </c>
      <c r="L112" s="22">
        <v>594970</v>
      </c>
      <c r="M112" s="35">
        <f t="shared" si="106"/>
        <v>2648917.5699999998</v>
      </c>
      <c r="N112" s="22">
        <v>551864</v>
      </c>
      <c r="O112" s="22">
        <f t="shared" si="107"/>
        <v>7038</v>
      </c>
      <c r="P112" s="24">
        <f t="shared" si="108"/>
        <v>1.0129178857103001</v>
      </c>
      <c r="Q112" s="22">
        <v>548189</v>
      </c>
      <c r="R112" s="22">
        <f t="shared" si="109"/>
        <v>-113333</v>
      </c>
      <c r="S112" s="24">
        <f t="shared" si="110"/>
        <v>0.82867841130000208</v>
      </c>
      <c r="T112" s="60">
        <f t="shared" si="111"/>
        <v>1100053</v>
      </c>
      <c r="U112" s="60">
        <f t="shared" si="112"/>
        <v>-106295</v>
      </c>
      <c r="V112" s="61">
        <f t="shared" si="113"/>
        <v>0.91188695136063558</v>
      </c>
      <c r="W112" s="22">
        <v>566812</v>
      </c>
      <c r="X112" s="22">
        <f t="shared" si="114"/>
        <v>-280787.56999999995</v>
      </c>
      <c r="Y112" s="24">
        <f t="shared" si="115"/>
        <v>0.66872615331789287</v>
      </c>
      <c r="Z112" s="60">
        <f t="shared" si="116"/>
        <v>1666865</v>
      </c>
      <c r="AA112" s="60">
        <f t="shared" si="117"/>
        <v>-387082.56999999983</v>
      </c>
      <c r="AB112" s="61">
        <f t="shared" si="118"/>
        <v>0.81154213688132271</v>
      </c>
      <c r="AC112" s="22">
        <v>314550</v>
      </c>
      <c r="AD112" s="22">
        <f t="shared" si="119"/>
        <v>-280420</v>
      </c>
      <c r="AE112" s="24">
        <f t="shared" si="120"/>
        <v>0.5286821184261391</v>
      </c>
      <c r="AF112" s="35">
        <f t="shared" si="121"/>
        <v>1981415</v>
      </c>
      <c r="AG112" s="35">
        <f t="shared" si="122"/>
        <v>-667502.56999999983</v>
      </c>
      <c r="AH112" s="36">
        <f t="shared" si="123"/>
        <v>0.7480093085720293</v>
      </c>
      <c r="AI112" s="35">
        <v>363495</v>
      </c>
      <c r="AJ112" s="35">
        <f t="shared" si="124"/>
        <v>-188369</v>
      </c>
      <c r="AK112" s="36">
        <f t="shared" si="125"/>
        <v>0.6586677152341881</v>
      </c>
      <c r="AL112" s="35">
        <v>428805</v>
      </c>
      <c r="AM112" s="35">
        <f t="shared" si="126"/>
        <v>-119384</v>
      </c>
      <c r="AN112" s="36">
        <f t="shared" si="127"/>
        <v>0.78222109527918293</v>
      </c>
      <c r="AO112" s="35">
        <f t="shared" si="128"/>
        <v>792300</v>
      </c>
      <c r="AP112" s="35">
        <f t="shared" si="129"/>
        <v>-307753</v>
      </c>
      <c r="AQ112" s="36">
        <f t="shared" si="130"/>
        <v>0.7202380248951642</v>
      </c>
      <c r="AR112" s="35">
        <v>436461</v>
      </c>
      <c r="AS112" s="35">
        <f t="shared" si="131"/>
        <v>-130351</v>
      </c>
      <c r="AT112" s="36">
        <f t="shared" si="132"/>
        <v>0.77002780463363518</v>
      </c>
      <c r="AU112" s="35">
        <f t="shared" si="133"/>
        <v>1228761</v>
      </c>
      <c r="AV112" s="35">
        <f t="shared" si="134"/>
        <v>-438104</v>
      </c>
      <c r="AW112" s="36">
        <f t="shared" si="135"/>
        <v>0.73716887690364852</v>
      </c>
      <c r="AX112" s="35">
        <v>469108</v>
      </c>
      <c r="AY112" s="35">
        <f t="shared" si="136"/>
        <v>154558</v>
      </c>
      <c r="AZ112" s="36">
        <f t="shared" si="137"/>
        <v>1.4913622635511048</v>
      </c>
      <c r="BA112" s="35">
        <f t="shared" si="138"/>
        <v>1697869</v>
      </c>
      <c r="BB112" s="35">
        <f t="shared" si="139"/>
        <v>-283546</v>
      </c>
      <c r="BC112" s="36">
        <f>BA112/AF112:AF112</f>
        <v>0.85689721739262092</v>
      </c>
      <c r="BD112" s="22">
        <f t="shared" si="140"/>
        <v>560296.77</v>
      </c>
      <c r="BE112" s="123">
        <f t="shared" si="141"/>
        <v>-93570.18</v>
      </c>
    </row>
    <row r="113" spans="1:57" s="1" customFormat="1" ht="11.25" x14ac:dyDescent="0.2">
      <c r="A113" s="2">
        <v>101</v>
      </c>
      <c r="B113" s="21">
        <v>30</v>
      </c>
      <c r="C113" s="87" t="s">
        <v>229</v>
      </c>
      <c r="D113" s="88">
        <v>1001044080</v>
      </c>
      <c r="E113" s="88" t="s">
        <v>169</v>
      </c>
      <c r="F113" s="88">
        <v>86618101</v>
      </c>
      <c r="G113" s="22">
        <v>195822</v>
      </c>
      <c r="H113" s="22">
        <v>199215</v>
      </c>
      <c r="I113" s="59">
        <f t="shared" si="104"/>
        <v>395037</v>
      </c>
      <c r="J113" s="22">
        <v>193877</v>
      </c>
      <c r="K113" s="59">
        <f t="shared" si="105"/>
        <v>588914</v>
      </c>
      <c r="L113" s="22">
        <v>213662</v>
      </c>
      <c r="M113" s="35">
        <f t="shared" si="106"/>
        <v>802576</v>
      </c>
      <c r="N113" s="22">
        <v>158143</v>
      </c>
      <c r="O113" s="22">
        <f t="shared" si="107"/>
        <v>-37679</v>
      </c>
      <c r="P113" s="24">
        <f t="shared" si="108"/>
        <v>0.8075854602649345</v>
      </c>
      <c r="Q113" s="22">
        <v>138496</v>
      </c>
      <c r="R113" s="22">
        <f t="shared" si="109"/>
        <v>-60719</v>
      </c>
      <c r="S113" s="24">
        <f t="shared" si="110"/>
        <v>0.69520869412443842</v>
      </c>
      <c r="T113" s="60">
        <f t="shared" si="111"/>
        <v>296639</v>
      </c>
      <c r="U113" s="60">
        <f t="shared" si="112"/>
        <v>-98398</v>
      </c>
      <c r="V113" s="61">
        <f t="shared" si="113"/>
        <v>0.75091447130268807</v>
      </c>
      <c r="W113" s="22"/>
      <c r="X113" s="22">
        <f t="shared" si="114"/>
        <v>-193877</v>
      </c>
      <c r="Y113" s="24">
        <f t="shared" si="115"/>
        <v>0</v>
      </c>
      <c r="Z113" s="60">
        <f t="shared" si="116"/>
        <v>296639</v>
      </c>
      <c r="AA113" s="60">
        <f t="shared" si="117"/>
        <v>-292275</v>
      </c>
      <c r="AB113" s="61">
        <f t="shared" si="118"/>
        <v>0.50370512502674414</v>
      </c>
      <c r="AC113" s="22">
        <v>0</v>
      </c>
      <c r="AD113" s="22">
        <f t="shared" si="119"/>
        <v>-213662</v>
      </c>
      <c r="AE113" s="24">
        <f t="shared" si="120"/>
        <v>0</v>
      </c>
      <c r="AF113" s="35">
        <f t="shared" si="121"/>
        <v>296639</v>
      </c>
      <c r="AG113" s="35">
        <f t="shared" si="122"/>
        <v>-505937</v>
      </c>
      <c r="AH113" s="36">
        <f t="shared" si="123"/>
        <v>0.36960861027491476</v>
      </c>
      <c r="AI113" s="35">
        <v>0</v>
      </c>
      <c r="AJ113" s="35">
        <f t="shared" si="124"/>
        <v>-158143</v>
      </c>
      <c r="AK113" s="36">
        <f t="shared" si="125"/>
        <v>0</v>
      </c>
      <c r="AL113" s="35">
        <v>0</v>
      </c>
      <c r="AM113" s="35">
        <f t="shared" si="126"/>
        <v>-138496</v>
      </c>
      <c r="AN113" s="36">
        <f t="shared" si="127"/>
        <v>0</v>
      </c>
      <c r="AO113" s="35">
        <f t="shared" si="128"/>
        <v>0</v>
      </c>
      <c r="AP113" s="35">
        <f t="shared" si="129"/>
        <v>-296639</v>
      </c>
      <c r="AQ113" s="36">
        <f t="shared" si="130"/>
        <v>0</v>
      </c>
      <c r="AR113" s="35">
        <v>0</v>
      </c>
      <c r="AS113" s="35">
        <f t="shared" si="131"/>
        <v>0</v>
      </c>
      <c r="AT113" s="36" t="e">
        <f t="shared" si="132"/>
        <v>#DIV/0!</v>
      </c>
      <c r="AU113" s="35">
        <f t="shared" si="133"/>
        <v>0</v>
      </c>
      <c r="AV113" s="35">
        <f t="shared" si="134"/>
        <v>-296639</v>
      </c>
      <c r="AW113" s="36">
        <f t="shared" si="135"/>
        <v>0</v>
      </c>
      <c r="AX113" s="35">
        <v>0</v>
      </c>
      <c r="AY113" s="35">
        <f t="shared" si="136"/>
        <v>0</v>
      </c>
      <c r="AZ113" s="36" t="e">
        <f t="shared" si="137"/>
        <v>#DIV/0!</v>
      </c>
      <c r="BA113" s="35">
        <f t="shared" si="138"/>
        <v>0</v>
      </c>
      <c r="BB113" s="35">
        <f t="shared" si="139"/>
        <v>-296639</v>
      </c>
      <c r="BC113" s="36">
        <f>BA113/AF113:AF114</f>
        <v>0</v>
      </c>
      <c r="BD113" s="22">
        <f t="shared" si="140"/>
        <v>0</v>
      </c>
      <c r="BE113" s="123">
        <f t="shared" si="141"/>
        <v>-97890.87</v>
      </c>
    </row>
    <row r="114" spans="1:57" s="1" customFormat="1" ht="11.25" x14ac:dyDescent="0.2">
      <c r="A114" s="2">
        <v>102</v>
      </c>
      <c r="B114" s="21">
        <v>42</v>
      </c>
      <c r="C114" s="21" t="s">
        <v>149</v>
      </c>
      <c r="D114" s="13">
        <v>1012003939</v>
      </c>
      <c r="E114" s="13" t="s">
        <v>127</v>
      </c>
      <c r="F114" s="13">
        <v>86618101</v>
      </c>
      <c r="G114" s="22">
        <v>147269</v>
      </c>
      <c r="H114" s="22">
        <v>118571</v>
      </c>
      <c r="I114" s="59">
        <f t="shared" si="104"/>
        <v>265840</v>
      </c>
      <c r="J114" s="22">
        <v>120282.72</v>
      </c>
      <c r="K114" s="59">
        <f t="shared" si="105"/>
        <v>386122.72</v>
      </c>
      <c r="L114" s="22">
        <v>187742.14</v>
      </c>
      <c r="M114" s="35">
        <f t="shared" si="106"/>
        <v>573864.86</v>
      </c>
      <c r="N114" s="22">
        <v>106591.86</v>
      </c>
      <c r="O114" s="22">
        <f t="shared" si="107"/>
        <v>-40677.14</v>
      </c>
      <c r="P114" s="24">
        <f t="shared" si="108"/>
        <v>0.72379020703610397</v>
      </c>
      <c r="Q114" s="22">
        <v>223520.57</v>
      </c>
      <c r="R114" s="22">
        <f t="shared" si="109"/>
        <v>104949.57</v>
      </c>
      <c r="S114" s="24">
        <f t="shared" si="110"/>
        <v>1.8851200546508</v>
      </c>
      <c r="T114" s="60">
        <f t="shared" si="111"/>
        <v>330112.43</v>
      </c>
      <c r="U114" s="60">
        <f t="shared" si="112"/>
        <v>64272.429999999993</v>
      </c>
      <c r="V114" s="61">
        <f t="shared" si="113"/>
        <v>1.241771102919049</v>
      </c>
      <c r="W114" s="22">
        <v>102540.68</v>
      </c>
      <c r="X114" s="22">
        <f t="shared" si="114"/>
        <v>-17742.040000000008</v>
      </c>
      <c r="Y114" s="24">
        <f t="shared" si="115"/>
        <v>0.85249718330280522</v>
      </c>
      <c r="Z114" s="60">
        <f t="shared" si="116"/>
        <v>432653.11</v>
      </c>
      <c r="AA114" s="60">
        <f t="shared" si="117"/>
        <v>46530.390000000014</v>
      </c>
      <c r="AB114" s="61">
        <f t="shared" si="118"/>
        <v>1.12050673941176</v>
      </c>
      <c r="AC114" s="22">
        <v>199207.32</v>
      </c>
      <c r="AD114" s="22">
        <f t="shared" si="119"/>
        <v>11465.179999999993</v>
      </c>
      <c r="AE114" s="24">
        <f t="shared" si="120"/>
        <v>1.061068761653617</v>
      </c>
      <c r="AF114" s="35">
        <f t="shared" si="121"/>
        <v>631860.42999999993</v>
      </c>
      <c r="AG114" s="35">
        <f t="shared" si="122"/>
        <v>57995.569999999949</v>
      </c>
      <c r="AH114" s="36">
        <f t="shared" si="123"/>
        <v>1.1010613718358708</v>
      </c>
      <c r="AI114" s="35">
        <v>3181</v>
      </c>
      <c r="AJ114" s="35">
        <f t="shared" si="124"/>
        <v>-103410.86</v>
      </c>
      <c r="AK114" s="36">
        <f t="shared" si="125"/>
        <v>2.9842804131572524E-2</v>
      </c>
      <c r="AL114" s="35">
        <v>8931</v>
      </c>
      <c r="AM114" s="35">
        <f t="shared" si="126"/>
        <v>-214589.57</v>
      </c>
      <c r="AN114" s="36">
        <f t="shared" si="127"/>
        <v>3.9956054156447436E-2</v>
      </c>
      <c r="AO114" s="35">
        <f t="shared" si="128"/>
        <v>12112</v>
      </c>
      <c r="AP114" s="35">
        <f t="shared" si="129"/>
        <v>-318000.43</v>
      </c>
      <c r="AQ114" s="36">
        <f t="shared" si="130"/>
        <v>3.6690529950659537E-2</v>
      </c>
      <c r="AR114" s="35">
        <v>10371.780000000001</v>
      </c>
      <c r="AS114" s="35">
        <f t="shared" si="131"/>
        <v>-92168.9</v>
      </c>
      <c r="AT114" s="36">
        <f t="shared" si="132"/>
        <v>0.10114795415829114</v>
      </c>
      <c r="AU114" s="35">
        <f t="shared" si="133"/>
        <v>22483.78</v>
      </c>
      <c r="AV114" s="35">
        <f t="shared" si="134"/>
        <v>-410169.32999999996</v>
      </c>
      <c r="AW114" s="36">
        <f t="shared" si="135"/>
        <v>5.1967221499921723E-2</v>
      </c>
      <c r="AX114" s="35">
        <v>2867.49</v>
      </c>
      <c r="AY114" s="35">
        <f t="shared" si="136"/>
        <v>-196339.83000000002</v>
      </c>
      <c r="AZ114" s="36">
        <f t="shared" si="137"/>
        <v>1.439450116592101E-2</v>
      </c>
      <c r="BA114" s="35">
        <f t="shared" si="138"/>
        <v>25351.269999999997</v>
      </c>
      <c r="BB114" s="35">
        <f t="shared" si="139"/>
        <v>-606509.15999999992</v>
      </c>
      <c r="BC114" s="36">
        <f>BA114/AF114:AF115</f>
        <v>4.0121629392111162E-2</v>
      </c>
      <c r="BD114" s="22">
        <f t="shared" si="140"/>
        <v>8365.9190999999992</v>
      </c>
      <c r="BE114" s="123">
        <f t="shared" si="141"/>
        <v>-200148.02279999998</v>
      </c>
    </row>
    <row r="115" spans="1:57" s="1" customFormat="1" ht="11.25" x14ac:dyDescent="0.2">
      <c r="A115" s="2">
        <v>103</v>
      </c>
      <c r="B115" s="21">
        <v>62</v>
      </c>
      <c r="C115" s="21" t="s">
        <v>115</v>
      </c>
      <c r="D115" s="13">
        <v>1001182845</v>
      </c>
      <c r="E115" s="13"/>
      <c r="F115" s="13">
        <v>86618101</v>
      </c>
      <c r="G115" s="22">
        <v>0</v>
      </c>
      <c r="H115" s="22">
        <v>0</v>
      </c>
      <c r="I115" s="59">
        <f t="shared" si="104"/>
        <v>0</v>
      </c>
      <c r="J115" s="22">
        <v>5809</v>
      </c>
      <c r="K115" s="59">
        <f t="shared" si="105"/>
        <v>5809</v>
      </c>
      <c r="L115" s="22">
        <v>11.27</v>
      </c>
      <c r="M115" s="35">
        <f t="shared" si="106"/>
        <v>5820.27</v>
      </c>
      <c r="N115" s="22">
        <v>0</v>
      </c>
      <c r="O115" s="22">
        <f t="shared" si="107"/>
        <v>0</v>
      </c>
      <c r="P115" s="24" t="e">
        <f t="shared" si="108"/>
        <v>#DIV/0!</v>
      </c>
      <c r="Q115" s="22">
        <v>0</v>
      </c>
      <c r="R115" s="22">
        <f t="shared" si="109"/>
        <v>0</v>
      </c>
      <c r="S115" s="24" t="e">
        <f t="shared" si="110"/>
        <v>#DIV/0!</v>
      </c>
      <c r="T115" s="60">
        <f t="shared" si="111"/>
        <v>0</v>
      </c>
      <c r="U115" s="60">
        <f t="shared" si="112"/>
        <v>0</v>
      </c>
      <c r="V115" s="61" t="e">
        <f t="shared" si="113"/>
        <v>#DIV/0!</v>
      </c>
      <c r="W115" s="22">
        <v>329775.35999999999</v>
      </c>
      <c r="X115" s="22">
        <f t="shared" si="114"/>
        <v>323966.36</v>
      </c>
      <c r="Y115" s="24">
        <f t="shared" si="115"/>
        <v>56.769729729729725</v>
      </c>
      <c r="Z115" s="60">
        <f t="shared" si="116"/>
        <v>329775.35999999999</v>
      </c>
      <c r="AA115" s="60">
        <f t="shared" si="117"/>
        <v>323966.36</v>
      </c>
      <c r="AB115" s="61">
        <f t="shared" si="118"/>
        <v>56.769729729729725</v>
      </c>
      <c r="AC115" s="22">
        <v>515117.91</v>
      </c>
      <c r="AD115" s="22">
        <f t="shared" si="119"/>
        <v>515106.63999999996</v>
      </c>
      <c r="AE115" s="24">
        <f t="shared" si="120"/>
        <v>45707.001774622891</v>
      </c>
      <c r="AF115" s="35">
        <f t="shared" si="121"/>
        <v>844893.27</v>
      </c>
      <c r="AG115" s="35">
        <f t="shared" si="122"/>
        <v>839073</v>
      </c>
      <c r="AH115" s="36">
        <f t="shared" si="123"/>
        <v>145.16393053930486</v>
      </c>
      <c r="AI115" s="35">
        <v>0</v>
      </c>
      <c r="AJ115" s="35">
        <f t="shared" si="124"/>
        <v>0</v>
      </c>
      <c r="AK115" s="36" t="e">
        <f t="shared" si="125"/>
        <v>#DIV/0!</v>
      </c>
      <c r="AL115" s="35">
        <v>60500.54</v>
      </c>
      <c r="AM115" s="35">
        <f t="shared" si="126"/>
        <v>60500.54</v>
      </c>
      <c r="AN115" s="36" t="e">
        <f t="shared" si="127"/>
        <v>#DIV/0!</v>
      </c>
      <c r="AO115" s="35">
        <f t="shared" si="128"/>
        <v>60500.54</v>
      </c>
      <c r="AP115" s="35">
        <f t="shared" si="129"/>
        <v>60500.54</v>
      </c>
      <c r="AQ115" s="36" t="e">
        <f t="shared" si="130"/>
        <v>#DIV/0!</v>
      </c>
      <c r="AR115" s="35">
        <v>66212</v>
      </c>
      <c r="AS115" s="35">
        <f t="shared" si="131"/>
        <v>-263563.36</v>
      </c>
      <c r="AT115" s="36">
        <f t="shared" si="132"/>
        <v>0.20077910005162303</v>
      </c>
      <c r="AU115" s="35">
        <f t="shared" si="133"/>
        <v>126712.54000000001</v>
      </c>
      <c r="AV115" s="35">
        <f t="shared" si="134"/>
        <v>-203062.81999999998</v>
      </c>
      <c r="AW115" s="36">
        <f t="shared" si="135"/>
        <v>0.38423895587590295</v>
      </c>
      <c r="AX115" s="35">
        <v>0</v>
      </c>
      <c r="AY115" s="35">
        <f t="shared" si="136"/>
        <v>-515117.91</v>
      </c>
      <c r="AZ115" s="36">
        <f t="shared" si="137"/>
        <v>0</v>
      </c>
      <c r="BA115" s="35">
        <f t="shared" si="138"/>
        <v>126712.54000000001</v>
      </c>
      <c r="BB115" s="35">
        <f t="shared" si="139"/>
        <v>-718180.73</v>
      </c>
      <c r="BC115" s="36">
        <f>BA115/AF115:AF116</f>
        <v>0.14997461158614744</v>
      </c>
      <c r="BD115" s="22">
        <f t="shared" si="140"/>
        <v>41815.138200000001</v>
      </c>
      <c r="BE115" s="123">
        <f t="shared" si="141"/>
        <v>-236999.6409</v>
      </c>
    </row>
    <row r="116" spans="1:57" s="1" customFormat="1" ht="11.25" x14ac:dyDescent="0.2">
      <c r="A116" s="2">
        <v>104</v>
      </c>
      <c r="B116" s="21">
        <v>78</v>
      </c>
      <c r="C116" s="21" t="s">
        <v>219</v>
      </c>
      <c r="D116" s="13">
        <v>1012002533</v>
      </c>
      <c r="E116" s="13" t="s">
        <v>127</v>
      </c>
      <c r="F116" s="13">
        <v>86618411</v>
      </c>
      <c r="G116" s="22">
        <v>168347</v>
      </c>
      <c r="H116" s="22">
        <v>384397</v>
      </c>
      <c r="I116" s="59">
        <f t="shared" si="104"/>
        <v>552744</v>
      </c>
      <c r="J116" s="22">
        <v>105049</v>
      </c>
      <c r="K116" s="59">
        <f t="shared" si="105"/>
        <v>657793</v>
      </c>
      <c r="L116" s="22">
        <v>270199.53000000003</v>
      </c>
      <c r="M116" s="35">
        <f t="shared" si="106"/>
        <v>927992.53</v>
      </c>
      <c r="N116" s="22">
        <v>137715</v>
      </c>
      <c r="O116" s="22">
        <f t="shared" si="107"/>
        <v>-30632</v>
      </c>
      <c r="P116" s="24">
        <f t="shared" si="108"/>
        <v>0.81804249555976638</v>
      </c>
      <c r="Q116" s="22">
        <v>250302.56</v>
      </c>
      <c r="R116" s="22">
        <f t="shared" si="109"/>
        <v>-134094.44</v>
      </c>
      <c r="S116" s="24">
        <f t="shared" si="110"/>
        <v>0.65115638259403685</v>
      </c>
      <c r="T116" s="60">
        <f t="shared" si="111"/>
        <v>388017.56</v>
      </c>
      <c r="U116" s="60">
        <f t="shared" si="112"/>
        <v>-164726.44</v>
      </c>
      <c r="V116" s="61">
        <f t="shared" si="113"/>
        <v>0.70198420968839104</v>
      </c>
      <c r="W116" s="22">
        <v>146540.44</v>
      </c>
      <c r="X116" s="22">
        <f t="shared" si="114"/>
        <v>41491.440000000002</v>
      </c>
      <c r="Y116" s="24">
        <f t="shared" si="115"/>
        <v>1.3949722510447506</v>
      </c>
      <c r="Z116" s="60">
        <f t="shared" si="116"/>
        <v>534558</v>
      </c>
      <c r="AA116" s="60">
        <f t="shared" si="117"/>
        <v>-123235</v>
      </c>
      <c r="AB116" s="61">
        <f t="shared" si="118"/>
        <v>0.81265382878808379</v>
      </c>
      <c r="AC116" s="22">
        <v>271169</v>
      </c>
      <c r="AD116" s="22">
        <f t="shared" si="119"/>
        <v>969.46999999997206</v>
      </c>
      <c r="AE116" s="24">
        <f t="shared" si="120"/>
        <v>1.0035879781138035</v>
      </c>
      <c r="AF116" s="35">
        <f t="shared" si="121"/>
        <v>805727</v>
      </c>
      <c r="AG116" s="35">
        <f t="shared" si="122"/>
        <v>-122265.53000000003</v>
      </c>
      <c r="AH116" s="36">
        <f t="shared" si="123"/>
        <v>0.86824729074058382</v>
      </c>
      <c r="AI116" s="35">
        <v>0</v>
      </c>
      <c r="AJ116" s="35">
        <f t="shared" si="124"/>
        <v>-137715</v>
      </c>
      <c r="AK116" s="36">
        <f t="shared" si="125"/>
        <v>0</v>
      </c>
      <c r="AL116" s="35">
        <v>0</v>
      </c>
      <c r="AM116" s="35">
        <f t="shared" si="126"/>
        <v>-250302.56</v>
      </c>
      <c r="AN116" s="36">
        <f t="shared" si="127"/>
        <v>0</v>
      </c>
      <c r="AO116" s="35">
        <f t="shared" si="128"/>
        <v>0</v>
      </c>
      <c r="AP116" s="35">
        <f t="shared" si="129"/>
        <v>-388017.56</v>
      </c>
      <c r="AQ116" s="36">
        <f t="shared" si="130"/>
        <v>0</v>
      </c>
      <c r="AR116" s="35">
        <v>0</v>
      </c>
      <c r="AS116" s="35">
        <f t="shared" si="131"/>
        <v>-146540.44</v>
      </c>
      <c r="AT116" s="36">
        <f t="shared" si="132"/>
        <v>0</v>
      </c>
      <c r="AU116" s="35">
        <f t="shared" si="133"/>
        <v>0</v>
      </c>
      <c r="AV116" s="35">
        <f t="shared" si="134"/>
        <v>-534558</v>
      </c>
      <c r="AW116" s="36">
        <f t="shared" si="135"/>
        <v>0</v>
      </c>
      <c r="AX116" s="35">
        <v>0</v>
      </c>
      <c r="AY116" s="35">
        <f t="shared" si="136"/>
        <v>-271169</v>
      </c>
      <c r="AZ116" s="36">
        <f t="shared" si="137"/>
        <v>0</v>
      </c>
      <c r="BA116" s="35">
        <f t="shared" si="138"/>
        <v>0</v>
      </c>
      <c r="BB116" s="35">
        <f t="shared" si="139"/>
        <v>-805727</v>
      </c>
      <c r="BC116" s="36">
        <f>BA116/AF116:AF116</f>
        <v>0</v>
      </c>
      <c r="BD116" s="22">
        <f t="shared" si="140"/>
        <v>0</v>
      </c>
      <c r="BE116" s="123">
        <f t="shared" si="141"/>
        <v>-330348.07</v>
      </c>
    </row>
    <row r="117" spans="1:57" s="1" customFormat="1" ht="11.25" x14ac:dyDescent="0.2">
      <c r="A117" s="2">
        <v>105</v>
      </c>
      <c r="B117" s="21">
        <v>22</v>
      </c>
      <c r="C117" s="21" t="s">
        <v>107</v>
      </c>
      <c r="D117" s="13">
        <v>1012000328</v>
      </c>
      <c r="E117" s="13"/>
      <c r="F117" s="13">
        <v>86618101</v>
      </c>
      <c r="G117" s="22">
        <v>1397694</v>
      </c>
      <c r="H117" s="22">
        <v>1442077</v>
      </c>
      <c r="I117" s="59">
        <f t="shared" si="104"/>
        <v>2839771</v>
      </c>
      <c r="J117" s="22">
        <v>4025758</v>
      </c>
      <c r="K117" s="59">
        <f t="shared" si="105"/>
        <v>6865529</v>
      </c>
      <c r="L117" s="22">
        <v>5789871</v>
      </c>
      <c r="M117" s="35">
        <f t="shared" si="106"/>
        <v>12655400</v>
      </c>
      <c r="N117" s="22">
        <v>5312462</v>
      </c>
      <c r="O117" s="22">
        <f t="shared" si="107"/>
        <v>3914768</v>
      </c>
      <c r="P117" s="24">
        <f t="shared" si="108"/>
        <v>3.8008763005350241</v>
      </c>
      <c r="Q117" s="22">
        <v>5690503</v>
      </c>
      <c r="R117" s="22">
        <f t="shared" si="109"/>
        <v>4248426</v>
      </c>
      <c r="S117" s="24">
        <f t="shared" si="110"/>
        <v>3.946046570328769</v>
      </c>
      <c r="T117" s="60">
        <f t="shared" si="111"/>
        <v>11002965</v>
      </c>
      <c r="U117" s="60">
        <f t="shared" si="112"/>
        <v>8163194</v>
      </c>
      <c r="V117" s="61">
        <f t="shared" si="113"/>
        <v>3.874595874103933</v>
      </c>
      <c r="W117" s="22">
        <v>6062039</v>
      </c>
      <c r="X117" s="22">
        <f t="shared" si="114"/>
        <v>2036281</v>
      </c>
      <c r="Y117" s="24">
        <f t="shared" si="115"/>
        <v>1.5058130667566207</v>
      </c>
      <c r="Z117" s="60">
        <f t="shared" si="116"/>
        <v>17065004</v>
      </c>
      <c r="AA117" s="60">
        <f t="shared" si="117"/>
        <v>10199475</v>
      </c>
      <c r="AB117" s="61">
        <f t="shared" si="118"/>
        <v>2.485606571613054</v>
      </c>
      <c r="AC117" s="22">
        <v>6999028</v>
      </c>
      <c r="AD117" s="22">
        <f t="shared" si="119"/>
        <v>1209157</v>
      </c>
      <c r="AE117" s="24">
        <f t="shared" si="120"/>
        <v>1.2088400587854202</v>
      </c>
      <c r="AF117" s="35">
        <f t="shared" si="121"/>
        <v>24064032</v>
      </c>
      <c r="AG117" s="35">
        <f t="shared" si="122"/>
        <v>11408632</v>
      </c>
      <c r="AH117" s="36">
        <f t="shared" si="123"/>
        <v>1.9014833193735481</v>
      </c>
      <c r="AI117" s="35">
        <v>7391863</v>
      </c>
      <c r="AJ117" s="35">
        <f t="shared" si="124"/>
        <v>2079401</v>
      </c>
      <c r="AK117" s="36">
        <f t="shared" si="125"/>
        <v>1.3914194586238924</v>
      </c>
      <c r="AL117" s="35">
        <v>5930379</v>
      </c>
      <c r="AM117" s="35">
        <f t="shared" si="126"/>
        <v>239876</v>
      </c>
      <c r="AN117" s="36">
        <f t="shared" si="127"/>
        <v>1.042153742823789</v>
      </c>
      <c r="AO117" s="35">
        <f t="shared" si="128"/>
        <v>13322242</v>
      </c>
      <c r="AP117" s="35">
        <f t="shared" si="129"/>
        <v>2319277</v>
      </c>
      <c r="AQ117" s="36">
        <f t="shared" si="130"/>
        <v>1.2107865470807186</v>
      </c>
      <c r="AR117" s="35">
        <v>4755180</v>
      </c>
      <c r="AS117" s="35">
        <f t="shared" si="131"/>
        <v>-1306859</v>
      </c>
      <c r="AT117" s="36">
        <f t="shared" si="132"/>
        <v>0.78441923583797468</v>
      </c>
      <c r="AU117" s="35">
        <f t="shared" si="133"/>
        <v>18077422</v>
      </c>
      <c r="AV117" s="35">
        <f t="shared" si="134"/>
        <v>1012418</v>
      </c>
      <c r="AW117" s="36">
        <f t="shared" si="135"/>
        <v>1.0593271469493941</v>
      </c>
      <c r="AX117" s="35">
        <v>4905162</v>
      </c>
      <c r="AY117" s="35">
        <f t="shared" si="136"/>
        <v>-2093866</v>
      </c>
      <c r="AZ117" s="36">
        <f t="shared" si="137"/>
        <v>0.70083474448166228</v>
      </c>
      <c r="BA117" s="35">
        <f t="shared" si="138"/>
        <v>22982584</v>
      </c>
      <c r="BB117" s="35">
        <f t="shared" si="139"/>
        <v>-1081448</v>
      </c>
      <c r="BC117" s="36">
        <f>BA117/AF117:AF118</f>
        <v>0.9550595677399365</v>
      </c>
      <c r="BD117" s="22">
        <f t="shared" si="140"/>
        <v>7584252.7199999997</v>
      </c>
      <c r="BE117" s="123">
        <f t="shared" si="141"/>
        <v>-356877.84</v>
      </c>
    </row>
    <row r="118" spans="1:57" s="1" customFormat="1" ht="11.25" x14ac:dyDescent="0.2">
      <c r="A118" s="2">
        <v>106</v>
      </c>
      <c r="B118" s="21">
        <v>24</v>
      </c>
      <c r="C118" s="21" t="s">
        <v>112</v>
      </c>
      <c r="D118" s="13">
        <v>1012007429</v>
      </c>
      <c r="E118" s="13">
        <v>101201001</v>
      </c>
      <c r="F118" s="13">
        <v>86618101</v>
      </c>
      <c r="G118" s="22">
        <v>22729</v>
      </c>
      <c r="H118" s="22">
        <v>22477</v>
      </c>
      <c r="I118" s="59">
        <f t="shared" si="104"/>
        <v>45206</v>
      </c>
      <c r="J118" s="22">
        <v>20299</v>
      </c>
      <c r="K118" s="59">
        <f t="shared" si="105"/>
        <v>65505</v>
      </c>
      <c r="L118" s="22">
        <v>166238</v>
      </c>
      <c r="M118" s="35">
        <f t="shared" si="106"/>
        <v>231743</v>
      </c>
      <c r="N118" s="22">
        <v>162503</v>
      </c>
      <c r="O118" s="22">
        <f t="shared" si="107"/>
        <v>139774</v>
      </c>
      <c r="P118" s="24">
        <f t="shared" si="108"/>
        <v>7.1495886312640238</v>
      </c>
      <c r="Q118" s="22">
        <v>32484</v>
      </c>
      <c r="R118" s="22">
        <f t="shared" si="109"/>
        <v>10007</v>
      </c>
      <c r="S118" s="24">
        <f t="shared" si="110"/>
        <v>1.4452106597855585</v>
      </c>
      <c r="T118" s="60">
        <f t="shared" si="111"/>
        <v>194987</v>
      </c>
      <c r="U118" s="60">
        <f t="shared" si="112"/>
        <v>149781</v>
      </c>
      <c r="V118" s="61">
        <f t="shared" si="113"/>
        <v>4.3132991195858956</v>
      </c>
      <c r="W118" s="22">
        <v>14590</v>
      </c>
      <c r="X118" s="22">
        <f t="shared" si="114"/>
        <v>-5709</v>
      </c>
      <c r="Y118" s="24">
        <f t="shared" si="115"/>
        <v>0.71875461845411104</v>
      </c>
      <c r="Z118" s="60">
        <f t="shared" si="116"/>
        <v>209577</v>
      </c>
      <c r="AA118" s="60">
        <f t="shared" si="117"/>
        <v>144072</v>
      </c>
      <c r="AB118" s="61">
        <f t="shared" si="118"/>
        <v>3.1994046256010993</v>
      </c>
      <c r="AC118" s="22">
        <v>1236306</v>
      </c>
      <c r="AD118" s="22">
        <f t="shared" si="119"/>
        <v>1070068</v>
      </c>
      <c r="AE118" s="24">
        <f t="shared" si="120"/>
        <v>7.4369638710764088</v>
      </c>
      <c r="AF118" s="35">
        <f t="shared" si="121"/>
        <v>1445883</v>
      </c>
      <c r="AG118" s="35">
        <f t="shared" si="122"/>
        <v>1214140</v>
      </c>
      <c r="AH118" s="36">
        <f t="shared" si="123"/>
        <v>6.2391658000457406</v>
      </c>
      <c r="AI118" s="35">
        <v>620938.72</v>
      </c>
      <c r="AJ118" s="35">
        <f t="shared" si="124"/>
        <v>458435.72</v>
      </c>
      <c r="AK118" s="36">
        <f t="shared" si="125"/>
        <v>3.8210908106311883</v>
      </c>
      <c r="AL118" s="35">
        <v>-547935</v>
      </c>
      <c r="AM118" s="35">
        <f t="shared" si="126"/>
        <v>-580419</v>
      </c>
      <c r="AN118" s="36">
        <f t="shared" si="127"/>
        <v>-16.867842630217954</v>
      </c>
      <c r="AO118" s="35">
        <f t="shared" si="128"/>
        <v>73003.719999999972</v>
      </c>
      <c r="AP118" s="35">
        <f t="shared" si="129"/>
        <v>-121983.28000000003</v>
      </c>
      <c r="AQ118" s="36">
        <f t="shared" si="130"/>
        <v>0.37440301148281668</v>
      </c>
      <c r="AR118" s="35">
        <v>6469</v>
      </c>
      <c r="AS118" s="35">
        <f t="shared" si="131"/>
        <v>-8121</v>
      </c>
      <c r="AT118" s="36">
        <f t="shared" si="132"/>
        <v>0.44338588074023305</v>
      </c>
      <c r="AU118" s="35">
        <f t="shared" si="133"/>
        <v>79472.719999999972</v>
      </c>
      <c r="AV118" s="35">
        <f t="shared" si="134"/>
        <v>-130104.28000000003</v>
      </c>
      <c r="AW118" s="36">
        <f t="shared" si="135"/>
        <v>0.37920535173229875</v>
      </c>
      <c r="AX118" s="35">
        <v>-32078</v>
      </c>
      <c r="AY118" s="35">
        <f t="shared" si="136"/>
        <v>-1268384</v>
      </c>
      <c r="AZ118" s="36">
        <f t="shared" si="137"/>
        <v>-2.5946650748277528E-2</v>
      </c>
      <c r="BA118" s="35">
        <f t="shared" si="138"/>
        <v>47394.719999999972</v>
      </c>
      <c r="BB118" s="35">
        <f t="shared" si="139"/>
        <v>-1398488.28</v>
      </c>
      <c r="BC118" s="36">
        <f>BA118/AF118:AF119</f>
        <v>3.2779083784787548E-2</v>
      </c>
      <c r="BD118" s="22">
        <f t="shared" si="140"/>
        <v>15640.25759999999</v>
      </c>
      <c r="BE118" s="123">
        <f t="shared" si="141"/>
        <v>-461501.1324</v>
      </c>
    </row>
    <row r="119" spans="1:57" s="1" customFormat="1" ht="11.25" x14ac:dyDescent="0.2">
      <c r="A119" s="2">
        <v>107</v>
      </c>
      <c r="B119" s="21">
        <v>95</v>
      </c>
      <c r="C119" s="87" t="s">
        <v>224</v>
      </c>
      <c r="D119" s="88">
        <v>7708503727</v>
      </c>
      <c r="E119" s="88" t="s">
        <v>223</v>
      </c>
      <c r="F119" s="88">
        <v>86618433</v>
      </c>
      <c r="G119" s="22">
        <v>695947</v>
      </c>
      <c r="H119" s="22">
        <v>633923</v>
      </c>
      <c r="I119" s="59">
        <f t="shared" si="104"/>
        <v>1329870</v>
      </c>
      <c r="J119" s="22">
        <v>662826</v>
      </c>
      <c r="K119" s="59">
        <f t="shared" si="105"/>
        <v>1992696</v>
      </c>
      <c r="L119" s="22">
        <v>706429</v>
      </c>
      <c r="M119" s="35">
        <f t="shared" si="106"/>
        <v>2699125</v>
      </c>
      <c r="N119" s="22">
        <v>777537</v>
      </c>
      <c r="O119" s="22">
        <f t="shared" si="107"/>
        <v>81590</v>
      </c>
      <c r="P119" s="24">
        <f t="shared" si="108"/>
        <v>1.1172359389436264</v>
      </c>
      <c r="Q119" s="22">
        <v>699716</v>
      </c>
      <c r="R119" s="22">
        <f t="shared" si="109"/>
        <v>65793</v>
      </c>
      <c r="S119" s="24">
        <f t="shared" si="110"/>
        <v>1.1037870530017053</v>
      </c>
      <c r="T119" s="60">
        <f t="shared" si="111"/>
        <v>1477253</v>
      </c>
      <c r="U119" s="60">
        <f t="shared" si="112"/>
        <v>147383</v>
      </c>
      <c r="V119" s="61">
        <f t="shared" si="113"/>
        <v>1.1108251182446405</v>
      </c>
      <c r="W119" s="22">
        <v>516556</v>
      </c>
      <c r="X119" s="22">
        <f t="shared" si="114"/>
        <v>-146270</v>
      </c>
      <c r="Y119" s="24">
        <f t="shared" si="115"/>
        <v>0.77932368374203786</v>
      </c>
      <c r="Z119" s="60">
        <f t="shared" si="116"/>
        <v>1993809</v>
      </c>
      <c r="AA119" s="60">
        <f t="shared" si="117"/>
        <v>1113</v>
      </c>
      <c r="AB119" s="61">
        <f t="shared" si="118"/>
        <v>1.0005585397873031</v>
      </c>
      <c r="AC119" s="22">
        <v>517443</v>
      </c>
      <c r="AD119" s="22">
        <f t="shared" si="119"/>
        <v>-188986</v>
      </c>
      <c r="AE119" s="24">
        <f t="shared" si="120"/>
        <v>0.73247700759736645</v>
      </c>
      <c r="AF119" s="35">
        <f t="shared" si="121"/>
        <v>2511252</v>
      </c>
      <c r="AG119" s="35">
        <f t="shared" si="122"/>
        <v>-187873</v>
      </c>
      <c r="AH119" s="36">
        <f t="shared" si="123"/>
        <v>0.93039485018292967</v>
      </c>
      <c r="AI119" s="35">
        <v>515661</v>
      </c>
      <c r="AJ119" s="35">
        <f t="shared" si="124"/>
        <v>-261876</v>
      </c>
      <c r="AK119" s="36">
        <f t="shared" si="125"/>
        <v>0.66319802144463869</v>
      </c>
      <c r="AL119" s="35">
        <v>552627</v>
      </c>
      <c r="AM119" s="35">
        <f t="shared" si="126"/>
        <v>-147089</v>
      </c>
      <c r="AN119" s="36">
        <f t="shared" si="127"/>
        <v>0.78978757095735985</v>
      </c>
      <c r="AO119" s="35">
        <f t="shared" si="128"/>
        <v>1068288</v>
      </c>
      <c r="AP119" s="35">
        <f t="shared" si="129"/>
        <v>-408965</v>
      </c>
      <c r="AQ119" s="36">
        <f t="shared" si="130"/>
        <v>0.72315845694677894</v>
      </c>
      <c r="AR119" s="35">
        <v>0</v>
      </c>
      <c r="AS119" s="35">
        <f t="shared" si="131"/>
        <v>-516556</v>
      </c>
      <c r="AT119" s="36">
        <f t="shared" si="132"/>
        <v>0</v>
      </c>
      <c r="AU119" s="35">
        <f t="shared" si="133"/>
        <v>1068288</v>
      </c>
      <c r="AV119" s="35">
        <f t="shared" si="134"/>
        <v>-925521</v>
      </c>
      <c r="AW119" s="36">
        <f t="shared" si="135"/>
        <v>0.53580257687672195</v>
      </c>
      <c r="AX119" s="35">
        <v>0</v>
      </c>
      <c r="AY119" s="35">
        <f t="shared" si="136"/>
        <v>-517443</v>
      </c>
      <c r="AZ119" s="36">
        <f t="shared" si="137"/>
        <v>0</v>
      </c>
      <c r="BA119" s="35">
        <f t="shared" si="138"/>
        <v>1068288</v>
      </c>
      <c r="BB119" s="35">
        <f t="shared" si="139"/>
        <v>-1442964</v>
      </c>
      <c r="BC119" s="36">
        <f>BA119/AF119:AF120</f>
        <v>0.42540055717227898</v>
      </c>
      <c r="BD119" s="22">
        <f t="shared" si="140"/>
        <v>437998.08000000002</v>
      </c>
      <c r="BE119" s="123">
        <f t="shared" si="141"/>
        <v>-591615.24</v>
      </c>
    </row>
    <row r="120" spans="1:57" s="1" customFormat="1" ht="11.25" x14ac:dyDescent="0.2">
      <c r="A120" s="2">
        <v>108</v>
      </c>
      <c r="B120" s="21">
        <v>111</v>
      </c>
      <c r="C120" s="21" t="s">
        <v>113</v>
      </c>
      <c r="D120" s="13">
        <v>1012012901</v>
      </c>
      <c r="E120" s="13"/>
      <c r="F120" s="13">
        <v>86618450</v>
      </c>
      <c r="G120" s="22">
        <v>246366</v>
      </c>
      <c r="H120" s="22">
        <v>447999.3</v>
      </c>
      <c r="I120" s="59">
        <f t="shared" si="104"/>
        <v>694365.3</v>
      </c>
      <c r="J120" s="22">
        <v>322262</v>
      </c>
      <c r="K120" s="59">
        <f t="shared" si="105"/>
        <v>1016627.3</v>
      </c>
      <c r="L120" s="22">
        <v>68757</v>
      </c>
      <c r="M120" s="35">
        <f t="shared" si="106"/>
        <v>1085384.3</v>
      </c>
      <c r="N120" s="22">
        <v>1119089.05</v>
      </c>
      <c r="O120" s="22">
        <f t="shared" si="107"/>
        <v>872723.05</v>
      </c>
      <c r="P120" s="24">
        <f t="shared" si="108"/>
        <v>4.5423842981580256</v>
      </c>
      <c r="Q120" s="22">
        <v>327999.83</v>
      </c>
      <c r="R120" s="22">
        <f t="shared" si="109"/>
        <v>-119999.46999999997</v>
      </c>
      <c r="S120" s="24">
        <f t="shared" si="110"/>
        <v>0.7321436216529803</v>
      </c>
      <c r="T120" s="60">
        <f t="shared" si="111"/>
        <v>1447088.8800000001</v>
      </c>
      <c r="U120" s="60">
        <f t="shared" si="112"/>
        <v>752723.58000000007</v>
      </c>
      <c r="V120" s="61">
        <f t="shared" si="113"/>
        <v>2.0840455016977377</v>
      </c>
      <c r="W120" s="22">
        <v>292107.76</v>
      </c>
      <c r="X120" s="22">
        <f t="shared" si="114"/>
        <v>-30154.239999999991</v>
      </c>
      <c r="Y120" s="24">
        <f t="shared" si="115"/>
        <v>0.90642942698797879</v>
      </c>
      <c r="Z120" s="60">
        <f t="shared" si="116"/>
        <v>1739196.6400000001</v>
      </c>
      <c r="AA120" s="60">
        <f t="shared" si="117"/>
        <v>722569.34000000008</v>
      </c>
      <c r="AB120" s="61">
        <f t="shared" si="118"/>
        <v>1.7107514622123565</v>
      </c>
      <c r="AC120" s="22">
        <v>237789</v>
      </c>
      <c r="AD120" s="22">
        <f t="shared" si="119"/>
        <v>169032</v>
      </c>
      <c r="AE120" s="24">
        <f t="shared" si="120"/>
        <v>3.4583969632182905</v>
      </c>
      <c r="AF120" s="35">
        <f t="shared" si="121"/>
        <v>1976985.6400000001</v>
      </c>
      <c r="AG120" s="35">
        <f t="shared" si="122"/>
        <v>891601.34000000008</v>
      </c>
      <c r="AH120" s="36">
        <f t="shared" si="123"/>
        <v>1.821461430757751</v>
      </c>
      <c r="AI120" s="35">
        <v>82060.899999999994</v>
      </c>
      <c r="AJ120" s="35">
        <f t="shared" si="124"/>
        <v>-1037028.15</v>
      </c>
      <c r="AK120" s="36">
        <f t="shared" si="125"/>
        <v>7.3328302157902439E-2</v>
      </c>
      <c r="AL120" s="35">
        <v>28411</v>
      </c>
      <c r="AM120" s="35">
        <f t="shared" si="126"/>
        <v>-299588.83</v>
      </c>
      <c r="AN120" s="36">
        <f t="shared" si="127"/>
        <v>8.6618947332990998E-2</v>
      </c>
      <c r="AO120" s="35">
        <f t="shared" si="128"/>
        <v>110471.9</v>
      </c>
      <c r="AP120" s="35">
        <f t="shared" si="129"/>
        <v>-1336616.9800000002</v>
      </c>
      <c r="AQ120" s="36">
        <f t="shared" si="130"/>
        <v>7.6340784264750883E-2</v>
      </c>
      <c r="AR120" s="35">
        <v>19853</v>
      </c>
      <c r="AS120" s="35">
        <f t="shared" si="131"/>
        <v>-272254.76</v>
      </c>
      <c r="AT120" s="36">
        <f t="shared" si="132"/>
        <v>6.7964644280590153E-2</v>
      </c>
      <c r="AU120" s="35">
        <f t="shared" si="133"/>
        <v>130324.9</v>
      </c>
      <c r="AV120" s="35">
        <f t="shared" si="134"/>
        <v>-1608871.7400000002</v>
      </c>
      <c r="AW120" s="36">
        <f t="shared" si="135"/>
        <v>7.4933964913823647E-2</v>
      </c>
      <c r="AX120" s="35">
        <v>0</v>
      </c>
      <c r="AY120" s="35">
        <f t="shared" si="136"/>
        <v>-237789</v>
      </c>
      <c r="AZ120" s="36">
        <f t="shared" si="137"/>
        <v>0</v>
      </c>
      <c r="BA120" s="35">
        <f t="shared" si="138"/>
        <v>130324.9</v>
      </c>
      <c r="BB120" s="35">
        <f t="shared" si="139"/>
        <v>-1846660.7400000002</v>
      </c>
      <c r="BC120" s="36">
        <f>BA120/AF120:AF121</f>
        <v>6.5921014985217588E-2</v>
      </c>
      <c r="BD120" s="22">
        <f t="shared" si="140"/>
        <v>53433.208999999995</v>
      </c>
      <c r="BE120" s="123">
        <f t="shared" si="141"/>
        <v>-757130.90340000007</v>
      </c>
    </row>
    <row r="121" spans="1:57" s="1" customFormat="1" ht="11.25" x14ac:dyDescent="0.2">
      <c r="A121" s="2">
        <v>109</v>
      </c>
      <c r="B121" s="21">
        <v>5</v>
      </c>
      <c r="C121" s="21" t="s">
        <v>239</v>
      </c>
      <c r="D121" s="13">
        <v>1012008655</v>
      </c>
      <c r="E121" s="13">
        <v>101201001</v>
      </c>
      <c r="F121" s="13">
        <v>86618101</v>
      </c>
      <c r="G121" s="22">
        <v>2186750.5</v>
      </c>
      <c r="H121" s="22">
        <v>1985933</v>
      </c>
      <c r="I121" s="59">
        <f t="shared" si="104"/>
        <v>4172683.5</v>
      </c>
      <c r="J121" s="22">
        <v>58937</v>
      </c>
      <c r="K121" s="59">
        <f t="shared" si="105"/>
        <v>4231620.5</v>
      </c>
      <c r="L121" s="22">
        <v>3113437</v>
      </c>
      <c r="M121" s="35">
        <f t="shared" si="106"/>
        <v>7345057.5</v>
      </c>
      <c r="N121" s="22">
        <v>109950</v>
      </c>
      <c r="O121" s="22">
        <f t="shared" si="107"/>
        <v>-2076800.5</v>
      </c>
      <c r="P121" s="24">
        <f t="shared" si="108"/>
        <v>5.0280084536393155E-2</v>
      </c>
      <c r="Q121" s="22">
        <v>3227586</v>
      </c>
      <c r="R121" s="22">
        <f t="shared" si="109"/>
        <v>1241653</v>
      </c>
      <c r="S121" s="24">
        <f t="shared" si="110"/>
        <v>1.6252240130961115</v>
      </c>
      <c r="T121" s="60">
        <f t="shared" si="111"/>
        <v>3337536</v>
      </c>
      <c r="U121" s="60">
        <f t="shared" si="112"/>
        <v>-835147.5</v>
      </c>
      <c r="V121" s="61">
        <f t="shared" si="113"/>
        <v>0.7998536193794713</v>
      </c>
      <c r="W121" s="22">
        <v>2051133</v>
      </c>
      <c r="X121" s="22">
        <f t="shared" si="114"/>
        <v>1992196</v>
      </c>
      <c r="Y121" s="24">
        <f t="shared" si="115"/>
        <v>34.80212769567504</v>
      </c>
      <c r="Z121" s="60">
        <f t="shared" si="116"/>
        <v>5388669</v>
      </c>
      <c r="AA121" s="60">
        <f t="shared" si="117"/>
        <v>1157048.5</v>
      </c>
      <c r="AB121" s="61">
        <f t="shared" si="118"/>
        <v>1.2734291744734672</v>
      </c>
      <c r="AC121" s="22">
        <v>10016</v>
      </c>
      <c r="AD121" s="22">
        <f t="shared" si="119"/>
        <v>-3103421</v>
      </c>
      <c r="AE121" s="24">
        <f t="shared" si="120"/>
        <v>3.2170235016799761E-3</v>
      </c>
      <c r="AF121" s="35">
        <f t="shared" si="121"/>
        <v>5398685</v>
      </c>
      <c r="AG121" s="35">
        <f t="shared" si="122"/>
        <v>-1946372.5</v>
      </c>
      <c r="AH121" s="36">
        <f t="shared" si="123"/>
        <v>0.73500922218784537</v>
      </c>
      <c r="AI121" s="35">
        <v>3187516</v>
      </c>
      <c r="AJ121" s="35">
        <f t="shared" si="124"/>
        <v>3077566</v>
      </c>
      <c r="AK121" s="36">
        <f t="shared" si="125"/>
        <v>28.990595725329694</v>
      </c>
      <c r="AL121" s="35">
        <v>10017</v>
      </c>
      <c r="AM121" s="35">
        <f t="shared" si="126"/>
        <v>-3217569</v>
      </c>
      <c r="AN121" s="36">
        <f t="shared" si="127"/>
        <v>3.1035578912537109E-3</v>
      </c>
      <c r="AO121" s="35">
        <f t="shared" si="128"/>
        <v>3197533</v>
      </c>
      <c r="AP121" s="35">
        <f t="shared" si="129"/>
        <v>-140003</v>
      </c>
      <c r="AQ121" s="36">
        <f t="shared" si="130"/>
        <v>0.95805198805346214</v>
      </c>
      <c r="AR121" s="35">
        <v>13354</v>
      </c>
      <c r="AS121" s="35">
        <f t="shared" si="131"/>
        <v>-2037779</v>
      </c>
      <c r="AT121" s="36">
        <f t="shared" si="132"/>
        <v>6.5105480726993323E-3</v>
      </c>
      <c r="AU121" s="35">
        <f t="shared" si="133"/>
        <v>3210887</v>
      </c>
      <c r="AV121" s="35">
        <f t="shared" si="134"/>
        <v>-2177782</v>
      </c>
      <c r="AW121" s="36">
        <f t="shared" si="135"/>
        <v>0.59585901453587142</v>
      </c>
      <c r="AX121" s="35">
        <v>68517</v>
      </c>
      <c r="AY121" s="35">
        <f t="shared" si="136"/>
        <v>58501</v>
      </c>
      <c r="AZ121" s="36">
        <f t="shared" si="137"/>
        <v>6.8407547923322687</v>
      </c>
      <c r="BA121" s="35">
        <f t="shared" si="138"/>
        <v>3279404</v>
      </c>
      <c r="BB121" s="35">
        <f t="shared" si="139"/>
        <v>-2119281</v>
      </c>
      <c r="BC121" s="36">
        <f>BA121/AF121:AF121</f>
        <v>0.607444961134054</v>
      </c>
      <c r="BD121" s="22">
        <f t="shared" si="140"/>
        <v>1082203.32</v>
      </c>
      <c r="BE121" s="123">
        <f t="shared" si="141"/>
        <v>-699362.73</v>
      </c>
    </row>
    <row r="122" spans="1:57" s="1" customFormat="1" ht="11.25" x14ac:dyDescent="0.2">
      <c r="A122" s="2">
        <v>110</v>
      </c>
      <c r="B122" s="21">
        <v>72</v>
      </c>
      <c r="C122" s="21" t="s">
        <v>141</v>
      </c>
      <c r="D122" s="13">
        <v>1012010012</v>
      </c>
      <c r="E122" s="13"/>
      <c r="F122" s="13">
        <v>86618411</v>
      </c>
      <c r="G122" s="22">
        <v>1908307</v>
      </c>
      <c r="H122" s="22">
        <v>3134256.68</v>
      </c>
      <c r="I122" s="59">
        <f t="shared" si="104"/>
        <v>5042563.68</v>
      </c>
      <c r="J122" s="22">
        <v>694298</v>
      </c>
      <c r="K122" s="59">
        <f t="shared" si="105"/>
        <v>5736861.6799999997</v>
      </c>
      <c r="L122" s="22">
        <v>603047</v>
      </c>
      <c r="M122" s="35">
        <f t="shared" si="106"/>
        <v>6339908.6799999997</v>
      </c>
      <c r="N122" s="22">
        <v>4383009</v>
      </c>
      <c r="O122" s="22">
        <f t="shared" si="107"/>
        <v>2474702</v>
      </c>
      <c r="P122" s="24">
        <f t="shared" si="108"/>
        <v>2.2968049690117995</v>
      </c>
      <c r="Q122" s="22">
        <v>629808</v>
      </c>
      <c r="R122" s="22">
        <f t="shared" si="109"/>
        <v>-2504448.6800000002</v>
      </c>
      <c r="S122" s="24">
        <f t="shared" si="110"/>
        <v>0.2009433381825001</v>
      </c>
      <c r="T122" s="60">
        <f t="shared" si="111"/>
        <v>5012817</v>
      </c>
      <c r="U122" s="60">
        <f t="shared" si="112"/>
        <v>-29746.679999999702</v>
      </c>
      <c r="V122" s="61">
        <f t="shared" si="113"/>
        <v>0.99410088163725485</v>
      </c>
      <c r="W122" s="22">
        <v>624441</v>
      </c>
      <c r="X122" s="22">
        <f t="shared" si="114"/>
        <v>-69857</v>
      </c>
      <c r="Y122" s="24">
        <f t="shared" si="115"/>
        <v>0.89938470224600964</v>
      </c>
      <c r="Z122" s="60">
        <f t="shared" si="116"/>
        <v>5637258</v>
      </c>
      <c r="AA122" s="60">
        <f t="shared" si="117"/>
        <v>-99603.679999999702</v>
      </c>
      <c r="AB122" s="61">
        <f t="shared" si="118"/>
        <v>0.98263794988342834</v>
      </c>
      <c r="AC122" s="22">
        <v>784902</v>
      </c>
      <c r="AD122" s="22">
        <f t="shared" si="119"/>
        <v>181855</v>
      </c>
      <c r="AE122" s="24">
        <f t="shared" si="120"/>
        <v>1.3015602432314564</v>
      </c>
      <c r="AF122" s="35">
        <f t="shared" si="121"/>
        <v>6422160</v>
      </c>
      <c r="AG122" s="35">
        <f t="shared" si="122"/>
        <v>82251.320000000298</v>
      </c>
      <c r="AH122" s="36">
        <f t="shared" si="123"/>
        <v>1.012973581190447</v>
      </c>
      <c r="AI122" s="35">
        <v>557203</v>
      </c>
      <c r="AJ122" s="35">
        <f t="shared" si="124"/>
        <v>-3825806</v>
      </c>
      <c r="AK122" s="36">
        <f t="shared" si="125"/>
        <v>0.12712796163548831</v>
      </c>
      <c r="AL122" s="35">
        <v>754089.81</v>
      </c>
      <c r="AM122" s="35">
        <f t="shared" si="126"/>
        <v>124281.81000000006</v>
      </c>
      <c r="AN122" s="36">
        <f t="shared" si="127"/>
        <v>1.1973328538221173</v>
      </c>
      <c r="AO122" s="35">
        <f t="shared" si="128"/>
        <v>1311292.81</v>
      </c>
      <c r="AP122" s="35">
        <f t="shared" si="129"/>
        <v>-3701524.19</v>
      </c>
      <c r="AQ122" s="36">
        <f t="shared" si="130"/>
        <v>0.26158800730208187</v>
      </c>
      <c r="AR122" s="35">
        <v>815474</v>
      </c>
      <c r="AS122" s="35">
        <f t="shared" si="131"/>
        <v>191033</v>
      </c>
      <c r="AT122" s="36">
        <f t="shared" si="132"/>
        <v>1.3059264205905763</v>
      </c>
      <c r="AU122" s="35">
        <f t="shared" si="133"/>
        <v>2126766.81</v>
      </c>
      <c r="AV122" s="35">
        <f t="shared" si="134"/>
        <v>-3510491.19</v>
      </c>
      <c r="AW122" s="36">
        <f t="shared" si="135"/>
        <v>0.37726973113524342</v>
      </c>
      <c r="AX122" s="35">
        <v>1021518</v>
      </c>
      <c r="AY122" s="35">
        <f t="shared" si="136"/>
        <v>236616</v>
      </c>
      <c r="AZ122" s="36">
        <f t="shared" si="137"/>
        <v>1.3014592904591911</v>
      </c>
      <c r="BA122" s="35">
        <f t="shared" si="138"/>
        <v>3148284.81</v>
      </c>
      <c r="BB122" s="35">
        <f t="shared" si="139"/>
        <v>-3273875.19</v>
      </c>
      <c r="BC122" s="36">
        <f>BA122/AF122:AF123</f>
        <v>0.49022210751522854</v>
      </c>
      <c r="BD122" s="22">
        <f t="shared" si="140"/>
        <v>1290796.7721000002</v>
      </c>
      <c r="BE122" s="123">
        <f t="shared" si="141"/>
        <v>-1342288.8278999999</v>
      </c>
    </row>
    <row r="123" spans="1:57" s="1" customFormat="1" ht="12" thickBot="1" x14ac:dyDescent="0.25">
      <c r="A123" s="64">
        <v>111</v>
      </c>
      <c r="B123" s="65">
        <v>104</v>
      </c>
      <c r="C123" s="90" t="s">
        <v>123</v>
      </c>
      <c r="D123" s="91">
        <v>7708503727</v>
      </c>
      <c r="E123" s="91" t="s">
        <v>124</v>
      </c>
      <c r="F123" s="91">
        <v>86618450</v>
      </c>
      <c r="G123" s="67">
        <v>4481140</v>
      </c>
      <c r="H123" s="67">
        <v>4583105</v>
      </c>
      <c r="I123" s="68">
        <f t="shared" si="104"/>
        <v>9064245</v>
      </c>
      <c r="J123" s="67">
        <v>4328406</v>
      </c>
      <c r="K123" s="68">
        <f t="shared" si="105"/>
        <v>13392651</v>
      </c>
      <c r="L123" s="67">
        <v>4579069</v>
      </c>
      <c r="M123" s="104">
        <f t="shared" si="106"/>
        <v>17971720</v>
      </c>
      <c r="N123" s="67">
        <v>4371885</v>
      </c>
      <c r="O123" s="67">
        <f t="shared" si="107"/>
        <v>-109255</v>
      </c>
      <c r="P123" s="69">
        <f t="shared" si="108"/>
        <v>0.97561892732652855</v>
      </c>
      <c r="Q123" s="67">
        <v>4687703</v>
      </c>
      <c r="R123" s="67">
        <f t="shared" si="109"/>
        <v>104598</v>
      </c>
      <c r="S123" s="69">
        <f t="shared" si="110"/>
        <v>1.0228225187945728</v>
      </c>
      <c r="T123" s="70">
        <f t="shared" si="111"/>
        <v>9059588</v>
      </c>
      <c r="U123" s="70">
        <f t="shared" si="112"/>
        <v>-4657</v>
      </c>
      <c r="V123" s="71">
        <f t="shared" si="113"/>
        <v>0.99948622306656543</v>
      </c>
      <c r="W123" s="67">
        <v>4682600</v>
      </c>
      <c r="X123" s="67">
        <f t="shared" si="114"/>
        <v>354194</v>
      </c>
      <c r="Y123" s="69">
        <f t="shared" si="115"/>
        <v>1.081830124068768</v>
      </c>
      <c r="Z123" s="70">
        <f t="shared" si="116"/>
        <v>13742188</v>
      </c>
      <c r="AA123" s="70">
        <f t="shared" si="117"/>
        <v>349537</v>
      </c>
      <c r="AB123" s="71">
        <f t="shared" si="118"/>
        <v>1.0260991643850048</v>
      </c>
      <c r="AC123" s="67">
        <v>4487017</v>
      </c>
      <c r="AD123" s="67">
        <f t="shared" si="119"/>
        <v>-92052</v>
      </c>
      <c r="AE123" s="69">
        <f t="shared" si="120"/>
        <v>0.97989722364961085</v>
      </c>
      <c r="AF123" s="104">
        <f t="shared" si="121"/>
        <v>18229205</v>
      </c>
      <c r="AG123" s="104">
        <f t="shared" si="122"/>
        <v>257485</v>
      </c>
      <c r="AH123" s="105">
        <f t="shared" si="123"/>
        <v>1.0143272318954446</v>
      </c>
      <c r="AI123" s="104">
        <v>4314399</v>
      </c>
      <c r="AJ123" s="104">
        <f t="shared" si="124"/>
        <v>-57486</v>
      </c>
      <c r="AK123" s="105">
        <f t="shared" si="125"/>
        <v>0.98685098075544075</v>
      </c>
      <c r="AL123" s="104">
        <v>4531883</v>
      </c>
      <c r="AM123" s="104">
        <f t="shared" si="126"/>
        <v>-155820</v>
      </c>
      <c r="AN123" s="105">
        <f t="shared" si="127"/>
        <v>0.96675983952054978</v>
      </c>
      <c r="AO123" s="104">
        <f t="shared" si="128"/>
        <v>8846282</v>
      </c>
      <c r="AP123" s="104">
        <f t="shared" si="129"/>
        <v>-213306</v>
      </c>
      <c r="AQ123" s="105">
        <f t="shared" si="130"/>
        <v>0.97645522070098556</v>
      </c>
      <c r="AR123" s="104">
        <v>296405</v>
      </c>
      <c r="AS123" s="104">
        <f t="shared" si="131"/>
        <v>-4386195</v>
      </c>
      <c r="AT123" s="105">
        <f t="shared" si="132"/>
        <v>6.3299235467475332E-2</v>
      </c>
      <c r="AU123" s="104">
        <f t="shared" si="133"/>
        <v>9142687</v>
      </c>
      <c r="AV123" s="104">
        <f t="shared" si="134"/>
        <v>-4599501</v>
      </c>
      <c r="AW123" s="105">
        <f t="shared" si="135"/>
        <v>0.66530067846546703</v>
      </c>
      <c r="AX123" s="104">
        <v>0</v>
      </c>
      <c r="AY123" s="104">
        <f t="shared" si="136"/>
        <v>-4487017</v>
      </c>
      <c r="AZ123" s="105">
        <f t="shared" si="137"/>
        <v>0</v>
      </c>
      <c r="BA123" s="104">
        <f t="shared" si="138"/>
        <v>9142687</v>
      </c>
      <c r="BB123" s="104">
        <f t="shared" si="139"/>
        <v>-9086518</v>
      </c>
      <c r="BC123" s="105">
        <f>BA123/AF123:AF124</f>
        <v>0.50154063218884204</v>
      </c>
      <c r="BD123" s="67">
        <f t="shared" si="140"/>
        <v>3748501.67</v>
      </c>
      <c r="BE123" s="124">
        <f t="shared" si="141"/>
        <v>-3725472.38</v>
      </c>
    </row>
    <row r="124" spans="1:57" s="1" customFormat="1" ht="15.75" customHeight="1" thickBot="1" x14ac:dyDescent="0.25">
      <c r="A124" s="64"/>
      <c r="B124" s="92"/>
      <c r="C124" s="92"/>
      <c r="D124" s="92"/>
      <c r="E124" s="92"/>
      <c r="F124" s="92"/>
      <c r="G124" s="93"/>
      <c r="H124" s="93"/>
      <c r="I124" s="93"/>
      <c r="J124" s="93"/>
      <c r="K124" s="93"/>
      <c r="L124" s="93"/>
      <c r="M124" s="112">
        <f t="shared" ref="M124:BB124" si="143">SUM(M83:M123)</f>
        <v>78026387.069999993</v>
      </c>
      <c r="N124" s="94">
        <f t="shared" si="143"/>
        <v>22222121.07</v>
      </c>
      <c r="O124" s="94">
        <f t="shared" si="143"/>
        <v>4769793.8499999996</v>
      </c>
      <c r="P124" s="94" t="e">
        <f t="shared" si="143"/>
        <v>#DIV/0!</v>
      </c>
      <c r="Q124" s="94">
        <f t="shared" si="143"/>
        <v>22582034.890000001</v>
      </c>
      <c r="R124" s="94">
        <f t="shared" si="143"/>
        <v>3250656.9099999997</v>
      </c>
      <c r="S124" s="94" t="e">
        <f t="shared" si="143"/>
        <v>#DIV/0!</v>
      </c>
      <c r="T124" s="94">
        <f t="shared" si="143"/>
        <v>44804155.959999993</v>
      </c>
      <c r="U124" s="94">
        <f t="shared" si="143"/>
        <v>8020450.7600000016</v>
      </c>
      <c r="V124" s="94" t="e">
        <f t="shared" si="143"/>
        <v>#DIV/0!</v>
      </c>
      <c r="W124" s="94">
        <f t="shared" si="143"/>
        <v>21853292.59</v>
      </c>
      <c r="X124" s="94">
        <f t="shared" si="143"/>
        <v>4567440.25</v>
      </c>
      <c r="Y124" s="94" t="e">
        <f t="shared" si="143"/>
        <v>#DIV/0!</v>
      </c>
      <c r="Z124" s="94">
        <f t="shared" si="143"/>
        <v>66657448.549999997</v>
      </c>
      <c r="AA124" s="94">
        <f t="shared" si="143"/>
        <v>12587891.01</v>
      </c>
      <c r="AB124" s="94" t="e">
        <f t="shared" si="143"/>
        <v>#DIV/0!</v>
      </c>
      <c r="AC124" s="94">
        <f t="shared" si="143"/>
        <v>22528146.48</v>
      </c>
      <c r="AD124" s="94">
        <f t="shared" si="143"/>
        <v>-1428683.05</v>
      </c>
      <c r="AE124" s="94" t="e">
        <f t="shared" si="143"/>
        <v>#DIV/0!</v>
      </c>
      <c r="AF124" s="112">
        <f t="shared" si="143"/>
        <v>89185595.030000001</v>
      </c>
      <c r="AG124" s="112">
        <f t="shared" si="143"/>
        <v>11159207.960000001</v>
      </c>
      <c r="AH124" s="112" t="e">
        <f t="shared" si="143"/>
        <v>#DIV/0!</v>
      </c>
      <c r="AI124" s="112">
        <f t="shared" si="143"/>
        <v>22367791.93</v>
      </c>
      <c r="AJ124" s="112">
        <f t="shared" si="143"/>
        <v>145670.85999999987</v>
      </c>
      <c r="AK124" s="112" t="e">
        <f t="shared" si="143"/>
        <v>#DIV/0!</v>
      </c>
      <c r="AL124" s="112">
        <f t="shared" si="143"/>
        <v>17481250.299999997</v>
      </c>
      <c r="AM124" s="112">
        <f t="shared" si="143"/>
        <v>-5100784.59</v>
      </c>
      <c r="AN124" s="112" t="e">
        <f t="shared" si="143"/>
        <v>#DIV/0!</v>
      </c>
      <c r="AO124" s="112">
        <f t="shared" si="143"/>
        <v>39849042.229999989</v>
      </c>
      <c r="AP124" s="112">
        <f t="shared" si="143"/>
        <v>-4955113.7300000004</v>
      </c>
      <c r="AQ124" s="112" t="e">
        <f t="shared" si="143"/>
        <v>#DIV/0!</v>
      </c>
      <c r="AR124" s="112">
        <f t="shared" si="143"/>
        <v>11528163.449999999</v>
      </c>
      <c r="AS124" s="112">
        <f t="shared" si="143"/>
        <v>-10325129.140000001</v>
      </c>
      <c r="AT124" s="112" t="e">
        <f t="shared" si="143"/>
        <v>#DIV/0!</v>
      </c>
      <c r="AU124" s="112">
        <f t="shared" si="143"/>
        <v>51377205.68</v>
      </c>
      <c r="AV124" s="112">
        <f t="shared" si="143"/>
        <v>-15280242.869999999</v>
      </c>
      <c r="AW124" s="112">
        <f t="shared" si="143"/>
        <v>25.369734095316836</v>
      </c>
      <c r="AX124" s="112">
        <f t="shared" si="143"/>
        <v>11208792.26</v>
      </c>
      <c r="AY124" s="112">
        <f t="shared" si="143"/>
        <v>-11319354.219999999</v>
      </c>
      <c r="AZ124" s="112" t="e">
        <f t="shared" si="143"/>
        <v>#DIV/0!</v>
      </c>
      <c r="BA124" s="112">
        <f t="shared" si="143"/>
        <v>62585997.939999998</v>
      </c>
      <c r="BB124" s="112">
        <f t="shared" si="143"/>
        <v>-26599597.09</v>
      </c>
      <c r="BC124" s="113">
        <f>BA124/AF124:AF125</f>
        <v>0.70175007431354242</v>
      </c>
      <c r="BD124" s="95">
        <f>SUM(BD83:BD123)</f>
        <v>21918185.834600002</v>
      </c>
      <c r="BE124" s="125">
        <f>SUM(BE83:BE123)</f>
        <v>-10159218.394099999</v>
      </c>
    </row>
    <row r="125" spans="1:57" s="1" customFormat="1" ht="24" customHeight="1" x14ac:dyDescent="0.2">
      <c r="A125" s="2"/>
      <c r="D125" s="2"/>
      <c r="E125" s="2"/>
      <c r="F125" s="96" t="s">
        <v>265</v>
      </c>
      <c r="M125" s="114">
        <f>M124+M82</f>
        <v>193876103.96000001</v>
      </c>
      <c r="N125" s="97"/>
      <c r="O125" s="97"/>
      <c r="P125" s="97"/>
      <c r="Q125" s="97"/>
      <c r="R125" s="97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114">
        <f>AF124+AF82</f>
        <v>217159745.00902998</v>
      </c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114">
        <f>BA124+BA82</f>
        <v>242865471.41</v>
      </c>
      <c r="BB125" s="114">
        <f>BB124+BB82</f>
        <v>25705920.400970001</v>
      </c>
      <c r="BC125" s="115">
        <f>BA125/AF125:AF126</f>
        <v>1.1183724285543857</v>
      </c>
      <c r="BD125" s="97">
        <f t="shared" ref="BD125:BE125" si="144">BD124+BD82</f>
        <v>87816605.402100012</v>
      </c>
      <c r="BE125" s="126">
        <f t="shared" si="144"/>
        <v>9642435.088080097</v>
      </c>
    </row>
  </sheetData>
  <autoFilter ref="B11:F122"/>
  <mergeCells count="46">
    <mergeCell ref="F8:F10"/>
    <mergeCell ref="A8:A10"/>
    <mergeCell ref="B8:B10"/>
    <mergeCell ref="C8:C10"/>
    <mergeCell ref="D8:D10"/>
    <mergeCell ref="E8:E10"/>
    <mergeCell ref="X9:Y9"/>
    <mergeCell ref="N8:AH8"/>
    <mergeCell ref="G9:G10"/>
    <mergeCell ref="H9:H10"/>
    <mergeCell ref="I9:I10"/>
    <mergeCell ref="J9:J10"/>
    <mergeCell ref="K9:K10"/>
    <mergeCell ref="L9:L10"/>
    <mergeCell ref="M9:M10"/>
    <mergeCell ref="N9:N10"/>
    <mergeCell ref="O9:P9"/>
    <mergeCell ref="Q9:Q10"/>
    <mergeCell ref="R9:S9"/>
    <mergeCell ref="T9:T10"/>
    <mergeCell ref="U9:V9"/>
    <mergeCell ref="W9:W10"/>
    <mergeCell ref="AO9:AO10"/>
    <mergeCell ref="AP9:AQ9"/>
    <mergeCell ref="Z9:Z10"/>
    <mergeCell ref="AA9:AB9"/>
    <mergeCell ref="AC9:AC10"/>
    <mergeCell ref="AD9:AE9"/>
    <mergeCell ref="AF9:AF10"/>
    <mergeCell ref="AG9:AH9"/>
    <mergeCell ref="BA9:BA10"/>
    <mergeCell ref="BB9:BC9"/>
    <mergeCell ref="BD9:BE9"/>
    <mergeCell ref="A5:BE5"/>
    <mergeCell ref="A6:BE6"/>
    <mergeCell ref="BA8:BE8"/>
    <mergeCell ref="AR9:AR10"/>
    <mergeCell ref="AS9:AT9"/>
    <mergeCell ref="AU9:AU10"/>
    <mergeCell ref="AV9:AW9"/>
    <mergeCell ref="AX9:AX10"/>
    <mergeCell ref="AY9:AZ9"/>
    <mergeCell ref="AI9:AI10"/>
    <mergeCell ref="AJ9:AK9"/>
    <mergeCell ref="AL9:AL10"/>
    <mergeCell ref="AM9:AN9"/>
  </mergeCells>
  <pageMargins left="0" right="0.11811023622047245" top="0.59055118110236227" bottom="0.19685039370078741" header="0.51181102362204722" footer="0.51181102362204722"/>
  <pageSetup paperSize="9" scale="75" firstPageNumber="0" fitToHeight="2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137"/>
  <sheetViews>
    <sheetView view="pageBreakPreview" zoomScale="120" zoomScaleNormal="110" zoomScaleSheetLayoutView="120" workbookViewId="0">
      <pane xSplit="6" ySplit="11" topLeftCell="G12" activePane="bottomRight" state="frozen"/>
      <selection pane="topRight" activeCell="F1" sqref="F1"/>
      <selection pane="bottomLeft" activeCell="A6" sqref="A6"/>
      <selection pane="bottomRight" activeCell="HJ11" sqref="HJ11:HK11"/>
    </sheetView>
  </sheetViews>
  <sheetFormatPr defaultRowHeight="14.25" x14ac:dyDescent="0.2"/>
  <cols>
    <col min="1" max="1" width="3.125" customWidth="1"/>
    <col min="2" max="2" width="4.75" style="1" customWidth="1"/>
    <col min="3" max="3" width="23.375" style="1" customWidth="1"/>
    <col min="4" max="4" width="10.5" style="2" customWidth="1"/>
    <col min="5" max="5" width="10" style="2" hidden="1" customWidth="1"/>
    <col min="6" max="6" width="8.125" style="2" customWidth="1"/>
    <col min="7" max="7" width="1.75" style="1" hidden="1" customWidth="1"/>
    <col min="8" max="17" width="9" style="1" hidden="1" customWidth="1"/>
    <col min="18" max="18" width="9.5" style="1" hidden="1" customWidth="1"/>
    <col min="19" max="21" width="9" style="1" hidden="1" customWidth="1"/>
    <col min="22" max="22" width="10.875" style="1" hidden="1" customWidth="1"/>
    <col min="23" max="23" width="9" style="1" hidden="1" customWidth="1"/>
    <col min="24" max="24" width="8.125" style="1" hidden="1" customWidth="1"/>
    <col min="25" max="25" width="7" style="1" hidden="1" customWidth="1"/>
    <col min="26" max="27" width="9" style="1" hidden="1" customWidth="1"/>
    <col min="28" max="28" width="7.75" style="1" hidden="1" customWidth="1"/>
    <col min="29" max="30" width="9" style="1" hidden="1" customWidth="1"/>
    <col min="31" max="31" width="7.75" style="1" hidden="1" customWidth="1"/>
    <col min="32" max="32" width="9.125" style="1" hidden="1" customWidth="1"/>
    <col min="33" max="33" width="9.25" style="1" hidden="1" customWidth="1"/>
    <col min="34" max="55" width="9" style="1" hidden="1" customWidth="1"/>
    <col min="56" max="56" width="9.5" style="1" hidden="1" customWidth="1"/>
    <col min="57" max="57" width="9.25" style="1" hidden="1" customWidth="1"/>
    <col min="58" max="67" width="9" style="1" hidden="1" customWidth="1"/>
    <col min="68" max="68" width="9.5" style="1" hidden="1" customWidth="1"/>
    <col min="69" max="71" width="9" style="1" hidden="1" customWidth="1"/>
    <col min="72" max="72" width="8.125" style="1" hidden="1" customWidth="1"/>
    <col min="73" max="73" width="7" style="1" hidden="1" customWidth="1"/>
    <col min="74" max="74" width="9" style="1" hidden="1" customWidth="1"/>
    <col min="75" max="75" width="8.125" style="1" hidden="1" customWidth="1"/>
    <col min="76" max="76" width="7" style="1" hidden="1" customWidth="1"/>
    <col min="77" max="77" width="9" style="1" hidden="1" customWidth="1"/>
    <col min="78" max="78" width="9.25" style="1" hidden="1" customWidth="1"/>
    <col min="79" max="79" width="7" style="1" hidden="1" customWidth="1"/>
    <col min="80" max="80" width="9.125" style="1" hidden="1" customWidth="1"/>
    <col min="81" max="81" width="9.25" style="1" hidden="1" customWidth="1"/>
    <col min="82" max="83" width="9" style="1" hidden="1" customWidth="1"/>
    <col min="84" max="84" width="9.25" style="1" hidden="1" customWidth="1"/>
    <col min="85" max="85" width="7.5" style="1" hidden="1" customWidth="1"/>
    <col min="86" max="86" width="9" style="1" hidden="1" customWidth="1"/>
    <col min="87" max="87" width="9.25" style="1" hidden="1" customWidth="1"/>
    <col min="88" max="88" width="7.75" style="1" hidden="1" customWidth="1"/>
    <col min="89" max="89" width="9" style="1" hidden="1" customWidth="1"/>
    <col min="90" max="90" width="9.25" style="1" hidden="1" customWidth="1"/>
    <col min="91" max="91" width="7.75" style="1" hidden="1" customWidth="1"/>
    <col min="92" max="92" width="9.125" style="1" hidden="1" customWidth="1"/>
    <col min="93" max="93" width="9.25" style="1" hidden="1" customWidth="1"/>
    <col min="94" max="95" width="9" style="1" hidden="1" customWidth="1"/>
    <col min="96" max="96" width="9.25" style="1" hidden="1" customWidth="1"/>
    <col min="97" max="97" width="7.75" style="1" hidden="1" customWidth="1"/>
    <col min="98" max="98" width="9" style="1" hidden="1" customWidth="1"/>
    <col min="99" max="99" width="9.25" style="1" hidden="1" customWidth="1"/>
    <col min="100" max="100" width="7.75" style="1" hidden="1" customWidth="1"/>
    <col min="101" max="101" width="9" style="1" hidden="1" customWidth="1"/>
    <col min="102" max="102" width="9.25" style="1" hidden="1" customWidth="1"/>
    <col min="103" max="103" width="7.75" style="1" hidden="1" customWidth="1"/>
    <col min="104" max="104" width="9.5" style="1" hidden="1" customWidth="1"/>
    <col min="105" max="105" width="9.25" style="1" hidden="1" customWidth="1"/>
    <col min="106" max="107" width="9" style="1" hidden="1" customWidth="1"/>
    <col min="108" max="108" width="9.25" style="1" hidden="1" customWidth="1"/>
    <col min="109" max="109" width="7.75" style="1" hidden="1" customWidth="1"/>
    <col min="110" max="110" width="9" style="1" hidden="1" customWidth="1"/>
    <col min="111" max="111" width="9.25" style="1" hidden="1" customWidth="1"/>
    <col min="112" max="112" width="7.75" style="1" hidden="1" customWidth="1"/>
    <col min="113" max="113" width="9" style="1" hidden="1" customWidth="1"/>
    <col min="114" max="114" width="9.25" style="1" hidden="1" customWidth="1"/>
    <col min="115" max="115" width="7.75" style="1" hidden="1" customWidth="1"/>
    <col min="116" max="116" width="9.5" style="1" hidden="1" customWidth="1"/>
    <col min="117" max="117" width="9.25" style="1" hidden="1" customWidth="1"/>
    <col min="118" max="118" width="9" style="1" hidden="1" customWidth="1"/>
    <col min="119" max="119" width="10.5" style="1" hidden="1" customWidth="1"/>
    <col min="120" max="120" width="9.25" style="1" hidden="1" customWidth="1"/>
    <col min="121" max="121" width="7.75" style="1" hidden="1" customWidth="1"/>
    <col min="122" max="122" width="10.5" style="1" hidden="1" customWidth="1"/>
    <col min="123" max="123" width="9.25" style="1" hidden="1" customWidth="1"/>
    <col min="124" max="124" width="7.75" style="1" hidden="1" customWidth="1"/>
    <col min="125" max="125" width="10.5" style="1" hidden="1" customWidth="1"/>
    <col min="126" max="126" width="9.25" style="1" hidden="1" customWidth="1"/>
    <col min="127" max="127" width="7.75" style="1" hidden="1" customWidth="1"/>
    <col min="128" max="128" width="10.5" style="1" hidden="1" customWidth="1"/>
    <col min="129" max="129" width="9.25" style="1" hidden="1" customWidth="1"/>
    <col min="130" max="130" width="7.75" style="1" hidden="1" customWidth="1"/>
    <col min="131" max="131" width="9.125" style="1" hidden="1" customWidth="1"/>
    <col min="132" max="132" width="9.25" style="1" hidden="1" customWidth="1"/>
    <col min="133" max="133" width="9" style="1" hidden="1" customWidth="1"/>
    <col min="134" max="134" width="10.5" style="1" hidden="1" customWidth="1"/>
    <col min="135" max="135" width="9.25" style="1" hidden="1" customWidth="1"/>
    <col min="136" max="136" width="7.75" style="1" hidden="1" customWidth="1"/>
    <col min="137" max="137" width="10.5" style="1" hidden="1" customWidth="1"/>
    <col min="138" max="138" width="9.25" style="1" hidden="1" customWidth="1"/>
    <col min="139" max="139" width="7.75" style="1" hidden="1" customWidth="1"/>
    <col min="140" max="140" width="10.5" style="1" hidden="1" customWidth="1"/>
    <col min="141" max="141" width="9.25" style="1" hidden="1" customWidth="1"/>
    <col min="142" max="142" width="7.75" style="1" hidden="1" customWidth="1"/>
    <col min="143" max="143" width="9.125" style="1" hidden="1" customWidth="1"/>
    <col min="144" max="144" width="9.25" style="1" hidden="1" customWidth="1"/>
    <col min="145" max="145" width="9" style="1" hidden="1" customWidth="1"/>
    <col min="146" max="146" width="10.5" style="1" hidden="1" customWidth="1"/>
    <col min="147" max="147" width="9.25" style="1" hidden="1" customWidth="1"/>
    <col min="148" max="148" width="7.75" style="1" hidden="1" customWidth="1"/>
    <col min="149" max="149" width="10.5" style="1" hidden="1" customWidth="1"/>
    <col min="150" max="150" width="9.25" style="1" hidden="1" customWidth="1"/>
    <col min="151" max="151" width="7.75" style="1" hidden="1" customWidth="1"/>
    <col min="152" max="152" width="9.125" style="1" hidden="1" customWidth="1"/>
    <col min="153" max="153" width="9.25" style="1" hidden="1" customWidth="1"/>
    <col min="154" max="154" width="9" style="1" hidden="1" customWidth="1"/>
    <col min="155" max="155" width="10.5" style="1" hidden="1" customWidth="1"/>
    <col min="156" max="156" width="9.25" style="1" hidden="1" customWidth="1"/>
    <col min="157" max="157" width="7.75" style="1" hidden="1" customWidth="1"/>
    <col min="158" max="158" width="10.5" style="1" hidden="1" customWidth="1"/>
    <col min="159" max="159" width="9.25" style="1" hidden="1" customWidth="1"/>
    <col min="160" max="160" width="7.75" style="1" hidden="1" customWidth="1"/>
    <col min="161" max="161" width="10.5" style="1" hidden="1" customWidth="1"/>
    <col min="162" max="162" width="9.25" style="1" hidden="1" customWidth="1"/>
    <col min="163" max="163" width="7.75" style="1" hidden="1" customWidth="1"/>
    <col min="164" max="164" width="10.5" style="1" hidden="1" customWidth="1"/>
    <col min="165" max="165" width="9.25" style="1" hidden="1" customWidth="1"/>
    <col min="166" max="166" width="7.75" style="1" hidden="1" customWidth="1"/>
    <col min="167" max="167" width="10.5" style="1" hidden="1" customWidth="1"/>
    <col min="168" max="168" width="9.625" style="1" hidden="1" customWidth="1"/>
    <col min="169" max="169" width="7.75" style="1" hidden="1" customWidth="1"/>
    <col min="170" max="170" width="10.5" style="1" hidden="1" customWidth="1"/>
    <col min="171" max="171" width="10.375" style="1" hidden="1" customWidth="1"/>
    <col min="172" max="172" width="7.75" style="1" hidden="1" customWidth="1"/>
    <col min="173" max="173" width="11.5" style="3" customWidth="1"/>
    <col min="174" max="174" width="10.75" style="3" hidden="1" customWidth="1"/>
    <col min="175" max="175" width="7.75" style="3" hidden="1" customWidth="1"/>
    <col min="176" max="176" width="13.125" style="3" hidden="1" customWidth="1"/>
    <col min="177" max="177" width="12.5" style="3" hidden="1" customWidth="1"/>
    <col min="178" max="178" width="7.75" style="3" hidden="1" customWidth="1"/>
    <col min="179" max="179" width="13.125" style="3" hidden="1" customWidth="1"/>
    <col min="180" max="180" width="12.5" style="3" hidden="1" customWidth="1"/>
    <col min="181" max="181" width="7.75" style="3" hidden="1" customWidth="1"/>
    <col min="182" max="182" width="13.125" style="3" hidden="1" customWidth="1"/>
    <col min="183" max="183" width="12.5" style="3" hidden="1" customWidth="1"/>
    <col min="184" max="184" width="7.75" style="3" hidden="1" customWidth="1"/>
    <col min="185" max="185" width="13.125" style="3" hidden="1" customWidth="1"/>
    <col min="186" max="186" width="12.5" style="3" hidden="1" customWidth="1"/>
    <col min="187" max="187" width="7.75" style="3" hidden="1" customWidth="1"/>
    <col min="188" max="188" width="13.125" style="3" hidden="1" customWidth="1"/>
    <col min="189" max="189" width="12.5" style="3" hidden="1" customWidth="1"/>
    <col min="190" max="190" width="7.75" style="3" hidden="1" customWidth="1"/>
    <col min="191" max="191" width="13.125" style="3" hidden="1" customWidth="1"/>
    <col min="192" max="192" width="12.5" style="3" hidden="1" customWidth="1"/>
    <col min="193" max="193" width="7.75" style="3" hidden="1" customWidth="1"/>
    <col min="194" max="194" width="11.375" style="3" customWidth="1"/>
    <col min="195" max="195" width="12.5" style="3" hidden="1" customWidth="1"/>
    <col min="196" max="196" width="7.75" style="3" hidden="1" customWidth="1"/>
    <col min="197" max="197" width="13.125" style="3" hidden="1" customWidth="1"/>
    <col min="198" max="198" width="12.5" style="3" hidden="1" customWidth="1"/>
    <col min="199" max="199" width="7.75" style="3" hidden="1" customWidth="1"/>
    <col min="200" max="200" width="13.125" style="3" hidden="1" customWidth="1"/>
    <col min="201" max="201" width="12.5" style="3" hidden="1" customWidth="1"/>
    <col min="202" max="202" width="7.75" style="3" hidden="1" customWidth="1"/>
    <col min="203" max="203" width="13.125" style="3" hidden="1" customWidth="1"/>
    <col min="204" max="204" width="12.5" style="3" hidden="1" customWidth="1"/>
    <col min="205" max="205" width="7.75" style="3" hidden="1" customWidth="1"/>
    <col min="206" max="206" width="13.125" style="3" hidden="1" customWidth="1"/>
    <col min="207" max="207" width="12.5" style="3" hidden="1" customWidth="1"/>
    <col min="208" max="208" width="7.75" style="3" hidden="1" customWidth="1"/>
    <col min="209" max="209" width="13.125" style="3" hidden="1" customWidth="1"/>
    <col min="210" max="210" width="12.5" style="3" hidden="1" customWidth="1"/>
    <col min="211" max="211" width="7.75" style="3" hidden="1" customWidth="1"/>
    <col min="212" max="212" width="13.125" style="3" hidden="1" customWidth="1"/>
    <col min="213" max="213" width="12.5" style="3" hidden="1" customWidth="1"/>
    <col min="214" max="214" width="7.75" style="3" hidden="1" customWidth="1"/>
    <col min="215" max="215" width="11.5" style="3" customWidth="1"/>
    <col min="216" max="216" width="10.25" style="3" customWidth="1"/>
    <col min="217" max="217" width="7.75" style="3" customWidth="1"/>
    <col min="218" max="218" width="9.875" style="1" customWidth="1"/>
    <col min="219" max="219" width="9.375" style="1" customWidth="1"/>
    <col min="220" max="1026" width="9" style="1" customWidth="1"/>
  </cols>
  <sheetData>
    <row r="1" spans="1:219" x14ac:dyDescent="0.2">
      <c r="HK1" s="52" t="s">
        <v>240</v>
      </c>
    </row>
    <row r="2" spans="1:219" x14ac:dyDescent="0.2">
      <c r="HK2" s="52" t="s">
        <v>241</v>
      </c>
    </row>
    <row r="3" spans="1:219" x14ac:dyDescent="0.2">
      <c r="HK3" s="52" t="s">
        <v>242</v>
      </c>
    </row>
    <row r="5" spans="1:219" x14ac:dyDescent="0.2">
      <c r="A5" s="136" t="s">
        <v>243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6"/>
      <c r="DP5" s="136"/>
      <c r="DQ5" s="136"/>
      <c r="DR5" s="136"/>
      <c r="DS5" s="136"/>
      <c r="DT5" s="136"/>
      <c r="DU5" s="136"/>
      <c r="DV5" s="136"/>
      <c r="DW5" s="136"/>
      <c r="DX5" s="136"/>
      <c r="DY5" s="136"/>
      <c r="DZ5" s="136"/>
      <c r="EA5" s="136"/>
      <c r="EB5" s="136"/>
      <c r="EC5" s="136"/>
      <c r="ED5" s="136"/>
      <c r="EE5" s="136"/>
      <c r="EF5" s="136"/>
      <c r="EG5" s="136"/>
      <c r="EH5" s="136"/>
      <c r="EI5" s="136"/>
      <c r="EJ5" s="136"/>
      <c r="EK5" s="136"/>
      <c r="EL5" s="136"/>
      <c r="EM5" s="136"/>
      <c r="EN5" s="136"/>
      <c r="EO5" s="136"/>
      <c r="EP5" s="136"/>
      <c r="EQ5" s="136"/>
      <c r="ER5" s="136"/>
      <c r="ES5" s="136"/>
      <c r="ET5" s="136"/>
      <c r="EU5" s="136"/>
      <c r="EV5" s="136"/>
      <c r="EW5" s="136"/>
      <c r="EX5" s="136"/>
      <c r="EY5" s="136"/>
      <c r="EZ5" s="136"/>
      <c r="FA5" s="136"/>
      <c r="FB5" s="136"/>
      <c r="FC5" s="136"/>
      <c r="FD5" s="136"/>
      <c r="FE5" s="136"/>
      <c r="FF5" s="136"/>
      <c r="FG5" s="136"/>
      <c r="FH5" s="136"/>
      <c r="FI5" s="136"/>
      <c r="FJ5" s="136"/>
      <c r="FK5" s="136"/>
      <c r="FL5" s="136"/>
      <c r="FM5" s="136"/>
      <c r="FN5" s="136"/>
      <c r="FO5" s="136"/>
      <c r="FP5" s="136"/>
      <c r="FQ5" s="136"/>
      <c r="FR5" s="136"/>
      <c r="FS5" s="136"/>
      <c r="FT5" s="136"/>
      <c r="FU5" s="136"/>
      <c r="FV5" s="136"/>
      <c r="FW5" s="136"/>
      <c r="FX5" s="136"/>
      <c r="FY5" s="136"/>
      <c r="FZ5" s="136"/>
      <c r="GA5" s="136"/>
      <c r="GB5" s="136"/>
      <c r="GC5" s="136"/>
      <c r="GD5" s="136"/>
      <c r="GE5" s="136"/>
      <c r="GF5" s="136"/>
      <c r="GG5" s="136"/>
      <c r="GH5" s="136"/>
      <c r="GI5" s="136"/>
      <c r="GJ5" s="136"/>
      <c r="GK5" s="136"/>
      <c r="GL5" s="136"/>
      <c r="GM5" s="136"/>
      <c r="GN5" s="136"/>
      <c r="GO5" s="136"/>
      <c r="GP5" s="136"/>
      <c r="GQ5" s="136"/>
      <c r="GR5" s="136"/>
      <c r="GS5" s="136"/>
      <c r="GT5" s="136"/>
      <c r="GU5" s="136"/>
      <c r="GV5" s="136"/>
      <c r="GW5" s="136"/>
      <c r="GX5" s="136"/>
      <c r="GY5" s="136"/>
      <c r="GZ5" s="136"/>
      <c r="HA5" s="136"/>
      <c r="HB5" s="136"/>
      <c r="HC5" s="136"/>
      <c r="HD5" s="136"/>
      <c r="HE5" s="136"/>
      <c r="HF5" s="136"/>
      <c r="HG5" s="136"/>
      <c r="HH5" s="136"/>
      <c r="HI5" s="136"/>
      <c r="HJ5" s="136"/>
      <c r="HK5" s="136"/>
    </row>
    <row r="6" spans="1:219" x14ac:dyDescent="0.2">
      <c r="A6" s="137" t="s">
        <v>244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7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7"/>
      <c r="BR6" s="137"/>
      <c r="BS6" s="137"/>
      <c r="BT6" s="137"/>
      <c r="BU6" s="137"/>
      <c r="BV6" s="137"/>
      <c r="BW6" s="137"/>
      <c r="BX6" s="137"/>
      <c r="BY6" s="137"/>
      <c r="BZ6" s="137"/>
      <c r="CA6" s="137"/>
      <c r="CB6" s="137"/>
      <c r="CC6" s="137"/>
      <c r="CD6" s="137"/>
      <c r="CE6" s="137"/>
      <c r="CF6" s="137"/>
      <c r="CG6" s="137"/>
      <c r="CH6" s="137"/>
      <c r="CI6" s="137"/>
      <c r="CJ6" s="137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7"/>
      <c r="DA6" s="137"/>
      <c r="DB6" s="137"/>
      <c r="DC6" s="137"/>
      <c r="DD6" s="137"/>
      <c r="DE6" s="137"/>
      <c r="DF6" s="137"/>
      <c r="DG6" s="137"/>
      <c r="DH6" s="137"/>
      <c r="DI6" s="137"/>
      <c r="DJ6" s="137"/>
      <c r="DK6" s="137"/>
      <c r="DL6" s="137"/>
      <c r="DM6" s="137"/>
      <c r="DN6" s="137"/>
      <c r="DO6" s="137"/>
      <c r="DP6" s="137"/>
      <c r="DQ6" s="137"/>
      <c r="DR6" s="137"/>
      <c r="DS6" s="137"/>
      <c r="DT6" s="137"/>
      <c r="DU6" s="137"/>
      <c r="DV6" s="137"/>
      <c r="DW6" s="137"/>
      <c r="DX6" s="137"/>
      <c r="DY6" s="137"/>
      <c r="DZ6" s="137"/>
      <c r="EA6" s="137"/>
      <c r="EB6" s="137"/>
      <c r="EC6" s="137"/>
      <c r="ED6" s="137"/>
      <c r="EE6" s="137"/>
      <c r="EF6" s="137"/>
      <c r="EG6" s="137"/>
      <c r="EH6" s="137"/>
      <c r="EI6" s="137"/>
      <c r="EJ6" s="137"/>
      <c r="EK6" s="137"/>
      <c r="EL6" s="137"/>
      <c r="EM6" s="137"/>
      <c r="EN6" s="137"/>
      <c r="EO6" s="137"/>
      <c r="EP6" s="137"/>
      <c r="EQ6" s="137"/>
      <c r="ER6" s="137"/>
      <c r="ES6" s="137"/>
      <c r="ET6" s="137"/>
      <c r="EU6" s="137"/>
      <c r="EV6" s="137"/>
      <c r="EW6" s="137"/>
      <c r="EX6" s="137"/>
      <c r="EY6" s="137"/>
      <c r="EZ6" s="137"/>
      <c r="FA6" s="137"/>
      <c r="FB6" s="137"/>
      <c r="FC6" s="137"/>
      <c r="FD6" s="137"/>
      <c r="FE6" s="137"/>
      <c r="FF6" s="137"/>
      <c r="FG6" s="137"/>
      <c r="FH6" s="137"/>
      <c r="FI6" s="137"/>
      <c r="FJ6" s="137"/>
      <c r="FK6" s="137"/>
      <c r="FL6" s="137"/>
      <c r="FM6" s="137"/>
      <c r="FN6" s="137"/>
      <c r="FO6" s="137"/>
      <c r="FP6" s="137"/>
      <c r="FQ6" s="137"/>
      <c r="FR6" s="137"/>
      <c r="FS6" s="137"/>
      <c r="FT6" s="137"/>
      <c r="FU6" s="137"/>
      <c r="FV6" s="137"/>
      <c r="FW6" s="137"/>
      <c r="FX6" s="137"/>
      <c r="FY6" s="137"/>
      <c r="FZ6" s="137"/>
      <c r="GA6" s="137"/>
      <c r="GB6" s="137"/>
      <c r="GC6" s="137"/>
      <c r="GD6" s="137"/>
      <c r="GE6" s="137"/>
      <c r="GF6" s="137"/>
      <c r="GG6" s="137"/>
      <c r="GH6" s="137"/>
      <c r="GI6" s="137"/>
      <c r="GJ6" s="137"/>
      <c r="GK6" s="137"/>
      <c r="GL6" s="137"/>
      <c r="GM6" s="137"/>
      <c r="GN6" s="137"/>
      <c r="GO6" s="137"/>
      <c r="GP6" s="137"/>
      <c r="GQ6" s="137"/>
      <c r="GR6" s="137"/>
      <c r="GS6" s="137"/>
      <c r="GT6" s="137"/>
      <c r="GU6" s="137"/>
      <c r="GV6" s="137"/>
      <c r="GW6" s="137"/>
      <c r="GX6" s="137"/>
      <c r="GY6" s="137"/>
      <c r="GZ6" s="137"/>
      <c r="HA6" s="137"/>
      <c r="HB6" s="137"/>
      <c r="HC6" s="137"/>
      <c r="HD6" s="137"/>
      <c r="HE6" s="137"/>
      <c r="HF6" s="137"/>
      <c r="HG6" s="137"/>
      <c r="HH6" s="137"/>
      <c r="HI6" s="137"/>
      <c r="HJ6" s="137"/>
      <c r="HK6" s="137"/>
    </row>
    <row r="7" spans="1:219" s="1" customFormat="1" ht="12" customHeight="1" x14ac:dyDescent="0.2">
      <c r="A7"/>
      <c r="D7" s="2"/>
      <c r="E7" s="2"/>
      <c r="F7" s="2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</row>
    <row r="8" spans="1:219" s="1" customFormat="1" ht="11.25" x14ac:dyDescent="0.2">
      <c r="A8" s="155" t="s">
        <v>0</v>
      </c>
      <c r="B8" s="155" t="s">
        <v>1</v>
      </c>
      <c r="C8" s="142" t="s">
        <v>2</v>
      </c>
      <c r="D8" s="142" t="s">
        <v>3</v>
      </c>
      <c r="E8" s="142" t="s">
        <v>4</v>
      </c>
      <c r="F8" s="142" t="s">
        <v>5</v>
      </c>
      <c r="G8" s="4" t="s">
        <v>6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5" t="s">
        <v>7</v>
      </c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158"/>
      <c r="BP8" s="158"/>
      <c r="BQ8" s="158"/>
      <c r="BR8" s="158"/>
      <c r="BS8" s="6" t="s">
        <v>8</v>
      </c>
      <c r="BT8" s="7"/>
      <c r="BU8" s="7"/>
      <c r="BV8" s="6"/>
      <c r="BW8" s="7"/>
      <c r="BX8" s="7"/>
      <c r="BY8" s="6"/>
      <c r="BZ8" s="7"/>
      <c r="CA8" s="7"/>
      <c r="CB8" s="7"/>
      <c r="CC8" s="7"/>
      <c r="CD8" s="7"/>
      <c r="CE8" s="6"/>
      <c r="CF8" s="7"/>
      <c r="CG8" s="7"/>
      <c r="CH8" s="6"/>
      <c r="CI8" s="7"/>
      <c r="CJ8" s="7"/>
      <c r="CK8" s="6"/>
      <c r="CL8" s="7"/>
      <c r="CM8" s="7"/>
      <c r="CN8" s="7"/>
      <c r="CO8" s="7"/>
      <c r="CP8" s="7"/>
      <c r="CQ8" s="6"/>
      <c r="CR8" s="7"/>
      <c r="CS8" s="7"/>
      <c r="CT8" s="6"/>
      <c r="CU8" s="7"/>
      <c r="CV8" s="7"/>
      <c r="CW8" s="6"/>
      <c r="CX8" s="7"/>
      <c r="CY8" s="7"/>
      <c r="CZ8" s="7"/>
      <c r="DA8" s="7"/>
      <c r="DB8" s="7"/>
      <c r="DC8" s="6"/>
      <c r="DD8" s="7"/>
      <c r="DE8" s="7"/>
      <c r="DF8" s="6"/>
      <c r="DG8" s="7"/>
      <c r="DH8" s="7"/>
      <c r="DI8" s="6"/>
      <c r="DJ8" s="7"/>
      <c r="DK8" s="7"/>
      <c r="DL8" s="7"/>
      <c r="DM8" s="7"/>
      <c r="DN8" s="7"/>
      <c r="DO8" s="8" t="s">
        <v>9</v>
      </c>
      <c r="DP8" s="8"/>
      <c r="DQ8" s="8"/>
      <c r="DR8" s="8"/>
      <c r="DS8" s="8"/>
      <c r="DT8" s="8"/>
      <c r="DU8" s="8"/>
      <c r="DV8" s="8"/>
      <c r="DW8" s="8"/>
      <c r="DX8" s="9"/>
      <c r="DY8" s="9"/>
      <c r="DZ8" s="9"/>
      <c r="EA8" s="10"/>
      <c r="EB8" s="10"/>
      <c r="EC8" s="10"/>
      <c r="ED8" s="9"/>
      <c r="EE8" s="9"/>
      <c r="EF8" s="9"/>
      <c r="EG8" s="9"/>
      <c r="EH8" s="9"/>
      <c r="EI8" s="9"/>
      <c r="EJ8" s="9"/>
      <c r="EK8" s="9"/>
      <c r="EL8" s="9"/>
      <c r="EM8" s="10"/>
      <c r="EN8" s="10"/>
      <c r="EO8" s="10"/>
      <c r="EP8" s="9"/>
      <c r="EQ8" s="9"/>
      <c r="ER8" s="9"/>
      <c r="ES8" s="9"/>
      <c r="ET8" s="9"/>
      <c r="EU8" s="9"/>
      <c r="EV8" s="10"/>
      <c r="EW8" s="10"/>
      <c r="EX8" s="10"/>
      <c r="EY8" s="11" t="s">
        <v>10</v>
      </c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44" t="s">
        <v>10</v>
      </c>
      <c r="FR8" s="12"/>
      <c r="FS8" s="12"/>
      <c r="FT8" s="12">
        <v>2020</v>
      </c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44" t="s">
        <v>11</v>
      </c>
      <c r="GM8" s="12"/>
      <c r="GN8" s="12"/>
      <c r="GO8" s="12">
        <v>2021</v>
      </c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59" t="s">
        <v>12</v>
      </c>
      <c r="HH8" s="159"/>
      <c r="HI8" s="159"/>
      <c r="HJ8" s="159"/>
      <c r="HK8" s="159"/>
    </row>
    <row r="9" spans="1:219" s="1" customFormat="1" ht="12.75" customHeight="1" x14ac:dyDescent="0.2">
      <c r="A9" s="156"/>
      <c r="B9" s="156"/>
      <c r="C9" s="142"/>
      <c r="D9" s="142"/>
      <c r="E9" s="142"/>
      <c r="F9" s="142"/>
      <c r="G9" s="142" t="s">
        <v>13</v>
      </c>
      <c r="H9" s="142" t="s">
        <v>14</v>
      </c>
      <c r="I9" s="142" t="s">
        <v>15</v>
      </c>
      <c r="J9" s="160" t="s">
        <v>16</v>
      </c>
      <c r="K9" s="142" t="s">
        <v>17</v>
      </c>
      <c r="L9" s="142" t="s">
        <v>18</v>
      </c>
      <c r="M9" s="142" t="s">
        <v>19</v>
      </c>
      <c r="N9" s="160" t="s">
        <v>20</v>
      </c>
      <c r="O9" s="142" t="s">
        <v>21</v>
      </c>
      <c r="P9" s="142" t="s">
        <v>22</v>
      </c>
      <c r="Q9" s="142" t="s">
        <v>23</v>
      </c>
      <c r="R9" s="160" t="s">
        <v>24</v>
      </c>
      <c r="S9" s="142" t="s">
        <v>25</v>
      </c>
      <c r="T9" s="142" t="s">
        <v>26</v>
      </c>
      <c r="U9" s="142" t="s">
        <v>27</v>
      </c>
      <c r="V9" s="160" t="s">
        <v>28</v>
      </c>
      <c r="W9" s="161" t="s">
        <v>13</v>
      </c>
      <c r="X9" s="150" t="s">
        <v>29</v>
      </c>
      <c r="Y9" s="150"/>
      <c r="Z9" s="161" t="s">
        <v>14</v>
      </c>
      <c r="AA9" s="150" t="s">
        <v>30</v>
      </c>
      <c r="AB9" s="150"/>
      <c r="AC9" s="161" t="s">
        <v>15</v>
      </c>
      <c r="AD9" s="150" t="s">
        <v>31</v>
      </c>
      <c r="AE9" s="150"/>
      <c r="AF9" s="162" t="s">
        <v>16</v>
      </c>
      <c r="AG9" s="163" t="s">
        <v>32</v>
      </c>
      <c r="AH9" s="163"/>
      <c r="AI9" s="161" t="s">
        <v>17</v>
      </c>
      <c r="AJ9" s="150" t="s">
        <v>33</v>
      </c>
      <c r="AK9" s="150"/>
      <c r="AL9" s="161" t="s">
        <v>18</v>
      </c>
      <c r="AM9" s="150" t="s">
        <v>34</v>
      </c>
      <c r="AN9" s="150"/>
      <c r="AO9" s="161" t="s">
        <v>19</v>
      </c>
      <c r="AP9" s="150" t="s">
        <v>35</v>
      </c>
      <c r="AQ9" s="150"/>
      <c r="AR9" s="164" t="s">
        <v>20</v>
      </c>
      <c r="AS9" s="165" t="s">
        <v>36</v>
      </c>
      <c r="AT9" s="165"/>
      <c r="AU9" s="161" t="s">
        <v>21</v>
      </c>
      <c r="AV9" s="150" t="s">
        <v>37</v>
      </c>
      <c r="AW9" s="150"/>
      <c r="AX9" s="161" t="s">
        <v>22</v>
      </c>
      <c r="AY9" s="150" t="s">
        <v>38</v>
      </c>
      <c r="AZ9" s="150"/>
      <c r="BA9" s="161" t="s">
        <v>23</v>
      </c>
      <c r="BB9" s="150" t="s">
        <v>39</v>
      </c>
      <c r="BC9" s="150"/>
      <c r="BD9" s="164" t="s">
        <v>24</v>
      </c>
      <c r="BE9" s="165" t="s">
        <v>40</v>
      </c>
      <c r="BF9" s="165"/>
      <c r="BG9" s="161" t="s">
        <v>25</v>
      </c>
      <c r="BH9" s="150" t="s">
        <v>41</v>
      </c>
      <c r="BI9" s="150"/>
      <c r="BJ9" s="161" t="s">
        <v>26</v>
      </c>
      <c r="BK9" s="150" t="s">
        <v>42</v>
      </c>
      <c r="BL9" s="150"/>
      <c r="BM9" s="161" t="s">
        <v>27</v>
      </c>
      <c r="BN9" s="150" t="s">
        <v>43</v>
      </c>
      <c r="BO9" s="150"/>
      <c r="BP9" s="164" t="s">
        <v>44</v>
      </c>
      <c r="BQ9" s="150" t="s">
        <v>45</v>
      </c>
      <c r="BR9" s="150"/>
      <c r="BS9" s="161" t="s">
        <v>13</v>
      </c>
      <c r="BT9" s="150" t="s">
        <v>46</v>
      </c>
      <c r="BU9" s="150"/>
      <c r="BV9" s="161" t="s">
        <v>14</v>
      </c>
      <c r="BW9" s="150" t="s">
        <v>47</v>
      </c>
      <c r="BX9" s="150"/>
      <c r="BY9" s="161" t="s">
        <v>15</v>
      </c>
      <c r="BZ9" s="150" t="s">
        <v>48</v>
      </c>
      <c r="CA9" s="150"/>
      <c r="CB9" s="166" t="s">
        <v>16</v>
      </c>
      <c r="CC9" s="167" t="s">
        <v>49</v>
      </c>
      <c r="CD9" s="167"/>
      <c r="CE9" s="161" t="s">
        <v>17</v>
      </c>
      <c r="CF9" s="150" t="s">
        <v>50</v>
      </c>
      <c r="CG9" s="150"/>
      <c r="CH9" s="161" t="s">
        <v>18</v>
      </c>
      <c r="CI9" s="150" t="s">
        <v>51</v>
      </c>
      <c r="CJ9" s="150"/>
      <c r="CK9" s="161" t="s">
        <v>19</v>
      </c>
      <c r="CL9" s="150" t="s">
        <v>52</v>
      </c>
      <c r="CM9" s="150"/>
      <c r="CN9" s="166" t="s">
        <v>53</v>
      </c>
      <c r="CO9" s="167" t="s">
        <v>54</v>
      </c>
      <c r="CP9" s="167"/>
      <c r="CQ9" s="161" t="s">
        <v>21</v>
      </c>
      <c r="CR9" s="150" t="s">
        <v>55</v>
      </c>
      <c r="CS9" s="150"/>
      <c r="CT9" s="161" t="s">
        <v>22</v>
      </c>
      <c r="CU9" s="150" t="s">
        <v>56</v>
      </c>
      <c r="CV9" s="150"/>
      <c r="CW9" s="161" t="s">
        <v>23</v>
      </c>
      <c r="CX9" s="150" t="s">
        <v>57</v>
      </c>
      <c r="CY9" s="150"/>
      <c r="CZ9" s="166" t="s">
        <v>24</v>
      </c>
      <c r="DA9" s="167" t="s">
        <v>54</v>
      </c>
      <c r="DB9" s="167"/>
      <c r="DC9" s="161" t="s">
        <v>25</v>
      </c>
      <c r="DD9" s="150" t="s">
        <v>58</v>
      </c>
      <c r="DE9" s="150"/>
      <c r="DF9" s="161" t="s">
        <v>26</v>
      </c>
      <c r="DG9" s="150" t="s">
        <v>59</v>
      </c>
      <c r="DH9" s="150"/>
      <c r="DI9" s="161" t="s">
        <v>27</v>
      </c>
      <c r="DJ9" s="150" t="s">
        <v>60</v>
      </c>
      <c r="DK9" s="150"/>
      <c r="DL9" s="166" t="s">
        <v>61</v>
      </c>
      <c r="DM9" s="167" t="s">
        <v>62</v>
      </c>
      <c r="DN9" s="167"/>
      <c r="DO9" s="141" t="s">
        <v>63</v>
      </c>
      <c r="DP9" s="150" t="s">
        <v>64</v>
      </c>
      <c r="DQ9" s="150"/>
      <c r="DR9" s="141" t="s">
        <v>15</v>
      </c>
      <c r="DS9" s="150" t="s">
        <v>65</v>
      </c>
      <c r="DT9" s="150"/>
      <c r="DU9" s="168" t="s">
        <v>16</v>
      </c>
      <c r="DV9" s="169" t="s">
        <v>66</v>
      </c>
      <c r="DW9" s="169"/>
      <c r="DX9" s="141" t="s">
        <v>67</v>
      </c>
      <c r="DY9" s="150" t="s">
        <v>68</v>
      </c>
      <c r="DZ9" s="150"/>
      <c r="EA9" s="170" t="s">
        <v>53</v>
      </c>
      <c r="EB9" s="171" t="s">
        <v>69</v>
      </c>
      <c r="EC9" s="171"/>
      <c r="ED9" s="141" t="s">
        <v>21</v>
      </c>
      <c r="EE9" s="150" t="s">
        <v>70</v>
      </c>
      <c r="EF9" s="150"/>
      <c r="EG9" s="141" t="s">
        <v>22</v>
      </c>
      <c r="EH9" s="150" t="s">
        <v>71</v>
      </c>
      <c r="EI9" s="150"/>
      <c r="EJ9" s="141" t="s">
        <v>23</v>
      </c>
      <c r="EK9" s="150" t="s">
        <v>72</v>
      </c>
      <c r="EL9" s="150"/>
      <c r="EM9" s="170" t="s">
        <v>24</v>
      </c>
      <c r="EN9" s="171" t="s">
        <v>73</v>
      </c>
      <c r="EO9" s="171"/>
      <c r="EP9" s="141" t="s">
        <v>74</v>
      </c>
      <c r="EQ9" s="150" t="s">
        <v>75</v>
      </c>
      <c r="ER9" s="150"/>
      <c r="ES9" s="141" t="s">
        <v>27</v>
      </c>
      <c r="ET9" s="150" t="s">
        <v>76</v>
      </c>
      <c r="EU9" s="150"/>
      <c r="EV9" s="170" t="s">
        <v>61</v>
      </c>
      <c r="EW9" s="171" t="s">
        <v>77</v>
      </c>
      <c r="EX9" s="171"/>
      <c r="EY9" s="141" t="s">
        <v>16</v>
      </c>
      <c r="EZ9" s="150" t="s">
        <v>78</v>
      </c>
      <c r="FA9" s="150"/>
      <c r="FB9" s="141" t="s">
        <v>79</v>
      </c>
      <c r="FC9" s="150" t="s">
        <v>80</v>
      </c>
      <c r="FD9" s="150"/>
      <c r="FE9" s="172" t="s">
        <v>20</v>
      </c>
      <c r="FF9" s="173" t="s">
        <v>81</v>
      </c>
      <c r="FG9" s="173"/>
      <c r="FH9" s="141" t="s">
        <v>82</v>
      </c>
      <c r="FI9" s="150" t="s">
        <v>83</v>
      </c>
      <c r="FJ9" s="150"/>
      <c r="FK9" s="172" t="s">
        <v>24</v>
      </c>
      <c r="FL9" s="173" t="s">
        <v>84</v>
      </c>
      <c r="FM9" s="173"/>
      <c r="FN9" s="141" t="s">
        <v>85</v>
      </c>
      <c r="FO9" s="150" t="s">
        <v>86</v>
      </c>
      <c r="FP9" s="150"/>
      <c r="FQ9" s="144"/>
      <c r="FR9" s="138" t="s">
        <v>87</v>
      </c>
      <c r="FS9" s="138"/>
      <c r="FT9" s="139" t="s">
        <v>16</v>
      </c>
      <c r="FU9" s="138" t="s">
        <v>88</v>
      </c>
      <c r="FV9" s="138"/>
      <c r="FW9" s="139" t="s">
        <v>79</v>
      </c>
      <c r="FX9" s="138" t="s">
        <v>89</v>
      </c>
      <c r="FY9" s="138"/>
      <c r="FZ9" s="139" t="s">
        <v>53</v>
      </c>
      <c r="GA9" s="138" t="s">
        <v>90</v>
      </c>
      <c r="GB9" s="138"/>
      <c r="GC9" s="139" t="s">
        <v>82</v>
      </c>
      <c r="GD9" s="138" t="s">
        <v>91</v>
      </c>
      <c r="GE9" s="138"/>
      <c r="GF9" s="139" t="s">
        <v>24</v>
      </c>
      <c r="GG9" s="138" t="s">
        <v>92</v>
      </c>
      <c r="GH9" s="138"/>
      <c r="GI9" s="139" t="s">
        <v>85</v>
      </c>
      <c r="GJ9" s="138" t="s">
        <v>93</v>
      </c>
      <c r="GK9" s="138"/>
      <c r="GL9" s="144"/>
      <c r="GM9" s="138" t="s">
        <v>94</v>
      </c>
      <c r="GN9" s="138"/>
      <c r="GO9" s="139" t="s">
        <v>16</v>
      </c>
      <c r="GP9" s="138" t="s">
        <v>95</v>
      </c>
      <c r="GQ9" s="138"/>
      <c r="GR9" s="139" t="s">
        <v>79</v>
      </c>
      <c r="GS9" s="138" t="s">
        <v>96</v>
      </c>
      <c r="GT9" s="138"/>
      <c r="GU9" s="139" t="s">
        <v>53</v>
      </c>
      <c r="GV9" s="138" t="s">
        <v>97</v>
      </c>
      <c r="GW9" s="138"/>
      <c r="GX9" s="139" t="s">
        <v>82</v>
      </c>
      <c r="GY9" s="138" t="s">
        <v>98</v>
      </c>
      <c r="GZ9" s="138"/>
      <c r="HA9" s="139" t="s">
        <v>24</v>
      </c>
      <c r="HB9" s="138" t="s">
        <v>99</v>
      </c>
      <c r="HC9" s="138"/>
      <c r="HD9" s="139" t="s">
        <v>85</v>
      </c>
      <c r="HE9" s="138" t="s">
        <v>100</v>
      </c>
      <c r="HF9" s="138"/>
      <c r="HG9" s="139" t="s">
        <v>101</v>
      </c>
      <c r="HH9" s="138" t="s">
        <v>102</v>
      </c>
      <c r="HI9" s="138"/>
      <c r="HJ9" s="145" t="s">
        <v>103</v>
      </c>
      <c r="HK9" s="145"/>
    </row>
    <row r="10" spans="1:219" s="1" customFormat="1" ht="19.5" x14ac:dyDescent="0.2">
      <c r="A10" s="157"/>
      <c r="B10" s="157"/>
      <c r="C10" s="142"/>
      <c r="D10" s="142"/>
      <c r="E10" s="142"/>
      <c r="F10" s="142"/>
      <c r="G10" s="142"/>
      <c r="H10" s="142"/>
      <c r="I10" s="142"/>
      <c r="J10" s="160"/>
      <c r="K10" s="142"/>
      <c r="L10" s="142"/>
      <c r="M10" s="142"/>
      <c r="N10" s="160"/>
      <c r="O10" s="142"/>
      <c r="P10" s="142"/>
      <c r="Q10" s="142"/>
      <c r="R10" s="160"/>
      <c r="S10" s="142"/>
      <c r="T10" s="142"/>
      <c r="U10" s="142"/>
      <c r="V10" s="160"/>
      <c r="W10" s="161"/>
      <c r="X10" s="13" t="s">
        <v>104</v>
      </c>
      <c r="Y10" s="13" t="s">
        <v>105</v>
      </c>
      <c r="Z10" s="161"/>
      <c r="AA10" s="13" t="s">
        <v>104</v>
      </c>
      <c r="AB10" s="13" t="s">
        <v>105</v>
      </c>
      <c r="AC10" s="161"/>
      <c r="AD10" s="13" t="s">
        <v>104</v>
      </c>
      <c r="AE10" s="13" t="s">
        <v>105</v>
      </c>
      <c r="AF10" s="162"/>
      <c r="AG10" s="14" t="s">
        <v>104</v>
      </c>
      <c r="AH10" s="14" t="s">
        <v>105</v>
      </c>
      <c r="AI10" s="161"/>
      <c r="AJ10" s="13" t="s">
        <v>104</v>
      </c>
      <c r="AK10" s="13" t="s">
        <v>105</v>
      </c>
      <c r="AL10" s="161"/>
      <c r="AM10" s="13" t="s">
        <v>104</v>
      </c>
      <c r="AN10" s="13" t="s">
        <v>105</v>
      </c>
      <c r="AO10" s="161"/>
      <c r="AP10" s="13" t="s">
        <v>104</v>
      </c>
      <c r="AQ10" s="13" t="s">
        <v>105</v>
      </c>
      <c r="AR10" s="164"/>
      <c r="AS10" s="15" t="s">
        <v>104</v>
      </c>
      <c r="AT10" s="15" t="s">
        <v>105</v>
      </c>
      <c r="AU10" s="161"/>
      <c r="AV10" s="13" t="s">
        <v>104</v>
      </c>
      <c r="AW10" s="13" t="s">
        <v>105</v>
      </c>
      <c r="AX10" s="161"/>
      <c r="AY10" s="13" t="s">
        <v>104</v>
      </c>
      <c r="AZ10" s="13" t="s">
        <v>105</v>
      </c>
      <c r="BA10" s="161"/>
      <c r="BB10" s="13" t="s">
        <v>104</v>
      </c>
      <c r="BC10" s="13" t="s">
        <v>105</v>
      </c>
      <c r="BD10" s="164"/>
      <c r="BE10" s="15" t="s">
        <v>104</v>
      </c>
      <c r="BF10" s="15" t="s">
        <v>105</v>
      </c>
      <c r="BG10" s="161"/>
      <c r="BH10" s="13" t="s">
        <v>104</v>
      </c>
      <c r="BI10" s="13" t="s">
        <v>105</v>
      </c>
      <c r="BJ10" s="161"/>
      <c r="BK10" s="13" t="s">
        <v>104</v>
      </c>
      <c r="BL10" s="13" t="s">
        <v>105</v>
      </c>
      <c r="BM10" s="161"/>
      <c r="BN10" s="13" t="s">
        <v>104</v>
      </c>
      <c r="BO10" s="13" t="s">
        <v>105</v>
      </c>
      <c r="BP10" s="164"/>
      <c r="BQ10" s="13" t="s">
        <v>104</v>
      </c>
      <c r="BR10" s="13" t="s">
        <v>105</v>
      </c>
      <c r="BS10" s="161"/>
      <c r="BT10" s="13" t="s">
        <v>104</v>
      </c>
      <c r="BU10" s="13" t="s">
        <v>105</v>
      </c>
      <c r="BV10" s="161"/>
      <c r="BW10" s="13" t="s">
        <v>104</v>
      </c>
      <c r="BX10" s="13" t="s">
        <v>105</v>
      </c>
      <c r="BY10" s="161"/>
      <c r="BZ10" s="13" t="s">
        <v>104</v>
      </c>
      <c r="CA10" s="13" t="s">
        <v>105</v>
      </c>
      <c r="CB10" s="166"/>
      <c r="CC10" s="7" t="s">
        <v>104</v>
      </c>
      <c r="CD10" s="7" t="s">
        <v>105</v>
      </c>
      <c r="CE10" s="161"/>
      <c r="CF10" s="13" t="s">
        <v>104</v>
      </c>
      <c r="CG10" s="13" t="s">
        <v>105</v>
      </c>
      <c r="CH10" s="161"/>
      <c r="CI10" s="13" t="s">
        <v>104</v>
      </c>
      <c r="CJ10" s="13" t="s">
        <v>105</v>
      </c>
      <c r="CK10" s="161"/>
      <c r="CL10" s="13" t="s">
        <v>104</v>
      </c>
      <c r="CM10" s="13" t="s">
        <v>105</v>
      </c>
      <c r="CN10" s="166"/>
      <c r="CO10" s="7" t="s">
        <v>104</v>
      </c>
      <c r="CP10" s="7" t="s">
        <v>105</v>
      </c>
      <c r="CQ10" s="161"/>
      <c r="CR10" s="13" t="s">
        <v>104</v>
      </c>
      <c r="CS10" s="13" t="s">
        <v>105</v>
      </c>
      <c r="CT10" s="161"/>
      <c r="CU10" s="13" t="s">
        <v>104</v>
      </c>
      <c r="CV10" s="13" t="s">
        <v>105</v>
      </c>
      <c r="CW10" s="161"/>
      <c r="CX10" s="13" t="s">
        <v>104</v>
      </c>
      <c r="CY10" s="13" t="s">
        <v>105</v>
      </c>
      <c r="CZ10" s="166"/>
      <c r="DA10" s="7" t="s">
        <v>104</v>
      </c>
      <c r="DB10" s="7" t="s">
        <v>105</v>
      </c>
      <c r="DC10" s="161"/>
      <c r="DD10" s="13" t="s">
        <v>104</v>
      </c>
      <c r="DE10" s="13" t="s">
        <v>105</v>
      </c>
      <c r="DF10" s="161"/>
      <c r="DG10" s="13" t="s">
        <v>104</v>
      </c>
      <c r="DH10" s="13" t="s">
        <v>105</v>
      </c>
      <c r="DI10" s="161"/>
      <c r="DJ10" s="13" t="s">
        <v>104</v>
      </c>
      <c r="DK10" s="13" t="s">
        <v>105</v>
      </c>
      <c r="DL10" s="166"/>
      <c r="DM10" s="7" t="s">
        <v>104</v>
      </c>
      <c r="DN10" s="7" t="s">
        <v>105</v>
      </c>
      <c r="DO10" s="141"/>
      <c r="DP10" s="13" t="s">
        <v>104</v>
      </c>
      <c r="DQ10" s="13" t="s">
        <v>105</v>
      </c>
      <c r="DR10" s="141"/>
      <c r="DS10" s="13" t="s">
        <v>104</v>
      </c>
      <c r="DT10" s="13" t="s">
        <v>105</v>
      </c>
      <c r="DU10" s="168"/>
      <c r="DV10" s="16" t="s">
        <v>104</v>
      </c>
      <c r="DW10" s="16" t="s">
        <v>105</v>
      </c>
      <c r="DX10" s="141"/>
      <c r="DY10" s="13" t="s">
        <v>104</v>
      </c>
      <c r="DZ10" s="13" t="s">
        <v>105</v>
      </c>
      <c r="EA10" s="170"/>
      <c r="EB10" s="10" t="s">
        <v>104</v>
      </c>
      <c r="EC10" s="10" t="s">
        <v>105</v>
      </c>
      <c r="ED10" s="141"/>
      <c r="EE10" s="13" t="s">
        <v>104</v>
      </c>
      <c r="EF10" s="13" t="s">
        <v>105</v>
      </c>
      <c r="EG10" s="141"/>
      <c r="EH10" s="13" t="s">
        <v>104</v>
      </c>
      <c r="EI10" s="13" t="s">
        <v>105</v>
      </c>
      <c r="EJ10" s="141"/>
      <c r="EK10" s="13" t="s">
        <v>104</v>
      </c>
      <c r="EL10" s="13" t="s">
        <v>105</v>
      </c>
      <c r="EM10" s="170"/>
      <c r="EN10" s="10" t="s">
        <v>104</v>
      </c>
      <c r="EO10" s="10" t="s">
        <v>105</v>
      </c>
      <c r="EP10" s="141"/>
      <c r="EQ10" s="13" t="s">
        <v>104</v>
      </c>
      <c r="ER10" s="13" t="s">
        <v>105</v>
      </c>
      <c r="ES10" s="141"/>
      <c r="ET10" s="13" t="s">
        <v>104</v>
      </c>
      <c r="EU10" s="13" t="s">
        <v>105</v>
      </c>
      <c r="EV10" s="170"/>
      <c r="EW10" s="10" t="s">
        <v>104</v>
      </c>
      <c r="EX10" s="10" t="s">
        <v>105</v>
      </c>
      <c r="EY10" s="141"/>
      <c r="EZ10" s="13" t="s">
        <v>104</v>
      </c>
      <c r="FA10" s="13" t="s">
        <v>105</v>
      </c>
      <c r="FB10" s="141"/>
      <c r="FC10" s="13" t="s">
        <v>104</v>
      </c>
      <c r="FD10" s="13" t="s">
        <v>105</v>
      </c>
      <c r="FE10" s="172"/>
      <c r="FF10" s="17" t="s">
        <v>104</v>
      </c>
      <c r="FG10" s="17" t="s">
        <v>105</v>
      </c>
      <c r="FH10" s="141"/>
      <c r="FI10" s="13" t="s">
        <v>104</v>
      </c>
      <c r="FJ10" s="13" t="s">
        <v>105</v>
      </c>
      <c r="FK10" s="172"/>
      <c r="FL10" s="17" t="s">
        <v>104</v>
      </c>
      <c r="FM10" s="17" t="s">
        <v>105</v>
      </c>
      <c r="FN10" s="141"/>
      <c r="FO10" s="13" t="s">
        <v>104</v>
      </c>
      <c r="FP10" s="13" t="s">
        <v>105</v>
      </c>
      <c r="FQ10" s="144"/>
      <c r="FR10" s="18" t="s">
        <v>104</v>
      </c>
      <c r="FS10" s="18" t="s">
        <v>105</v>
      </c>
      <c r="FT10" s="139"/>
      <c r="FU10" s="18" t="s">
        <v>104</v>
      </c>
      <c r="FV10" s="18" t="s">
        <v>105</v>
      </c>
      <c r="FW10" s="139"/>
      <c r="FX10" s="18" t="s">
        <v>104</v>
      </c>
      <c r="FY10" s="18" t="s">
        <v>105</v>
      </c>
      <c r="FZ10" s="139"/>
      <c r="GA10" s="18" t="s">
        <v>104</v>
      </c>
      <c r="GB10" s="18" t="s">
        <v>105</v>
      </c>
      <c r="GC10" s="139"/>
      <c r="GD10" s="18" t="s">
        <v>104</v>
      </c>
      <c r="GE10" s="18" t="s">
        <v>105</v>
      </c>
      <c r="GF10" s="139"/>
      <c r="GG10" s="18" t="s">
        <v>104</v>
      </c>
      <c r="GH10" s="18" t="s">
        <v>105</v>
      </c>
      <c r="GI10" s="139"/>
      <c r="GJ10" s="18" t="s">
        <v>104</v>
      </c>
      <c r="GK10" s="18" t="s">
        <v>105</v>
      </c>
      <c r="GL10" s="144"/>
      <c r="GM10" s="18" t="s">
        <v>104</v>
      </c>
      <c r="GN10" s="18" t="s">
        <v>105</v>
      </c>
      <c r="GO10" s="139"/>
      <c r="GP10" s="18" t="s">
        <v>104</v>
      </c>
      <c r="GQ10" s="18" t="s">
        <v>105</v>
      </c>
      <c r="GR10" s="139"/>
      <c r="GS10" s="18" t="s">
        <v>104</v>
      </c>
      <c r="GT10" s="18" t="s">
        <v>105</v>
      </c>
      <c r="GU10" s="139"/>
      <c r="GV10" s="18" t="s">
        <v>104</v>
      </c>
      <c r="GW10" s="18" t="s">
        <v>105</v>
      </c>
      <c r="GX10" s="139"/>
      <c r="GY10" s="18" t="s">
        <v>104</v>
      </c>
      <c r="GZ10" s="18" t="s">
        <v>105</v>
      </c>
      <c r="HA10" s="139"/>
      <c r="HB10" s="18" t="s">
        <v>104</v>
      </c>
      <c r="HC10" s="18" t="s">
        <v>105</v>
      </c>
      <c r="HD10" s="139"/>
      <c r="HE10" s="18" t="s">
        <v>104</v>
      </c>
      <c r="HF10" s="18" t="s">
        <v>105</v>
      </c>
      <c r="HG10" s="139"/>
      <c r="HH10" s="18" t="s">
        <v>104</v>
      </c>
      <c r="HI10" s="18" t="s">
        <v>105</v>
      </c>
      <c r="HJ10" s="19" t="s">
        <v>106</v>
      </c>
      <c r="HK10" s="20" t="s">
        <v>102</v>
      </c>
    </row>
    <row r="11" spans="1:219" s="38" customFormat="1" ht="11.25" x14ac:dyDescent="0.2">
      <c r="A11" s="13">
        <v>1</v>
      </c>
      <c r="B11" s="21">
        <v>27</v>
      </c>
      <c r="C11" s="21" t="s">
        <v>107</v>
      </c>
      <c r="D11" s="13">
        <v>1012000328</v>
      </c>
      <c r="E11" s="13"/>
      <c r="F11" s="13">
        <v>86618101</v>
      </c>
      <c r="G11" s="22"/>
      <c r="H11" s="22"/>
      <c r="I11" s="22"/>
      <c r="J11" s="23">
        <f>G11+H11+I11</f>
        <v>0</v>
      </c>
      <c r="K11" s="22">
        <v>3734709</v>
      </c>
      <c r="L11" s="22">
        <v>0</v>
      </c>
      <c r="M11" s="22">
        <v>0</v>
      </c>
      <c r="N11" s="23">
        <f>J11+K11+L11+M11</f>
        <v>3734709</v>
      </c>
      <c r="O11" s="22">
        <v>0</v>
      </c>
      <c r="P11" s="22">
        <v>0</v>
      </c>
      <c r="Q11" s="22">
        <v>0</v>
      </c>
      <c r="R11" s="23">
        <f>N11+O11+P11+Q11</f>
        <v>3734709</v>
      </c>
      <c r="S11" s="22">
        <v>0</v>
      </c>
      <c r="T11" s="22">
        <v>0</v>
      </c>
      <c r="U11" s="22">
        <v>0</v>
      </c>
      <c r="V11" s="23">
        <f>R11+S11+T11+U11</f>
        <v>3734709</v>
      </c>
      <c r="W11" s="22">
        <v>0</v>
      </c>
      <c r="X11" s="22">
        <f>W11-G11</f>
        <v>0</v>
      </c>
      <c r="Y11" s="24" t="e">
        <f>W11/G11</f>
        <v>#DIV/0!</v>
      </c>
      <c r="Z11" s="22">
        <v>920303</v>
      </c>
      <c r="AA11" s="22">
        <f>Z11-H11</f>
        <v>920303</v>
      </c>
      <c r="AB11" s="24" t="e">
        <f>Z11/H11</f>
        <v>#DIV/0!</v>
      </c>
      <c r="AC11" s="22">
        <v>1829810</v>
      </c>
      <c r="AD11" s="22">
        <f>AC11-I11</f>
        <v>1829810</v>
      </c>
      <c r="AE11" s="24" t="e">
        <f>AC11/I11</f>
        <v>#DIV/0!</v>
      </c>
      <c r="AF11" s="25">
        <f>W11+Z11+AC11</f>
        <v>2750113</v>
      </c>
      <c r="AG11" s="25">
        <f>AF11-J11</f>
        <v>2750113</v>
      </c>
      <c r="AH11" s="26" t="e">
        <f>AF11/J11</f>
        <v>#DIV/0!</v>
      </c>
      <c r="AI11" s="22">
        <v>929305</v>
      </c>
      <c r="AJ11" s="22">
        <f>AI11-K11</f>
        <v>-2805404</v>
      </c>
      <c r="AK11" s="24">
        <f>AI11/K11</f>
        <v>0.2488292929917699</v>
      </c>
      <c r="AL11" s="22">
        <v>0</v>
      </c>
      <c r="AM11" s="22">
        <f>AL11-L11</f>
        <v>0</v>
      </c>
      <c r="AN11" s="24" t="e">
        <f>AL11/L11</f>
        <v>#DIV/0!</v>
      </c>
      <c r="AO11" s="22">
        <v>949647.48</v>
      </c>
      <c r="AP11" s="22">
        <f>AO11-M11</f>
        <v>949647.48</v>
      </c>
      <c r="AQ11" s="24" t="e">
        <f>AO11/M11</f>
        <v>#DIV/0!</v>
      </c>
      <c r="AR11" s="27">
        <f>AF11+AI11+AL11+AO11</f>
        <v>4629065.4800000004</v>
      </c>
      <c r="AS11" s="27">
        <f>AR11-N11</f>
        <v>894356.48000000045</v>
      </c>
      <c r="AT11" s="28">
        <f>AR11/N11</f>
        <v>1.2394715304458797</v>
      </c>
      <c r="AU11" s="22">
        <v>4005.18</v>
      </c>
      <c r="AV11" s="22">
        <f>AU11-O11</f>
        <v>4005.18</v>
      </c>
      <c r="AW11" s="24" t="e">
        <f>AU11/O11</f>
        <v>#DIV/0!</v>
      </c>
      <c r="AX11" s="22">
        <v>889352.43</v>
      </c>
      <c r="AY11" s="22">
        <f>AX11-P11</f>
        <v>889352.43</v>
      </c>
      <c r="AZ11" s="24" t="e">
        <f>AX11/P11</f>
        <v>#DIV/0!</v>
      </c>
      <c r="BA11" s="22">
        <v>0</v>
      </c>
      <c r="BB11" s="22">
        <f>BA11-Q11</f>
        <v>0</v>
      </c>
      <c r="BC11" s="24" t="e">
        <f>BA11/Q11</f>
        <v>#DIV/0!</v>
      </c>
      <c r="BD11" s="27">
        <f>AR11+AU11+AX11+BA11</f>
        <v>5522423.0899999999</v>
      </c>
      <c r="BE11" s="27">
        <f>BD11-R11</f>
        <v>1787714.0899999999</v>
      </c>
      <c r="BF11" s="28">
        <f>BD11/R11</f>
        <v>1.4786756049802006</v>
      </c>
      <c r="BG11" s="22">
        <v>623035</v>
      </c>
      <c r="BH11" s="22">
        <f>BG11-S11</f>
        <v>623035</v>
      </c>
      <c r="BI11" s="24" t="e">
        <f>BG11/S11</f>
        <v>#DIV/0!</v>
      </c>
      <c r="BJ11" s="22">
        <v>49668</v>
      </c>
      <c r="BK11" s="22">
        <f>BJ11-T11</f>
        <v>49668</v>
      </c>
      <c r="BL11" s="24" t="e">
        <f>BJ11/T11</f>
        <v>#DIV/0!</v>
      </c>
      <c r="BM11" s="22">
        <v>0</v>
      </c>
      <c r="BN11" s="22">
        <f>BM11-U11</f>
        <v>0</v>
      </c>
      <c r="BO11" s="24" t="e">
        <f>BM11/U11</f>
        <v>#DIV/0!</v>
      </c>
      <c r="BP11" s="27">
        <f>BD11+BG11+BJ11+BM11</f>
        <v>6195126.0899999999</v>
      </c>
      <c r="BQ11" s="22">
        <f>BP11-V11</f>
        <v>2460417.09</v>
      </c>
      <c r="BR11" s="24">
        <f>BP11/V11</f>
        <v>1.6587975368362033</v>
      </c>
      <c r="BS11" s="22">
        <v>474292</v>
      </c>
      <c r="BT11" s="22">
        <f>BS11-W11</f>
        <v>474292</v>
      </c>
      <c r="BU11" s="24" t="e">
        <f>BS11/W11</f>
        <v>#DIV/0!</v>
      </c>
      <c r="BV11" s="22">
        <v>1445540</v>
      </c>
      <c r="BW11" s="22">
        <f>BV11-Z11</f>
        <v>525237</v>
      </c>
      <c r="BX11" s="24">
        <f>BV11/Z11</f>
        <v>1.5707218166190917</v>
      </c>
      <c r="BY11" s="22">
        <v>306446</v>
      </c>
      <c r="BZ11" s="22">
        <f>BY11-AC11</f>
        <v>-1523364</v>
      </c>
      <c r="CA11" s="24">
        <f>BY11/AC11</f>
        <v>0.16747421863472164</v>
      </c>
      <c r="CB11" s="29">
        <f>BS11+BV11+BY11</f>
        <v>2226278</v>
      </c>
      <c r="CC11" s="29">
        <f>CB11-AF11</f>
        <v>-523835</v>
      </c>
      <c r="CD11" s="30">
        <f>CB11/AF11</f>
        <v>0.80952237235342694</v>
      </c>
      <c r="CE11" s="22">
        <v>242637.56</v>
      </c>
      <c r="CF11" s="22">
        <f>CE11-AI11</f>
        <v>-686667.44</v>
      </c>
      <c r="CG11" s="24">
        <f>CE11/AI11</f>
        <v>0.26109572207187093</v>
      </c>
      <c r="CH11" s="22">
        <v>323217.38</v>
      </c>
      <c r="CI11" s="22">
        <f>CH11-AL11</f>
        <v>323217.38</v>
      </c>
      <c r="CJ11" s="24" t="e">
        <f>CH11/AL11</f>
        <v>#DIV/0!</v>
      </c>
      <c r="CK11" s="22">
        <v>0</v>
      </c>
      <c r="CL11" s="22">
        <f>CK11-AO11</f>
        <v>-949647.48</v>
      </c>
      <c r="CM11" s="24">
        <f>CK11/AO11</f>
        <v>0</v>
      </c>
      <c r="CN11" s="29">
        <f>CB11+CE11+CH11+CK11</f>
        <v>2792132.94</v>
      </c>
      <c r="CO11" s="29">
        <f>CN11-AR11</f>
        <v>-1836932.5400000005</v>
      </c>
      <c r="CP11" s="30">
        <f>CN11/AR11</f>
        <v>0.60317421563023554</v>
      </c>
      <c r="CQ11" s="22">
        <v>666733</v>
      </c>
      <c r="CR11" s="22">
        <f>CQ11-AU11</f>
        <v>662727.81999999995</v>
      </c>
      <c r="CS11" s="24">
        <f>CQ11/AU11</f>
        <v>166.4676743617016</v>
      </c>
      <c r="CT11" s="22">
        <v>329124.83</v>
      </c>
      <c r="CU11" s="22">
        <f>CT11-AX11</f>
        <v>-560227.60000000009</v>
      </c>
      <c r="CV11" s="24">
        <f>CT11/AX11</f>
        <v>0.37007244698257585</v>
      </c>
      <c r="CW11" s="22">
        <v>316880</v>
      </c>
      <c r="CX11" s="22">
        <f>CW11-BA11</f>
        <v>316880</v>
      </c>
      <c r="CY11" s="24" t="e">
        <f>CW11/BA11</f>
        <v>#DIV/0!</v>
      </c>
      <c r="CZ11" s="29">
        <f>CN11+CQ11+CT11+CW11</f>
        <v>4104870.77</v>
      </c>
      <c r="DA11" s="29">
        <f>CZ11-BD11</f>
        <v>-1417552.3199999998</v>
      </c>
      <c r="DB11" s="30">
        <f>CZ11/BD11</f>
        <v>0.74330972167509179</v>
      </c>
      <c r="DC11" s="22">
        <v>181354</v>
      </c>
      <c r="DD11" s="22">
        <f>DC11-BG11</f>
        <v>-441681</v>
      </c>
      <c r="DE11" s="24">
        <f>DC11/BG11</f>
        <v>0.29108156042597927</v>
      </c>
      <c r="DF11" s="22">
        <v>508787.31</v>
      </c>
      <c r="DG11" s="22">
        <f>DF11-BJ11</f>
        <v>459119.31</v>
      </c>
      <c r="DH11" s="24">
        <f>DF11/BJ11</f>
        <v>10.243764798260449</v>
      </c>
      <c r="DI11" s="22">
        <v>358599</v>
      </c>
      <c r="DJ11" s="22">
        <f>DI11-BM11</f>
        <v>358599</v>
      </c>
      <c r="DK11" s="24" t="e">
        <f>DI11/BM11</f>
        <v>#DIV/0!</v>
      </c>
      <c r="DL11" s="29">
        <f>CZ11+DC11+DF11+DI11</f>
        <v>5153611.0799999991</v>
      </c>
      <c r="DM11" s="29">
        <f>DL11-BP11</f>
        <v>-1041515.0100000007</v>
      </c>
      <c r="DN11" s="30">
        <f>DL11/BP11</f>
        <v>0.83188154770874068</v>
      </c>
      <c r="DO11" s="22">
        <v>352450</v>
      </c>
      <c r="DP11" s="22">
        <f>DO11-BV11-BS11</f>
        <v>-1567382</v>
      </c>
      <c r="DQ11" s="24">
        <f>DO11/(BV11+BS11)</f>
        <v>0.18358377191337574</v>
      </c>
      <c r="DR11" s="22">
        <v>727801</v>
      </c>
      <c r="DS11" s="22">
        <f>DR11-BY11</f>
        <v>421355</v>
      </c>
      <c r="DT11" s="24">
        <f>DR11/BY11</f>
        <v>2.3749730784542789</v>
      </c>
      <c r="DU11" s="31">
        <f>DO11+DR11</f>
        <v>1080251</v>
      </c>
      <c r="DV11" s="31">
        <f>DU11-CB11</f>
        <v>-1146027</v>
      </c>
      <c r="DW11" s="32">
        <f>DU11/CB11</f>
        <v>0.48522736154244889</v>
      </c>
      <c r="DX11" s="22">
        <v>1222133.76</v>
      </c>
      <c r="DY11" s="22">
        <f>DX11-(CK11+CH11+CE11)</f>
        <v>656278.82000000007</v>
      </c>
      <c r="DZ11" s="24">
        <f>DX11/(CK11+CH11+CE11)</f>
        <v>2.1598004605208541</v>
      </c>
      <c r="EA11" s="31">
        <f>DU11+DX11</f>
        <v>2302384.7599999998</v>
      </c>
      <c r="EB11" s="31">
        <f>EA11-CN11</f>
        <v>-489748.18000000017</v>
      </c>
      <c r="EC11" s="32">
        <f>EA11/CN11</f>
        <v>0.82459711248562539</v>
      </c>
      <c r="ED11" s="22">
        <v>389966</v>
      </c>
      <c r="EE11" s="22">
        <f>ED11-CQ11</f>
        <v>-276767</v>
      </c>
      <c r="EF11" s="24">
        <f>ED11/CQ11</f>
        <v>0.58489080336506516</v>
      </c>
      <c r="EG11" s="22">
        <v>381992.81</v>
      </c>
      <c r="EH11" s="22">
        <f>EG11-CT11</f>
        <v>52867.979999999981</v>
      </c>
      <c r="EI11" s="24">
        <f>EG11/CT11</f>
        <v>1.1606320009341136</v>
      </c>
      <c r="EJ11" s="22">
        <v>439549</v>
      </c>
      <c r="EK11" s="22">
        <f>EJ11-CW11</f>
        <v>122669</v>
      </c>
      <c r="EL11" s="24">
        <f>EJ11/CW11</f>
        <v>1.3871149962130775</v>
      </c>
      <c r="EM11" s="31">
        <f>EA11+ED11+EG11+EJ11</f>
        <v>3513892.57</v>
      </c>
      <c r="EN11" s="31">
        <f>EM11-CZ11</f>
        <v>-590978.20000000019</v>
      </c>
      <c r="EO11" s="32">
        <f>EM11/CZ11</f>
        <v>0.85603001090336395</v>
      </c>
      <c r="EP11" s="22">
        <v>985296</v>
      </c>
      <c r="EQ11" s="22">
        <f>EP11-DF11-DC11</f>
        <v>295154.69</v>
      </c>
      <c r="ER11" s="24">
        <f>EP11/(DC11+DF11)</f>
        <v>1.427672834133056</v>
      </c>
      <c r="ES11" s="22">
        <v>395020</v>
      </c>
      <c r="ET11" s="22">
        <f>ES11-DI11</f>
        <v>36421</v>
      </c>
      <c r="EU11" s="24">
        <f>ES11/DI11</f>
        <v>1.1015647004035147</v>
      </c>
      <c r="EV11" s="31">
        <f>EM11+EP11+ES11</f>
        <v>4894208.57</v>
      </c>
      <c r="EW11" s="31">
        <f>EV11-DL11</f>
        <v>-259402.50999999885</v>
      </c>
      <c r="EX11" s="32">
        <f>EV11/DL11</f>
        <v>0.94966587389438806</v>
      </c>
      <c r="EY11" s="22">
        <v>1306417</v>
      </c>
      <c r="EZ11" s="22">
        <f>EY11-DU11</f>
        <v>226166</v>
      </c>
      <c r="FA11" s="24">
        <f>EY11/DU11</f>
        <v>1.2093643051476</v>
      </c>
      <c r="FB11" s="22">
        <v>1464704.14</v>
      </c>
      <c r="FC11" s="22">
        <f>FB11-DX11</f>
        <v>242570.37999999989</v>
      </c>
      <c r="FD11" s="24">
        <f>FB11/DX11</f>
        <v>1.1984810402422725</v>
      </c>
      <c r="FE11" s="33">
        <f>EY11+FB11</f>
        <v>2771121.1399999997</v>
      </c>
      <c r="FF11" s="33">
        <f>FE11-EA11</f>
        <v>468736.37999999989</v>
      </c>
      <c r="FG11" s="34">
        <f>FE11/EA11</f>
        <v>1.2035873361149245</v>
      </c>
      <c r="FH11" s="22">
        <v>1410345.88</v>
      </c>
      <c r="FI11" s="22">
        <f>FH11-(ED11+EG11+EJ11)</f>
        <v>198838.06999999983</v>
      </c>
      <c r="FJ11" s="24">
        <f>FH11/(ED11+EG11+EJ11)</f>
        <v>1.164124464042869</v>
      </c>
      <c r="FK11" s="33">
        <f>FE11+FH11</f>
        <v>4181467.0199999996</v>
      </c>
      <c r="FL11" s="33">
        <f>FK11-EM11</f>
        <v>667574.44999999972</v>
      </c>
      <c r="FM11" s="34">
        <f>FK11/EM11</f>
        <v>1.1899814626376013</v>
      </c>
      <c r="FN11" s="22">
        <v>1384607</v>
      </c>
      <c r="FO11" s="22">
        <f t="shared" ref="FO11:FO17" si="0">FN11-ES11-EP11</f>
        <v>4291</v>
      </c>
      <c r="FP11" s="24">
        <f t="shared" ref="FP11:FP17" si="1">FN11/(EP11+ES11)</f>
        <v>1.003108708440676</v>
      </c>
      <c r="FQ11" s="35">
        <f t="shared" ref="FQ11:FQ17" si="2">FK11+FN11</f>
        <v>5566074.0199999996</v>
      </c>
      <c r="FR11" s="35">
        <f t="shared" ref="FR11:FR17" si="3">FQ11-EV11</f>
        <v>671865.44999999925</v>
      </c>
      <c r="FS11" s="36">
        <f t="shared" ref="FS11:FS17" si="4">FQ11/EV11</f>
        <v>1.1372776497753547</v>
      </c>
      <c r="FT11" s="35">
        <v>1397694</v>
      </c>
      <c r="FU11" s="35">
        <f t="shared" ref="FU11:FU17" si="5">FT11-EY11</f>
        <v>91277</v>
      </c>
      <c r="FV11" s="36">
        <f t="shared" ref="FV11:FV17" si="6">FT11/EY11</f>
        <v>1.0698681967549413</v>
      </c>
      <c r="FW11" s="35">
        <v>1442077</v>
      </c>
      <c r="FX11" s="35">
        <f t="shared" ref="FX11:FX42" si="7">FW11-FB11</f>
        <v>-22627.139999999898</v>
      </c>
      <c r="FY11" s="36">
        <f t="shared" ref="FY11:FY42" si="8">FW11/FB11</f>
        <v>0.9845517334306163</v>
      </c>
      <c r="FZ11" s="35">
        <f t="shared" ref="FZ11:FZ42" si="9">FT11+FW11</f>
        <v>2839771</v>
      </c>
      <c r="GA11" s="35">
        <f t="shared" ref="GA11:GA42" si="10">FZ11-FE11</f>
        <v>68649.860000000335</v>
      </c>
      <c r="GB11" s="36">
        <f t="shared" ref="GB11:GB42" si="11">FZ11/FE11</f>
        <v>1.0247733161171007</v>
      </c>
      <c r="GC11" s="35">
        <v>4025758</v>
      </c>
      <c r="GD11" s="35">
        <f t="shared" ref="GD11:GD42" si="12">GC11-FH11</f>
        <v>2615412.12</v>
      </c>
      <c r="GE11" s="36">
        <f t="shared" ref="GE11:GE42" si="13">GC11/FH11</f>
        <v>2.8544473076349188</v>
      </c>
      <c r="GF11" s="35">
        <f t="shared" ref="GF11:GF42" si="14">GC11+FZ11</f>
        <v>6865529</v>
      </c>
      <c r="GG11" s="35">
        <f t="shared" ref="GG11:GG42" si="15">GF11-FK11</f>
        <v>2684061.9800000004</v>
      </c>
      <c r="GH11" s="36">
        <f t="shared" ref="GH11:GH42" si="16">GF11/FK11</f>
        <v>1.6418948104007767</v>
      </c>
      <c r="GI11" s="35">
        <v>5789871</v>
      </c>
      <c r="GJ11" s="35">
        <f t="shared" ref="GJ11:GJ17" si="17">GI11-FN11</f>
        <v>4405264</v>
      </c>
      <c r="GK11" s="36">
        <f t="shared" ref="GK11:GK17" si="18">GI11/FN11</f>
        <v>4.181598821903977</v>
      </c>
      <c r="GL11" s="35">
        <f t="shared" ref="GL11:GL42" si="19">GF11+GI11</f>
        <v>12655400</v>
      </c>
      <c r="GM11" s="35">
        <f t="shared" ref="GM11:GM17" si="20">GL11-FQ11</f>
        <v>7089325.9800000004</v>
      </c>
      <c r="GN11" s="36">
        <f t="shared" ref="GN11:GN17" si="21">GL11/FQ11</f>
        <v>2.2736672122085793</v>
      </c>
      <c r="GO11" s="35">
        <v>5312462</v>
      </c>
      <c r="GP11" s="35">
        <f t="shared" ref="GP11:GP42" si="22">GO11-FT11</f>
        <v>3914768</v>
      </c>
      <c r="GQ11" s="36">
        <f t="shared" ref="GQ11:GQ42" si="23">GO11/FT11</f>
        <v>3.8008763005350241</v>
      </c>
      <c r="GR11" s="35">
        <v>5690503</v>
      </c>
      <c r="GS11" s="35">
        <f t="shared" ref="GS11:GS42" si="24">GR11-FW11</f>
        <v>4248426</v>
      </c>
      <c r="GT11" s="36">
        <f t="shared" ref="GT11:GT42" si="25">GR11/FW11</f>
        <v>3.946046570328769</v>
      </c>
      <c r="GU11" s="35">
        <f t="shared" ref="GU11:GU42" si="26">GO11+GR11</f>
        <v>11002965</v>
      </c>
      <c r="GV11" s="35">
        <f t="shared" ref="GV11:GV42" si="27">GU11-FZ11</f>
        <v>8163194</v>
      </c>
      <c r="GW11" s="36">
        <f t="shared" ref="GW11:GW42" si="28">GU11/FZ11</f>
        <v>3.874595874103933</v>
      </c>
      <c r="GX11" s="35">
        <v>6062039</v>
      </c>
      <c r="GY11" s="35">
        <f t="shared" ref="GY11:GY42" si="29">GX11-GC11</f>
        <v>2036281</v>
      </c>
      <c r="GZ11" s="36">
        <f t="shared" ref="GZ11:GZ42" si="30">GX11/GC11</f>
        <v>1.5058130667566207</v>
      </c>
      <c r="HA11" s="35">
        <f t="shared" ref="HA11:HA42" si="31">GU11+GX11</f>
        <v>17065004</v>
      </c>
      <c r="HB11" s="35">
        <f t="shared" ref="HB11:HB42" si="32">HA11-GF11</f>
        <v>10199475</v>
      </c>
      <c r="HC11" s="36">
        <f t="shared" ref="HC11:HC42" si="33">HA11/GF11</f>
        <v>2.485606571613054</v>
      </c>
      <c r="HD11" s="35">
        <v>6999028</v>
      </c>
      <c r="HE11" s="35">
        <f t="shared" ref="HE11:HE42" si="34">HD11-GI11</f>
        <v>1209157</v>
      </c>
      <c r="HF11" s="36">
        <f t="shared" ref="HF11:HF42" si="35">HD11/GI11</f>
        <v>1.2088400587854202</v>
      </c>
      <c r="HG11" s="35">
        <f t="shared" ref="HG11:HG42" si="36">HA11+HD11</f>
        <v>24064032</v>
      </c>
      <c r="HH11" s="35">
        <f t="shared" ref="HH11:HH42" si="37">HG11-GL11</f>
        <v>11408632</v>
      </c>
      <c r="HI11" s="36">
        <f t="shared" ref="HI11:HI42" si="38">HG11/GL11</f>
        <v>1.9014833193735481</v>
      </c>
      <c r="HJ11" s="22">
        <f>IF(F11=86618101,HG11*33/100,HG11*41/100)</f>
        <v>7941130.5599999996</v>
      </c>
      <c r="HK11" s="37">
        <f t="shared" ref="HK11:HK42" si="39">IF(F11=86618101,HH11*33/100,HH11*41/100)</f>
        <v>3764848.56</v>
      </c>
    </row>
    <row r="12" spans="1:219" s="38" customFormat="1" ht="11.25" x14ac:dyDescent="0.2">
      <c r="A12" s="13">
        <v>2</v>
      </c>
      <c r="B12" s="21">
        <v>85</v>
      </c>
      <c r="C12" s="21" t="s">
        <v>108</v>
      </c>
      <c r="D12" s="13">
        <v>1012004499</v>
      </c>
      <c r="E12" s="13">
        <v>101201001</v>
      </c>
      <c r="F12" s="13">
        <v>86618411</v>
      </c>
      <c r="G12" s="22">
        <v>0</v>
      </c>
      <c r="H12" s="22">
        <v>355468</v>
      </c>
      <c r="I12" s="22">
        <v>323875</v>
      </c>
      <c r="J12" s="23">
        <f>G12+H12+I12</f>
        <v>679343</v>
      </c>
      <c r="K12" s="22">
        <v>310174</v>
      </c>
      <c r="L12" s="22">
        <v>258417</v>
      </c>
      <c r="M12" s="22">
        <v>270786</v>
      </c>
      <c r="N12" s="23">
        <f>J12+K12+L12+M12</f>
        <v>1518720</v>
      </c>
      <c r="O12" s="22">
        <v>454259.04</v>
      </c>
      <c r="P12" s="22">
        <v>435021.65</v>
      </c>
      <c r="Q12" s="22">
        <v>438813.42</v>
      </c>
      <c r="R12" s="23">
        <f>N12+O12+P12+Q12</f>
        <v>2846814.11</v>
      </c>
      <c r="S12" s="22">
        <v>376863.72</v>
      </c>
      <c r="T12" s="22">
        <v>459003</v>
      </c>
      <c r="U12" s="22">
        <v>537861</v>
      </c>
      <c r="V12" s="23">
        <f>R12+S12+T12+U12</f>
        <v>4220541.83</v>
      </c>
      <c r="W12" s="22">
        <v>104000</v>
      </c>
      <c r="X12" s="22">
        <f>W12-G12</f>
        <v>104000</v>
      </c>
      <c r="Y12" s="24" t="e">
        <f>W12/G12</f>
        <v>#DIV/0!</v>
      </c>
      <c r="Z12" s="22">
        <v>396464</v>
      </c>
      <c r="AA12" s="22">
        <f>Z12-H12</f>
        <v>40996</v>
      </c>
      <c r="AB12" s="24">
        <f>Z12/H12</f>
        <v>1.1153296499262944</v>
      </c>
      <c r="AC12" s="22">
        <v>273531</v>
      </c>
      <c r="AD12" s="22">
        <f>AC12-I12</f>
        <v>-50344</v>
      </c>
      <c r="AE12" s="24">
        <f>AC12/I12</f>
        <v>0.84455731377846388</v>
      </c>
      <c r="AF12" s="25">
        <f>W12+Z12+AC12</f>
        <v>773995</v>
      </c>
      <c r="AG12" s="25">
        <f>AF12-J12</f>
        <v>94652</v>
      </c>
      <c r="AH12" s="26">
        <f>AF12/J12</f>
        <v>1.1393287337913249</v>
      </c>
      <c r="AI12" s="22">
        <v>145326</v>
      </c>
      <c r="AJ12" s="22">
        <f>AI12-K12</f>
        <v>-164848</v>
      </c>
      <c r="AK12" s="24">
        <f>AI12/K12</f>
        <v>0.46853056671416687</v>
      </c>
      <c r="AL12" s="22">
        <v>128553</v>
      </c>
      <c r="AM12" s="22">
        <f>AL12-L12</f>
        <v>-129864</v>
      </c>
      <c r="AN12" s="24">
        <f>AL12/L12</f>
        <v>0.49746340217555346</v>
      </c>
      <c r="AO12" s="22">
        <v>147190</v>
      </c>
      <c r="AP12" s="22">
        <f>AO12-M12</f>
        <v>-123596</v>
      </c>
      <c r="AQ12" s="24">
        <f>AO12/M12</f>
        <v>0.54356576780188048</v>
      </c>
      <c r="AR12" s="27">
        <f>AF12+AI12+AL12+AO12</f>
        <v>1195064</v>
      </c>
      <c r="AS12" s="27">
        <f>AR12-N12</f>
        <v>-323656</v>
      </c>
      <c r="AT12" s="28">
        <f>AR12/N12</f>
        <v>0.78688895912347234</v>
      </c>
      <c r="AU12" s="22">
        <v>139211</v>
      </c>
      <c r="AV12" s="22">
        <f>AU12-O12</f>
        <v>-315048.03999999998</v>
      </c>
      <c r="AW12" s="24">
        <f>AU12/O12</f>
        <v>0.30645730242374486</v>
      </c>
      <c r="AX12" s="22">
        <v>149905</v>
      </c>
      <c r="AY12" s="22">
        <f>AX12-P12</f>
        <v>-285116.65000000002</v>
      </c>
      <c r="AZ12" s="24">
        <f>AX12/P12</f>
        <v>0.34459204501661006</v>
      </c>
      <c r="BA12" s="22">
        <v>134540</v>
      </c>
      <c r="BB12" s="22">
        <f>BA12-Q12</f>
        <v>-304273.42</v>
      </c>
      <c r="BC12" s="24">
        <f>BA12/Q12</f>
        <v>0.30659955659514698</v>
      </c>
      <c r="BD12" s="27">
        <f>AR12+AU12+AX12+BA12</f>
        <v>1618720</v>
      </c>
      <c r="BE12" s="27">
        <f>BD12-R12</f>
        <v>-1228094.1099999999</v>
      </c>
      <c r="BF12" s="28">
        <f>BD12/R12</f>
        <v>0.56860755126719531</v>
      </c>
      <c r="BG12" s="22">
        <v>139852</v>
      </c>
      <c r="BH12" s="22">
        <f>BG12-S12</f>
        <v>-237011.71999999997</v>
      </c>
      <c r="BI12" s="24">
        <f>BG12/S12</f>
        <v>0.37109435739794749</v>
      </c>
      <c r="BJ12" s="22">
        <v>195773</v>
      </c>
      <c r="BK12" s="22">
        <f>BJ12-T12</f>
        <v>-263230</v>
      </c>
      <c r="BL12" s="24">
        <f>BJ12/T12</f>
        <v>0.42651790946900131</v>
      </c>
      <c r="BM12" s="22">
        <v>383113</v>
      </c>
      <c r="BN12" s="22">
        <f>BM12-U12</f>
        <v>-154748</v>
      </c>
      <c r="BO12" s="24">
        <f>BM12/U12</f>
        <v>0.71228997826576013</v>
      </c>
      <c r="BP12" s="27">
        <f>BD12+BG12+BJ12+BM12</f>
        <v>2337458</v>
      </c>
      <c r="BQ12" s="22">
        <f>BP12-V12</f>
        <v>-1883083.83</v>
      </c>
      <c r="BR12" s="24">
        <f>BP12/V12</f>
        <v>0.55382889073273323</v>
      </c>
      <c r="BS12" s="22">
        <v>53006</v>
      </c>
      <c r="BT12" s="22">
        <f>BS12-W12</f>
        <v>-50994</v>
      </c>
      <c r="BU12" s="24">
        <f>BS12/W12</f>
        <v>0.50967307692307695</v>
      </c>
      <c r="BV12" s="22">
        <v>184850</v>
      </c>
      <c r="BW12" s="22">
        <f>BV12-Z12</f>
        <v>-211614</v>
      </c>
      <c r="BX12" s="24">
        <f>BV12/Z12</f>
        <v>0.4662466201218774</v>
      </c>
      <c r="BY12" s="22">
        <v>200701</v>
      </c>
      <c r="BZ12" s="22">
        <f>BY12-AC12</f>
        <v>-72830</v>
      </c>
      <c r="CA12" s="24">
        <f>BY12/AC12</f>
        <v>0.73374133096431482</v>
      </c>
      <c r="CB12" s="29">
        <f>BS12+BV12+BY12</f>
        <v>438557</v>
      </c>
      <c r="CC12" s="29">
        <f>CB12-AF12</f>
        <v>-335438</v>
      </c>
      <c r="CD12" s="30">
        <f>CB12/AF12</f>
        <v>0.56661477141325201</v>
      </c>
      <c r="CE12" s="22">
        <v>198837</v>
      </c>
      <c r="CF12" s="22">
        <f>CE12-AI12</f>
        <v>53511</v>
      </c>
      <c r="CG12" s="24">
        <f>CE12/AI12</f>
        <v>1.3682135337104167</v>
      </c>
      <c r="CH12" s="22">
        <v>212394</v>
      </c>
      <c r="CI12" s="22">
        <f>CH12-AL12</f>
        <v>83841</v>
      </c>
      <c r="CJ12" s="24">
        <f>CH12/AL12</f>
        <v>1.6521901472544398</v>
      </c>
      <c r="CK12" s="22">
        <v>237690</v>
      </c>
      <c r="CL12" s="22">
        <f>CK12-AO12</f>
        <v>90500</v>
      </c>
      <c r="CM12" s="24">
        <f>CK12/AO12</f>
        <v>1.6148515524152456</v>
      </c>
      <c r="CN12" s="29">
        <f>CB12+CE12+CH12+CK12</f>
        <v>1087478</v>
      </c>
      <c r="CO12" s="29">
        <f>CN12-AR12</f>
        <v>-107586</v>
      </c>
      <c r="CP12" s="30">
        <f>CN12/AR12</f>
        <v>0.90997469591586722</v>
      </c>
      <c r="CQ12" s="22">
        <v>356012</v>
      </c>
      <c r="CR12" s="22">
        <f>CQ12-AU12</f>
        <v>216801</v>
      </c>
      <c r="CS12" s="24">
        <f>CQ12/AU12</f>
        <v>2.5573553813994585</v>
      </c>
      <c r="CT12" s="22">
        <v>374502</v>
      </c>
      <c r="CU12" s="22">
        <f>CT12-AX12</f>
        <v>224597</v>
      </c>
      <c r="CV12" s="24">
        <f>CT12/AX12</f>
        <v>2.4982622327474067</v>
      </c>
      <c r="CW12" s="22">
        <v>346287</v>
      </c>
      <c r="CX12" s="22">
        <f>CW12-BA12</f>
        <v>211747</v>
      </c>
      <c r="CY12" s="24">
        <f>CW12/BA12</f>
        <v>2.5738590753679205</v>
      </c>
      <c r="CZ12" s="29">
        <f>CN12+CQ12+CT12+CW12</f>
        <v>2164279</v>
      </c>
      <c r="DA12" s="29">
        <f>CZ12-BD12</f>
        <v>545559</v>
      </c>
      <c r="DB12" s="30">
        <f>CZ12/BD12</f>
        <v>1.3370311110012849</v>
      </c>
      <c r="DC12" s="22">
        <v>751607</v>
      </c>
      <c r="DD12" s="22">
        <f>DC12-BG12</f>
        <v>611755</v>
      </c>
      <c r="DE12" s="24">
        <f>DC12/BG12</f>
        <v>5.3743028344249639</v>
      </c>
      <c r="DF12" s="22">
        <v>107230</v>
      </c>
      <c r="DG12" s="22">
        <f>DF12-BJ12</f>
        <v>-88543</v>
      </c>
      <c r="DH12" s="24">
        <f>DF12/BJ12</f>
        <v>0.54772619309097781</v>
      </c>
      <c r="DI12" s="22">
        <v>1068795</v>
      </c>
      <c r="DJ12" s="22">
        <f>DI12-BM12</f>
        <v>685682</v>
      </c>
      <c r="DK12" s="24">
        <f>DI12/BM12</f>
        <v>2.7897643776118275</v>
      </c>
      <c r="DL12" s="29">
        <f>CZ12+DC12+DF12+DI12</f>
        <v>4091911</v>
      </c>
      <c r="DM12" s="29">
        <f>DL12-BP12</f>
        <v>1754453</v>
      </c>
      <c r="DN12" s="30">
        <f>DL12/BP12</f>
        <v>1.7505816147284785</v>
      </c>
      <c r="DO12" s="22">
        <v>526925</v>
      </c>
      <c r="DP12" s="22">
        <f>DO12-BV12-BS12</f>
        <v>289069</v>
      </c>
      <c r="DQ12" s="24">
        <f>DO12/(BV12+BS12)</f>
        <v>2.2153109444369701</v>
      </c>
      <c r="DR12" s="22">
        <v>367558</v>
      </c>
      <c r="DS12" s="22">
        <f>DR12-BY12</f>
        <v>166857</v>
      </c>
      <c r="DT12" s="24">
        <f>DR12/BY12</f>
        <v>1.8313710444890658</v>
      </c>
      <c r="DU12" s="31">
        <f>DO12+DR12</f>
        <v>894483</v>
      </c>
      <c r="DV12" s="31">
        <f>DU12-CB12</f>
        <v>455926</v>
      </c>
      <c r="DW12" s="32">
        <f>DU12/CB12</f>
        <v>2.0396048860239375</v>
      </c>
      <c r="DX12" s="22">
        <v>1119119</v>
      </c>
      <c r="DY12" s="22">
        <f>DX12-(CK12+CH12+CE12)</f>
        <v>470198</v>
      </c>
      <c r="DZ12" s="24">
        <f>DX12/(CK12+CH12+CE12)</f>
        <v>1.7245843484800152</v>
      </c>
      <c r="EA12" s="31">
        <f>DU12+DX12</f>
        <v>2013602</v>
      </c>
      <c r="EB12" s="31">
        <f>EA12-CN12</f>
        <v>926124</v>
      </c>
      <c r="EC12" s="32">
        <f>EA12/CN12</f>
        <v>1.85162550414813</v>
      </c>
      <c r="ED12" s="22">
        <v>531619</v>
      </c>
      <c r="EE12" s="22">
        <f>ED12-CQ12</f>
        <v>175607</v>
      </c>
      <c r="EF12" s="24">
        <f>ED12/CQ12</f>
        <v>1.4932614630967496</v>
      </c>
      <c r="EG12" s="22">
        <v>502906</v>
      </c>
      <c r="EH12" s="22">
        <f>EG12-CT12</f>
        <v>128404</v>
      </c>
      <c r="EI12" s="24">
        <f>EG12/CT12</f>
        <v>1.3428659927049789</v>
      </c>
      <c r="EJ12" s="22">
        <v>520397</v>
      </c>
      <c r="EK12" s="22">
        <f>EJ12-CW12</f>
        <v>174110</v>
      </c>
      <c r="EL12" s="24">
        <f>EJ12/CW12</f>
        <v>1.5027910374920226</v>
      </c>
      <c r="EM12" s="31">
        <f>EA12+ED12+EG12+EJ12</f>
        <v>3568524</v>
      </c>
      <c r="EN12" s="31">
        <f>EM12-CZ12</f>
        <v>1404245</v>
      </c>
      <c r="EO12" s="32">
        <f>EM12/CZ12</f>
        <v>1.6488280854732684</v>
      </c>
      <c r="EP12" s="22">
        <v>1336491</v>
      </c>
      <c r="EQ12" s="22">
        <f>EP12-DF12-DC12</f>
        <v>477654</v>
      </c>
      <c r="ER12" s="24">
        <f>EP12/(DC12+DF12)</f>
        <v>1.5561637423632191</v>
      </c>
      <c r="ES12" s="22">
        <v>1044660</v>
      </c>
      <c r="ET12" s="22">
        <f>ES12-DI12</f>
        <v>-24135</v>
      </c>
      <c r="EU12" s="24">
        <f>ES12/DI12</f>
        <v>0.97741849465987396</v>
      </c>
      <c r="EV12" s="31">
        <f>EM12+EP12+ES12</f>
        <v>5949675</v>
      </c>
      <c r="EW12" s="31">
        <f>EV12-DL12</f>
        <v>1857764</v>
      </c>
      <c r="EX12" s="32">
        <f>EV12/DL12</f>
        <v>1.4540088970654543</v>
      </c>
      <c r="EY12" s="22">
        <v>861794</v>
      </c>
      <c r="EZ12" s="22">
        <f>EY12-DU12</f>
        <v>-32689</v>
      </c>
      <c r="FA12" s="24">
        <f>EY12/DU12</f>
        <v>0.96345486722497797</v>
      </c>
      <c r="FB12" s="22">
        <v>1297519</v>
      </c>
      <c r="FC12" s="22">
        <f>FB12-DX12</f>
        <v>178400</v>
      </c>
      <c r="FD12" s="24">
        <f>FB12/DX12</f>
        <v>1.1594111082020768</v>
      </c>
      <c r="FE12" s="33">
        <f>EY12+FB12</f>
        <v>2159313</v>
      </c>
      <c r="FF12" s="33">
        <f>FE12-EA12</f>
        <v>145711</v>
      </c>
      <c r="FG12" s="34">
        <f>FE12/EA12</f>
        <v>1.072363356810333</v>
      </c>
      <c r="FH12" s="22">
        <v>2075612</v>
      </c>
      <c r="FI12" s="22">
        <f>FH12-(ED12+EG12+EJ12)</f>
        <v>520690</v>
      </c>
      <c r="FJ12" s="24">
        <f>FH12/(ED12+EG12+EJ12)</f>
        <v>1.3348656717185814</v>
      </c>
      <c r="FK12" s="33">
        <f>FE12+FH12</f>
        <v>4234925</v>
      </c>
      <c r="FL12" s="33">
        <f>FK12-EM12</f>
        <v>666401</v>
      </c>
      <c r="FM12" s="34">
        <f>FK12/EM12</f>
        <v>1.1867441552866116</v>
      </c>
      <c r="FN12" s="22">
        <v>3140600</v>
      </c>
      <c r="FO12" s="22">
        <f t="shared" si="0"/>
        <v>759449</v>
      </c>
      <c r="FP12" s="24">
        <f t="shared" si="1"/>
        <v>1.3189419738605406</v>
      </c>
      <c r="FQ12" s="35">
        <f t="shared" si="2"/>
        <v>7375525</v>
      </c>
      <c r="FR12" s="35">
        <f t="shared" si="3"/>
        <v>1425850</v>
      </c>
      <c r="FS12" s="36">
        <f t="shared" si="4"/>
        <v>1.2396517456835878</v>
      </c>
      <c r="FT12" s="35">
        <v>1433212</v>
      </c>
      <c r="FU12" s="35">
        <f t="shared" si="5"/>
        <v>571418</v>
      </c>
      <c r="FV12" s="36">
        <f t="shared" si="6"/>
        <v>1.6630563684592838</v>
      </c>
      <c r="FW12" s="35">
        <v>1856866</v>
      </c>
      <c r="FX12" s="35">
        <f t="shared" si="7"/>
        <v>559347</v>
      </c>
      <c r="FY12" s="36">
        <f t="shared" si="8"/>
        <v>1.4310896410765468</v>
      </c>
      <c r="FZ12" s="35">
        <f t="shared" si="9"/>
        <v>3290078</v>
      </c>
      <c r="GA12" s="35">
        <f t="shared" si="10"/>
        <v>1130765</v>
      </c>
      <c r="GB12" s="36">
        <f t="shared" si="11"/>
        <v>1.5236688706083834</v>
      </c>
      <c r="GC12" s="35">
        <v>2542751</v>
      </c>
      <c r="GD12" s="35">
        <f t="shared" si="12"/>
        <v>467139</v>
      </c>
      <c r="GE12" s="36">
        <f t="shared" si="13"/>
        <v>1.2250608495229358</v>
      </c>
      <c r="GF12" s="35">
        <f t="shared" si="14"/>
        <v>5832829</v>
      </c>
      <c r="GG12" s="35">
        <f t="shared" si="15"/>
        <v>1597904</v>
      </c>
      <c r="GH12" s="36">
        <f t="shared" si="16"/>
        <v>1.3773157730066057</v>
      </c>
      <c r="GI12" s="35">
        <v>3530678</v>
      </c>
      <c r="GJ12" s="35">
        <f t="shared" si="17"/>
        <v>390078</v>
      </c>
      <c r="GK12" s="36">
        <f t="shared" si="18"/>
        <v>1.1242049289944596</v>
      </c>
      <c r="GL12" s="35">
        <f t="shared" si="19"/>
        <v>9363507</v>
      </c>
      <c r="GM12" s="35">
        <f t="shared" si="20"/>
        <v>1987982</v>
      </c>
      <c r="GN12" s="36">
        <f t="shared" si="21"/>
        <v>1.269537693926873</v>
      </c>
      <c r="GO12" s="35">
        <v>2059545</v>
      </c>
      <c r="GP12" s="35">
        <f t="shared" si="22"/>
        <v>626333</v>
      </c>
      <c r="GQ12" s="36">
        <f t="shared" si="23"/>
        <v>1.4370135053292883</v>
      </c>
      <c r="GR12" s="35">
        <v>2606634</v>
      </c>
      <c r="GS12" s="35">
        <f t="shared" si="24"/>
        <v>749768</v>
      </c>
      <c r="GT12" s="36">
        <f t="shared" si="25"/>
        <v>1.4037814252617045</v>
      </c>
      <c r="GU12" s="35">
        <f t="shared" si="26"/>
        <v>4666179</v>
      </c>
      <c r="GV12" s="35">
        <f t="shared" si="27"/>
        <v>1376101</v>
      </c>
      <c r="GW12" s="36">
        <f t="shared" si="28"/>
        <v>1.4182578650111031</v>
      </c>
      <c r="GX12" s="35">
        <v>3322166</v>
      </c>
      <c r="GY12" s="35">
        <f t="shared" si="29"/>
        <v>779415</v>
      </c>
      <c r="GZ12" s="36">
        <f t="shared" si="30"/>
        <v>1.3065243116608745</v>
      </c>
      <c r="HA12" s="35">
        <f t="shared" si="31"/>
        <v>7988345</v>
      </c>
      <c r="HB12" s="35">
        <f t="shared" si="32"/>
        <v>2155516</v>
      </c>
      <c r="HC12" s="36">
        <f t="shared" si="33"/>
        <v>1.3695489787202746</v>
      </c>
      <c r="HD12" s="35">
        <v>4763049</v>
      </c>
      <c r="HE12" s="35">
        <f t="shared" si="34"/>
        <v>1232371</v>
      </c>
      <c r="HF12" s="36">
        <f t="shared" si="35"/>
        <v>1.3490465570635441</v>
      </c>
      <c r="HG12" s="35">
        <f t="shared" si="36"/>
        <v>12751394</v>
      </c>
      <c r="HH12" s="35">
        <f t="shared" si="37"/>
        <v>3387887</v>
      </c>
      <c r="HI12" s="36">
        <f t="shared" si="38"/>
        <v>1.3618181734685519</v>
      </c>
      <c r="HJ12" s="22">
        <f t="shared" ref="HJ12:HJ42" si="40">IF(F12=86618101,HG12*33/100,HG12*41/100)</f>
        <v>5228071.54</v>
      </c>
      <c r="HK12" s="37">
        <f t="shared" si="39"/>
        <v>1389033.67</v>
      </c>
    </row>
    <row r="13" spans="1:219" s="38" customFormat="1" ht="11.25" x14ac:dyDescent="0.2">
      <c r="A13" s="13">
        <v>3</v>
      </c>
      <c r="B13" s="21">
        <v>107</v>
      </c>
      <c r="C13" s="21" t="s">
        <v>109</v>
      </c>
      <c r="D13" s="13">
        <v>1035000317</v>
      </c>
      <c r="E13" s="13"/>
      <c r="F13" s="13">
        <v>86618422</v>
      </c>
      <c r="G13" s="22"/>
      <c r="H13" s="22"/>
      <c r="I13" s="22"/>
      <c r="J13" s="23"/>
      <c r="K13" s="22"/>
      <c r="L13" s="22"/>
      <c r="M13" s="22"/>
      <c r="N13" s="23"/>
      <c r="O13" s="22"/>
      <c r="P13" s="22"/>
      <c r="Q13" s="22"/>
      <c r="R13" s="23"/>
      <c r="S13" s="22"/>
      <c r="T13" s="22"/>
      <c r="U13" s="22"/>
      <c r="V13" s="23"/>
      <c r="W13" s="22"/>
      <c r="X13" s="22"/>
      <c r="Y13" s="24"/>
      <c r="Z13" s="22"/>
      <c r="AA13" s="22"/>
      <c r="AB13" s="24"/>
      <c r="AC13" s="22"/>
      <c r="AD13" s="22"/>
      <c r="AE13" s="24"/>
      <c r="AF13" s="25"/>
      <c r="AG13" s="25"/>
      <c r="AH13" s="26"/>
      <c r="AI13" s="22"/>
      <c r="AJ13" s="22"/>
      <c r="AK13" s="24"/>
      <c r="AL13" s="22"/>
      <c r="AM13" s="22"/>
      <c r="AN13" s="24"/>
      <c r="AO13" s="22"/>
      <c r="AP13" s="22"/>
      <c r="AQ13" s="24"/>
      <c r="AR13" s="27"/>
      <c r="AS13" s="27"/>
      <c r="AT13" s="28"/>
      <c r="AU13" s="22"/>
      <c r="AV13" s="22"/>
      <c r="AW13" s="24"/>
      <c r="AX13" s="22"/>
      <c r="AY13" s="22"/>
      <c r="AZ13" s="24"/>
      <c r="BA13" s="22"/>
      <c r="BB13" s="22"/>
      <c r="BC13" s="24"/>
      <c r="BD13" s="27"/>
      <c r="BE13" s="27"/>
      <c r="BF13" s="28"/>
      <c r="BG13" s="22"/>
      <c r="BH13" s="22"/>
      <c r="BI13" s="24"/>
      <c r="BJ13" s="22"/>
      <c r="BK13" s="22"/>
      <c r="BL13" s="24"/>
      <c r="BM13" s="22"/>
      <c r="BN13" s="22"/>
      <c r="BO13" s="24"/>
      <c r="BP13" s="27"/>
      <c r="BQ13" s="22"/>
      <c r="BR13" s="24"/>
      <c r="BS13" s="22"/>
      <c r="BT13" s="22"/>
      <c r="BU13" s="24"/>
      <c r="BV13" s="22"/>
      <c r="BW13" s="22"/>
      <c r="BX13" s="24"/>
      <c r="BY13" s="22"/>
      <c r="BZ13" s="22"/>
      <c r="CA13" s="24"/>
      <c r="CB13" s="29"/>
      <c r="CC13" s="29"/>
      <c r="CD13" s="30"/>
      <c r="CE13" s="22"/>
      <c r="CF13" s="22"/>
      <c r="CG13" s="24"/>
      <c r="CH13" s="22"/>
      <c r="CI13" s="22"/>
      <c r="CJ13" s="24"/>
      <c r="CK13" s="22"/>
      <c r="CL13" s="22"/>
      <c r="CM13" s="24"/>
      <c r="CN13" s="29"/>
      <c r="CO13" s="29"/>
      <c r="CP13" s="30"/>
      <c r="CQ13" s="22"/>
      <c r="CR13" s="22"/>
      <c r="CS13" s="24"/>
      <c r="CT13" s="22"/>
      <c r="CU13" s="22"/>
      <c r="CV13" s="24"/>
      <c r="CW13" s="22"/>
      <c r="CX13" s="22"/>
      <c r="CY13" s="24"/>
      <c r="CZ13" s="29"/>
      <c r="DA13" s="29"/>
      <c r="DB13" s="30"/>
      <c r="DC13" s="22"/>
      <c r="DD13" s="22"/>
      <c r="DE13" s="24"/>
      <c r="DF13" s="22"/>
      <c r="DG13" s="22"/>
      <c r="DH13" s="24"/>
      <c r="DI13" s="22"/>
      <c r="DJ13" s="22"/>
      <c r="DK13" s="24"/>
      <c r="DL13" s="29"/>
      <c r="DM13" s="29"/>
      <c r="DN13" s="30"/>
      <c r="DO13" s="22"/>
      <c r="DP13" s="22"/>
      <c r="DQ13" s="24"/>
      <c r="DR13" s="22"/>
      <c r="DS13" s="22"/>
      <c r="DT13" s="24"/>
      <c r="DU13" s="31"/>
      <c r="DV13" s="31"/>
      <c r="DW13" s="32"/>
      <c r="DX13" s="22"/>
      <c r="DY13" s="22"/>
      <c r="DZ13" s="24"/>
      <c r="EA13" s="31"/>
      <c r="EB13" s="31"/>
      <c r="EC13" s="32"/>
      <c r="ED13" s="22"/>
      <c r="EE13" s="22"/>
      <c r="EF13" s="24"/>
      <c r="EG13" s="22"/>
      <c r="EH13" s="22"/>
      <c r="EI13" s="24"/>
      <c r="EJ13" s="22"/>
      <c r="EK13" s="22"/>
      <c r="EL13" s="24"/>
      <c r="EM13" s="31"/>
      <c r="EN13" s="31"/>
      <c r="EO13" s="32"/>
      <c r="EP13" s="22"/>
      <c r="EQ13" s="22"/>
      <c r="ER13" s="24"/>
      <c r="ES13" s="22"/>
      <c r="ET13" s="22"/>
      <c r="EU13" s="24"/>
      <c r="EV13" s="31"/>
      <c r="EW13" s="31"/>
      <c r="EX13" s="32"/>
      <c r="EY13" s="22">
        <v>0</v>
      </c>
      <c r="EZ13" s="22">
        <f>EY13-DU13</f>
        <v>0</v>
      </c>
      <c r="FA13" s="24" t="e">
        <f>EY13/DU13</f>
        <v>#DIV/0!</v>
      </c>
      <c r="FB13" s="22">
        <v>0</v>
      </c>
      <c r="FC13" s="22">
        <f>FB13-DX13</f>
        <v>0</v>
      </c>
      <c r="FD13" s="24" t="e">
        <f>FB13/DX13</f>
        <v>#DIV/0!</v>
      </c>
      <c r="FE13" s="33">
        <f>EY13+FB13</f>
        <v>0</v>
      </c>
      <c r="FF13" s="33">
        <f>FE13-EA13</f>
        <v>0</v>
      </c>
      <c r="FG13" s="34" t="e">
        <f>FE13/EA13</f>
        <v>#DIV/0!</v>
      </c>
      <c r="FH13" s="22">
        <v>0</v>
      </c>
      <c r="FI13" s="22">
        <f>FH13-(ED13+EG13+EJ13)</f>
        <v>0</v>
      </c>
      <c r="FJ13" s="24" t="e">
        <f>FH13/(ED13+EG13+EJ13)</f>
        <v>#DIV/0!</v>
      </c>
      <c r="FK13" s="33">
        <f>FE13+FH13</f>
        <v>0</v>
      </c>
      <c r="FL13" s="33">
        <f>FK13-EM13</f>
        <v>0</v>
      </c>
      <c r="FM13" s="34" t="e">
        <f>FK13/EM13</f>
        <v>#DIV/0!</v>
      </c>
      <c r="FN13" s="22">
        <v>0</v>
      </c>
      <c r="FO13" s="22">
        <f t="shared" si="0"/>
        <v>0</v>
      </c>
      <c r="FP13" s="24" t="e">
        <f t="shared" si="1"/>
        <v>#DIV/0!</v>
      </c>
      <c r="FQ13" s="35">
        <f t="shared" si="2"/>
        <v>0</v>
      </c>
      <c r="FR13" s="35">
        <f t="shared" si="3"/>
        <v>0</v>
      </c>
      <c r="FS13" s="36" t="e">
        <f t="shared" si="4"/>
        <v>#DIV/0!</v>
      </c>
      <c r="FT13" s="35">
        <v>0</v>
      </c>
      <c r="FU13" s="35">
        <f t="shared" si="5"/>
        <v>0</v>
      </c>
      <c r="FV13" s="36" t="e">
        <f t="shared" si="6"/>
        <v>#DIV/0!</v>
      </c>
      <c r="FW13" s="35">
        <v>0</v>
      </c>
      <c r="FX13" s="35">
        <f t="shared" si="7"/>
        <v>0</v>
      </c>
      <c r="FY13" s="36" t="e">
        <f t="shared" si="8"/>
        <v>#DIV/0!</v>
      </c>
      <c r="FZ13" s="35">
        <f t="shared" si="9"/>
        <v>0</v>
      </c>
      <c r="GA13" s="35">
        <f t="shared" si="10"/>
        <v>0</v>
      </c>
      <c r="GB13" s="36" t="e">
        <f t="shared" si="11"/>
        <v>#DIV/0!</v>
      </c>
      <c r="GC13" s="35">
        <v>0</v>
      </c>
      <c r="GD13" s="35">
        <f t="shared" si="12"/>
        <v>0</v>
      </c>
      <c r="GE13" s="36" t="e">
        <f t="shared" si="13"/>
        <v>#DIV/0!</v>
      </c>
      <c r="GF13" s="35">
        <f t="shared" si="14"/>
        <v>0</v>
      </c>
      <c r="GG13" s="35">
        <f t="shared" si="15"/>
        <v>0</v>
      </c>
      <c r="GH13" s="36" t="e">
        <f t="shared" si="16"/>
        <v>#DIV/0!</v>
      </c>
      <c r="GI13" s="35">
        <v>0</v>
      </c>
      <c r="GJ13" s="35">
        <f t="shared" si="17"/>
        <v>0</v>
      </c>
      <c r="GK13" s="36" t="e">
        <f t="shared" si="18"/>
        <v>#DIV/0!</v>
      </c>
      <c r="GL13" s="35">
        <f t="shared" si="19"/>
        <v>0</v>
      </c>
      <c r="GM13" s="35">
        <f t="shared" si="20"/>
        <v>0</v>
      </c>
      <c r="GN13" s="36" t="e">
        <f t="shared" si="21"/>
        <v>#DIV/0!</v>
      </c>
      <c r="GO13" s="35">
        <v>0</v>
      </c>
      <c r="GP13" s="35">
        <f t="shared" si="22"/>
        <v>0</v>
      </c>
      <c r="GQ13" s="36" t="e">
        <f t="shared" si="23"/>
        <v>#DIV/0!</v>
      </c>
      <c r="GR13" s="35">
        <v>221985</v>
      </c>
      <c r="GS13" s="35">
        <f t="shared" si="24"/>
        <v>221985</v>
      </c>
      <c r="GT13" s="36" t="e">
        <f t="shared" si="25"/>
        <v>#DIV/0!</v>
      </c>
      <c r="GU13" s="35">
        <f t="shared" si="26"/>
        <v>221985</v>
      </c>
      <c r="GV13" s="35">
        <f t="shared" si="27"/>
        <v>221985</v>
      </c>
      <c r="GW13" s="36" t="e">
        <f t="shared" si="28"/>
        <v>#DIV/0!</v>
      </c>
      <c r="GX13" s="35">
        <v>912593.27</v>
      </c>
      <c r="GY13" s="35">
        <f t="shared" si="29"/>
        <v>912593.27</v>
      </c>
      <c r="GZ13" s="36" t="e">
        <f t="shared" si="30"/>
        <v>#DIV/0!</v>
      </c>
      <c r="HA13" s="35">
        <f t="shared" si="31"/>
        <v>1134578.27</v>
      </c>
      <c r="HB13" s="35">
        <f t="shared" si="32"/>
        <v>1134578.27</v>
      </c>
      <c r="HC13" s="36" t="e">
        <f t="shared" si="33"/>
        <v>#DIV/0!</v>
      </c>
      <c r="HD13" s="35">
        <v>1833879.43</v>
      </c>
      <c r="HE13" s="35">
        <f t="shared" si="34"/>
        <v>1833879.43</v>
      </c>
      <c r="HF13" s="36" t="e">
        <f t="shared" si="35"/>
        <v>#DIV/0!</v>
      </c>
      <c r="HG13" s="35">
        <f t="shared" si="36"/>
        <v>2968457.7</v>
      </c>
      <c r="HH13" s="35">
        <f t="shared" si="37"/>
        <v>2968457.7</v>
      </c>
      <c r="HI13" s="36" t="e">
        <f t="shared" si="38"/>
        <v>#DIV/0!</v>
      </c>
      <c r="HJ13" s="22">
        <f t="shared" si="40"/>
        <v>1217067.6570000001</v>
      </c>
      <c r="HK13" s="37">
        <f t="shared" si="39"/>
        <v>1217067.6570000001</v>
      </c>
    </row>
    <row r="14" spans="1:219" s="1" customFormat="1" ht="11.25" x14ac:dyDescent="0.2">
      <c r="A14" s="13">
        <v>4</v>
      </c>
      <c r="B14" s="21">
        <v>71</v>
      </c>
      <c r="C14" s="21" t="s">
        <v>110</v>
      </c>
      <c r="D14" s="13">
        <v>1012012549</v>
      </c>
      <c r="E14" s="13"/>
      <c r="F14" s="13">
        <v>86618422</v>
      </c>
      <c r="G14" s="22"/>
      <c r="H14" s="22"/>
      <c r="I14" s="22"/>
      <c r="J14" s="23"/>
      <c r="K14" s="22"/>
      <c r="L14" s="22"/>
      <c r="M14" s="22"/>
      <c r="N14" s="23"/>
      <c r="O14" s="22"/>
      <c r="P14" s="22"/>
      <c r="Q14" s="22"/>
      <c r="R14" s="23"/>
      <c r="S14" s="22"/>
      <c r="T14" s="22"/>
      <c r="U14" s="22"/>
      <c r="V14" s="23"/>
      <c r="W14" s="22"/>
      <c r="X14" s="22"/>
      <c r="Y14" s="24"/>
      <c r="Z14" s="22"/>
      <c r="AA14" s="22"/>
      <c r="AB14" s="24"/>
      <c r="AC14" s="22"/>
      <c r="AD14" s="22"/>
      <c r="AE14" s="24"/>
      <c r="AF14" s="25"/>
      <c r="AG14" s="25"/>
      <c r="AH14" s="26"/>
      <c r="AI14" s="22"/>
      <c r="AJ14" s="22"/>
      <c r="AK14" s="24"/>
      <c r="AL14" s="22"/>
      <c r="AM14" s="22"/>
      <c r="AN14" s="24"/>
      <c r="AO14" s="22"/>
      <c r="AP14" s="22"/>
      <c r="AQ14" s="24"/>
      <c r="AR14" s="27"/>
      <c r="AS14" s="27"/>
      <c r="AT14" s="28"/>
      <c r="AU14" s="22"/>
      <c r="AV14" s="22"/>
      <c r="AW14" s="24"/>
      <c r="AX14" s="22"/>
      <c r="AY14" s="22"/>
      <c r="AZ14" s="24"/>
      <c r="BA14" s="22"/>
      <c r="BB14" s="22"/>
      <c r="BC14" s="24"/>
      <c r="BD14" s="27"/>
      <c r="BE14" s="27"/>
      <c r="BF14" s="28"/>
      <c r="BG14" s="22"/>
      <c r="BH14" s="22"/>
      <c r="BI14" s="24"/>
      <c r="BJ14" s="22"/>
      <c r="BK14" s="22"/>
      <c r="BL14" s="24"/>
      <c r="BM14" s="22"/>
      <c r="BN14" s="22"/>
      <c r="BO14" s="24"/>
      <c r="BP14" s="27"/>
      <c r="BQ14" s="22"/>
      <c r="BR14" s="24"/>
      <c r="BS14" s="22"/>
      <c r="BT14" s="22"/>
      <c r="BU14" s="24"/>
      <c r="BV14" s="22"/>
      <c r="BW14" s="22"/>
      <c r="BX14" s="24"/>
      <c r="BY14" s="22"/>
      <c r="BZ14" s="22"/>
      <c r="CA14" s="24"/>
      <c r="CB14" s="29"/>
      <c r="CC14" s="29"/>
      <c r="CD14" s="30"/>
      <c r="CE14" s="22"/>
      <c r="CF14" s="22"/>
      <c r="CG14" s="24"/>
      <c r="CH14" s="22"/>
      <c r="CI14" s="22"/>
      <c r="CJ14" s="24"/>
      <c r="CK14" s="22"/>
      <c r="CL14" s="22"/>
      <c r="CM14" s="24"/>
      <c r="CN14" s="29"/>
      <c r="CO14" s="29"/>
      <c r="CP14" s="30"/>
      <c r="CQ14" s="22"/>
      <c r="CR14" s="22"/>
      <c r="CS14" s="24"/>
      <c r="CT14" s="22"/>
      <c r="CU14" s="22"/>
      <c r="CV14" s="24"/>
      <c r="CW14" s="22"/>
      <c r="CX14" s="22"/>
      <c r="CY14" s="24"/>
      <c r="CZ14" s="29"/>
      <c r="DA14" s="29"/>
      <c r="DB14" s="30"/>
      <c r="DC14" s="22"/>
      <c r="DD14" s="22"/>
      <c r="DE14" s="24"/>
      <c r="DF14" s="22"/>
      <c r="DG14" s="22"/>
      <c r="DH14" s="24"/>
      <c r="DI14" s="22"/>
      <c r="DJ14" s="22"/>
      <c r="DK14" s="24"/>
      <c r="DL14" s="29">
        <v>41841</v>
      </c>
      <c r="DM14" s="29"/>
      <c r="DN14" s="30"/>
      <c r="DO14" s="22"/>
      <c r="DP14" s="22"/>
      <c r="DQ14" s="24"/>
      <c r="DR14" s="22"/>
      <c r="DS14" s="22"/>
      <c r="DT14" s="24"/>
      <c r="DU14" s="31"/>
      <c r="DV14" s="31"/>
      <c r="DW14" s="32"/>
      <c r="DX14" s="22"/>
      <c r="DY14" s="22"/>
      <c r="DZ14" s="24"/>
      <c r="EA14" s="31"/>
      <c r="EB14" s="31"/>
      <c r="EC14" s="32"/>
      <c r="ED14" s="22"/>
      <c r="EE14" s="22"/>
      <c r="EF14" s="24"/>
      <c r="EG14" s="22"/>
      <c r="EH14" s="22"/>
      <c r="EI14" s="24"/>
      <c r="EJ14" s="22"/>
      <c r="EK14" s="22"/>
      <c r="EL14" s="24"/>
      <c r="EM14" s="31">
        <v>1198646</v>
      </c>
      <c r="EN14" s="31"/>
      <c r="EO14" s="32"/>
      <c r="EP14" s="22">
        <v>458838</v>
      </c>
      <c r="EQ14" s="22"/>
      <c r="ER14" s="24"/>
      <c r="ES14" s="22">
        <v>293163</v>
      </c>
      <c r="ET14" s="22">
        <f>ES14-DI14</f>
        <v>293163</v>
      </c>
      <c r="EU14" s="24" t="e">
        <f>ES14/DI14</f>
        <v>#DIV/0!</v>
      </c>
      <c r="EV14" s="31">
        <f>EM14+EP14+ES14</f>
        <v>1950647</v>
      </c>
      <c r="EW14" s="31">
        <f>EV14-DL14</f>
        <v>1908806</v>
      </c>
      <c r="EX14" s="32">
        <f>EV14/DL14</f>
        <v>46.620467962046796</v>
      </c>
      <c r="EY14" s="22">
        <v>755706</v>
      </c>
      <c r="EZ14" s="22">
        <f>EY14-DU14</f>
        <v>755706</v>
      </c>
      <c r="FA14" s="24" t="e">
        <f>EY14/DU14</f>
        <v>#DIV/0!</v>
      </c>
      <c r="FB14" s="22">
        <v>626794</v>
      </c>
      <c r="FC14" s="22">
        <f>FB14-DX14</f>
        <v>626794</v>
      </c>
      <c r="FD14" s="24" t="e">
        <f>FB14/DX14</f>
        <v>#DIV/0!</v>
      </c>
      <c r="FE14" s="33">
        <f>EY14+FB14</f>
        <v>1382500</v>
      </c>
      <c r="FF14" s="33">
        <f>FE14-EA14</f>
        <v>1382500</v>
      </c>
      <c r="FG14" s="34" t="e">
        <f>FE14/EA14</f>
        <v>#DIV/0!</v>
      </c>
      <c r="FH14" s="22">
        <v>841542</v>
      </c>
      <c r="FI14" s="22">
        <f>FH14-(ED14+EG14+EJ14)</f>
        <v>841542</v>
      </c>
      <c r="FJ14" s="24" t="e">
        <f>FH14/(ED14+EG14+EJ14)</f>
        <v>#DIV/0!</v>
      </c>
      <c r="FK14" s="33">
        <f>FE14+FH14</f>
        <v>2224042</v>
      </c>
      <c r="FL14" s="33">
        <f>FK14-EM14</f>
        <v>1025396</v>
      </c>
      <c r="FM14" s="34">
        <f>FK14/EM14</f>
        <v>1.8554619128583418</v>
      </c>
      <c r="FN14" s="22">
        <v>970544</v>
      </c>
      <c r="FO14" s="22">
        <f t="shared" si="0"/>
        <v>218543</v>
      </c>
      <c r="FP14" s="24">
        <f t="shared" si="1"/>
        <v>1.2906153050328391</v>
      </c>
      <c r="FQ14" s="35">
        <f t="shared" si="2"/>
        <v>3194586</v>
      </c>
      <c r="FR14" s="35">
        <f t="shared" si="3"/>
        <v>1243939</v>
      </c>
      <c r="FS14" s="36">
        <f t="shared" si="4"/>
        <v>1.637705848367234</v>
      </c>
      <c r="FT14" s="35">
        <v>964443</v>
      </c>
      <c r="FU14" s="35">
        <f t="shared" si="5"/>
        <v>208737</v>
      </c>
      <c r="FV14" s="36">
        <f t="shared" si="6"/>
        <v>1.2762145596303325</v>
      </c>
      <c r="FW14" s="35">
        <v>1039268</v>
      </c>
      <c r="FX14" s="35">
        <f t="shared" si="7"/>
        <v>412474</v>
      </c>
      <c r="FY14" s="36">
        <f t="shared" si="8"/>
        <v>1.6580694773721509</v>
      </c>
      <c r="FZ14" s="35">
        <f t="shared" si="9"/>
        <v>2003711</v>
      </c>
      <c r="GA14" s="35">
        <f t="shared" si="10"/>
        <v>621211</v>
      </c>
      <c r="GB14" s="36">
        <f t="shared" si="11"/>
        <v>1.4493388788426762</v>
      </c>
      <c r="GC14" s="35">
        <v>1059918</v>
      </c>
      <c r="GD14" s="35">
        <f t="shared" si="12"/>
        <v>218376</v>
      </c>
      <c r="GE14" s="36">
        <f t="shared" si="13"/>
        <v>1.2594950697647889</v>
      </c>
      <c r="GF14" s="35">
        <f t="shared" si="14"/>
        <v>3063629</v>
      </c>
      <c r="GG14" s="35">
        <f t="shared" si="15"/>
        <v>839587</v>
      </c>
      <c r="GH14" s="36">
        <f t="shared" si="16"/>
        <v>1.3775050111463722</v>
      </c>
      <c r="GI14" s="35">
        <v>1510254</v>
      </c>
      <c r="GJ14" s="35">
        <f t="shared" si="17"/>
        <v>539710</v>
      </c>
      <c r="GK14" s="36">
        <f t="shared" si="18"/>
        <v>1.5560901927166619</v>
      </c>
      <c r="GL14" s="35">
        <f t="shared" si="19"/>
        <v>4573883</v>
      </c>
      <c r="GM14" s="35">
        <f t="shared" si="20"/>
        <v>1379297</v>
      </c>
      <c r="GN14" s="36">
        <f t="shared" si="21"/>
        <v>1.4317607977997775</v>
      </c>
      <c r="GO14" s="35">
        <v>1134445</v>
      </c>
      <c r="GP14" s="35">
        <f t="shared" si="22"/>
        <v>170002</v>
      </c>
      <c r="GQ14" s="36">
        <f t="shared" si="23"/>
        <v>1.1762696188369868</v>
      </c>
      <c r="GR14" s="35">
        <v>1194492</v>
      </c>
      <c r="GS14" s="35">
        <f t="shared" si="24"/>
        <v>155224</v>
      </c>
      <c r="GT14" s="36">
        <f t="shared" si="25"/>
        <v>1.1493589718917545</v>
      </c>
      <c r="GU14" s="35">
        <f t="shared" si="26"/>
        <v>2328937</v>
      </c>
      <c r="GV14" s="35">
        <f t="shared" si="27"/>
        <v>325226</v>
      </c>
      <c r="GW14" s="36">
        <f t="shared" si="28"/>
        <v>1.1623118303986952</v>
      </c>
      <c r="GX14" s="35">
        <v>3327843.77</v>
      </c>
      <c r="GY14" s="35">
        <f t="shared" si="29"/>
        <v>2267925.77</v>
      </c>
      <c r="GZ14" s="36">
        <f t="shared" si="30"/>
        <v>3.139718138572984</v>
      </c>
      <c r="HA14" s="35">
        <f t="shared" si="31"/>
        <v>5656780.7699999996</v>
      </c>
      <c r="HB14" s="35">
        <f t="shared" si="32"/>
        <v>2593151.7699999996</v>
      </c>
      <c r="HC14" s="36">
        <f t="shared" si="33"/>
        <v>1.8464313955769447</v>
      </c>
      <c r="HD14" s="35">
        <v>1589892</v>
      </c>
      <c r="HE14" s="35">
        <f t="shared" si="34"/>
        <v>79638</v>
      </c>
      <c r="HF14" s="36">
        <f t="shared" si="35"/>
        <v>1.0527315272795172</v>
      </c>
      <c r="HG14" s="35">
        <f t="shared" si="36"/>
        <v>7246672.7699999996</v>
      </c>
      <c r="HH14" s="35">
        <f t="shared" si="37"/>
        <v>2672789.7699999996</v>
      </c>
      <c r="HI14" s="36">
        <f t="shared" si="38"/>
        <v>1.5843590161794694</v>
      </c>
      <c r="HJ14" s="22">
        <f t="shared" si="40"/>
        <v>2971135.8356999997</v>
      </c>
      <c r="HK14" s="37">
        <f t="shared" si="39"/>
        <v>1095843.8056999997</v>
      </c>
    </row>
    <row r="15" spans="1:219" s="1" customFormat="1" ht="11.25" x14ac:dyDescent="0.2">
      <c r="A15" s="13">
        <v>5</v>
      </c>
      <c r="B15" s="21">
        <v>3</v>
      </c>
      <c r="C15" s="21" t="s">
        <v>111</v>
      </c>
      <c r="D15" s="13">
        <v>7813635257</v>
      </c>
      <c r="E15" s="13"/>
      <c r="F15" s="13">
        <v>86618101</v>
      </c>
      <c r="G15" s="22"/>
      <c r="H15" s="22"/>
      <c r="I15" s="22"/>
      <c r="J15" s="23"/>
      <c r="K15" s="22"/>
      <c r="L15" s="22"/>
      <c r="M15" s="22"/>
      <c r="N15" s="23"/>
      <c r="O15" s="22"/>
      <c r="P15" s="22"/>
      <c r="Q15" s="22"/>
      <c r="R15" s="23"/>
      <c r="S15" s="22"/>
      <c r="T15" s="22"/>
      <c r="U15" s="22"/>
      <c r="V15" s="23"/>
      <c r="W15" s="22"/>
      <c r="X15" s="22"/>
      <c r="Y15" s="24"/>
      <c r="Z15" s="22"/>
      <c r="AA15" s="22"/>
      <c r="AB15" s="24"/>
      <c r="AC15" s="22"/>
      <c r="AD15" s="22"/>
      <c r="AE15" s="24"/>
      <c r="AF15" s="25"/>
      <c r="AG15" s="25"/>
      <c r="AH15" s="26"/>
      <c r="AI15" s="22"/>
      <c r="AJ15" s="22"/>
      <c r="AK15" s="24"/>
      <c r="AL15" s="22"/>
      <c r="AM15" s="22"/>
      <c r="AN15" s="24"/>
      <c r="AO15" s="22"/>
      <c r="AP15" s="22"/>
      <c r="AQ15" s="24"/>
      <c r="AR15" s="27"/>
      <c r="AS15" s="27"/>
      <c r="AT15" s="28"/>
      <c r="AU15" s="22"/>
      <c r="AV15" s="22"/>
      <c r="AW15" s="24"/>
      <c r="AX15" s="22"/>
      <c r="AY15" s="22"/>
      <c r="AZ15" s="24"/>
      <c r="BA15" s="22"/>
      <c r="BB15" s="22"/>
      <c r="BC15" s="24"/>
      <c r="BD15" s="27"/>
      <c r="BE15" s="27"/>
      <c r="BF15" s="28"/>
      <c r="BG15" s="22"/>
      <c r="BH15" s="22"/>
      <c r="BI15" s="24"/>
      <c r="BJ15" s="22"/>
      <c r="BK15" s="22"/>
      <c r="BL15" s="24"/>
      <c r="BM15" s="22"/>
      <c r="BN15" s="22"/>
      <c r="BO15" s="24"/>
      <c r="BP15" s="27"/>
      <c r="BQ15" s="22"/>
      <c r="BR15" s="24"/>
      <c r="BS15" s="22"/>
      <c r="BT15" s="22"/>
      <c r="BU15" s="24"/>
      <c r="BV15" s="22"/>
      <c r="BW15" s="22"/>
      <c r="BX15" s="24"/>
      <c r="BY15" s="22"/>
      <c r="BZ15" s="22"/>
      <c r="CA15" s="24"/>
      <c r="CB15" s="29"/>
      <c r="CC15" s="29"/>
      <c r="CD15" s="30"/>
      <c r="CE15" s="22"/>
      <c r="CF15" s="22"/>
      <c r="CG15" s="24"/>
      <c r="CH15" s="22"/>
      <c r="CI15" s="22"/>
      <c r="CJ15" s="24"/>
      <c r="CK15" s="22"/>
      <c r="CL15" s="22"/>
      <c r="CM15" s="24"/>
      <c r="CN15" s="29"/>
      <c r="CO15" s="29"/>
      <c r="CP15" s="30"/>
      <c r="CQ15" s="22"/>
      <c r="CR15" s="22"/>
      <c r="CS15" s="24"/>
      <c r="CT15" s="22"/>
      <c r="CU15" s="22"/>
      <c r="CV15" s="24"/>
      <c r="CW15" s="22"/>
      <c r="CX15" s="22"/>
      <c r="CY15" s="24"/>
      <c r="CZ15" s="29"/>
      <c r="DA15" s="29"/>
      <c r="DB15" s="30"/>
      <c r="DC15" s="22"/>
      <c r="DD15" s="22"/>
      <c r="DE15" s="24"/>
      <c r="DF15" s="22"/>
      <c r="DG15" s="22"/>
      <c r="DH15" s="24"/>
      <c r="DI15" s="22"/>
      <c r="DJ15" s="22"/>
      <c r="DK15" s="24"/>
      <c r="DL15" s="29"/>
      <c r="DM15" s="29"/>
      <c r="DN15" s="30"/>
      <c r="DO15" s="22"/>
      <c r="DP15" s="22"/>
      <c r="DQ15" s="24"/>
      <c r="DR15" s="22"/>
      <c r="DS15" s="22"/>
      <c r="DT15" s="24"/>
      <c r="DU15" s="31"/>
      <c r="DV15" s="31"/>
      <c r="DW15" s="32"/>
      <c r="DX15" s="22"/>
      <c r="DY15" s="22"/>
      <c r="DZ15" s="24"/>
      <c r="EA15" s="31"/>
      <c r="EB15" s="31"/>
      <c r="EC15" s="32"/>
      <c r="ED15" s="22"/>
      <c r="EE15" s="22"/>
      <c r="EF15" s="24"/>
      <c r="EG15" s="22"/>
      <c r="EH15" s="22"/>
      <c r="EI15" s="24"/>
      <c r="EJ15" s="22"/>
      <c r="EK15" s="22"/>
      <c r="EL15" s="24"/>
      <c r="EM15" s="31"/>
      <c r="EN15" s="31"/>
      <c r="EO15" s="32"/>
      <c r="EP15" s="22"/>
      <c r="EQ15" s="22"/>
      <c r="ER15" s="24"/>
      <c r="ES15" s="22"/>
      <c r="ET15" s="22"/>
      <c r="EU15" s="24"/>
      <c r="EV15" s="31"/>
      <c r="EW15" s="31"/>
      <c r="EX15" s="32"/>
      <c r="EY15" s="22">
        <v>0</v>
      </c>
      <c r="EZ15" s="22"/>
      <c r="FA15" s="24"/>
      <c r="FB15" s="22">
        <v>0</v>
      </c>
      <c r="FC15" s="22"/>
      <c r="FD15" s="24"/>
      <c r="FE15" s="33"/>
      <c r="FF15" s="33"/>
      <c r="FG15" s="34"/>
      <c r="FH15" s="22">
        <v>0</v>
      </c>
      <c r="FI15" s="22"/>
      <c r="FJ15" s="24"/>
      <c r="FK15" s="39"/>
      <c r="FL15" s="33"/>
      <c r="FM15" s="34"/>
      <c r="FN15" s="22">
        <v>1811017</v>
      </c>
      <c r="FO15" s="22">
        <f t="shared" si="0"/>
        <v>1811017</v>
      </c>
      <c r="FP15" s="24" t="e">
        <f t="shared" si="1"/>
        <v>#DIV/0!</v>
      </c>
      <c r="FQ15" s="35">
        <f t="shared" si="2"/>
        <v>1811017</v>
      </c>
      <c r="FR15" s="35">
        <f t="shared" si="3"/>
        <v>1811017</v>
      </c>
      <c r="FS15" s="36" t="e">
        <f t="shared" si="4"/>
        <v>#DIV/0!</v>
      </c>
      <c r="FT15" s="35">
        <v>1800421</v>
      </c>
      <c r="FU15" s="35">
        <f t="shared" si="5"/>
        <v>1800421</v>
      </c>
      <c r="FV15" s="36" t="e">
        <f t="shared" si="6"/>
        <v>#DIV/0!</v>
      </c>
      <c r="FW15" s="35">
        <v>1891851</v>
      </c>
      <c r="FX15" s="35">
        <f t="shared" si="7"/>
        <v>1891851</v>
      </c>
      <c r="FY15" s="36" t="e">
        <f t="shared" si="8"/>
        <v>#DIV/0!</v>
      </c>
      <c r="FZ15" s="35">
        <f t="shared" si="9"/>
        <v>3692272</v>
      </c>
      <c r="GA15" s="35">
        <f t="shared" si="10"/>
        <v>3692272</v>
      </c>
      <c r="GB15" s="36" t="e">
        <f t="shared" si="11"/>
        <v>#DIV/0!</v>
      </c>
      <c r="GC15" s="35">
        <v>2105571</v>
      </c>
      <c r="GD15" s="35">
        <f t="shared" si="12"/>
        <v>2105571</v>
      </c>
      <c r="GE15" s="36" t="e">
        <f t="shared" si="13"/>
        <v>#DIV/0!</v>
      </c>
      <c r="GF15" s="35">
        <f t="shared" si="14"/>
        <v>5797843</v>
      </c>
      <c r="GG15" s="35">
        <f t="shared" si="15"/>
        <v>5797843</v>
      </c>
      <c r="GH15" s="36" t="e">
        <f t="shared" si="16"/>
        <v>#DIV/0!</v>
      </c>
      <c r="GI15" s="35">
        <v>2124313</v>
      </c>
      <c r="GJ15" s="35">
        <f t="shared" si="17"/>
        <v>313296</v>
      </c>
      <c r="GK15" s="36">
        <f t="shared" si="18"/>
        <v>1.1729945108190591</v>
      </c>
      <c r="GL15" s="35">
        <f t="shared" si="19"/>
        <v>7922156</v>
      </c>
      <c r="GM15" s="35">
        <f t="shared" si="20"/>
        <v>6111139</v>
      </c>
      <c r="GN15" s="36">
        <f t="shared" si="21"/>
        <v>4.374423873436859</v>
      </c>
      <c r="GO15" s="35">
        <v>2102506</v>
      </c>
      <c r="GP15" s="35">
        <f t="shared" si="22"/>
        <v>302085</v>
      </c>
      <c r="GQ15" s="36">
        <f t="shared" si="23"/>
        <v>1.1677857567757763</v>
      </c>
      <c r="GR15" s="35">
        <v>2164033</v>
      </c>
      <c r="GS15" s="35">
        <f t="shared" si="24"/>
        <v>272182</v>
      </c>
      <c r="GT15" s="36">
        <f t="shared" si="25"/>
        <v>1.1438707382346707</v>
      </c>
      <c r="GU15" s="35">
        <f t="shared" si="26"/>
        <v>4266539</v>
      </c>
      <c r="GV15" s="35">
        <f t="shared" si="27"/>
        <v>574267</v>
      </c>
      <c r="GW15" s="36">
        <f t="shared" si="28"/>
        <v>1.1555321493107766</v>
      </c>
      <c r="GX15" s="35">
        <v>2487128</v>
      </c>
      <c r="GY15" s="35">
        <f t="shared" si="29"/>
        <v>381557</v>
      </c>
      <c r="GZ15" s="36">
        <f t="shared" si="30"/>
        <v>1.1812130771177984</v>
      </c>
      <c r="HA15" s="35">
        <f t="shared" si="31"/>
        <v>6753667</v>
      </c>
      <c r="HB15" s="35">
        <f t="shared" si="32"/>
        <v>955824</v>
      </c>
      <c r="HC15" s="36">
        <f t="shared" si="33"/>
        <v>1.1648585517062122</v>
      </c>
      <c r="HD15" s="35">
        <v>2944341</v>
      </c>
      <c r="HE15" s="35">
        <f t="shared" si="34"/>
        <v>820028</v>
      </c>
      <c r="HF15" s="36">
        <f t="shared" si="35"/>
        <v>1.3860203275129419</v>
      </c>
      <c r="HG15" s="35">
        <f t="shared" si="36"/>
        <v>9698008</v>
      </c>
      <c r="HH15" s="35">
        <f t="shared" si="37"/>
        <v>1775852</v>
      </c>
      <c r="HI15" s="36">
        <f t="shared" si="38"/>
        <v>1.2241627153012387</v>
      </c>
      <c r="HJ15" s="22">
        <f t="shared" si="40"/>
        <v>3200342.64</v>
      </c>
      <c r="HK15" s="37">
        <f t="shared" si="39"/>
        <v>586031.16</v>
      </c>
    </row>
    <row r="16" spans="1:219" s="1" customFormat="1" ht="11.25" x14ac:dyDescent="0.2">
      <c r="A16" s="13">
        <v>6</v>
      </c>
      <c r="B16" s="21">
        <v>29</v>
      </c>
      <c r="C16" s="21" t="s">
        <v>112</v>
      </c>
      <c r="D16" s="13">
        <v>1012007429</v>
      </c>
      <c r="E16" s="13">
        <v>101201001</v>
      </c>
      <c r="F16" s="13">
        <v>86618101</v>
      </c>
      <c r="G16" s="22">
        <v>5684</v>
      </c>
      <c r="H16" s="22">
        <v>5685</v>
      </c>
      <c r="I16" s="22">
        <v>5684</v>
      </c>
      <c r="J16" s="23">
        <f>G16+H16+I16</f>
        <v>17053</v>
      </c>
      <c r="K16" s="22">
        <v>5685</v>
      </c>
      <c r="L16" s="22">
        <v>7374</v>
      </c>
      <c r="M16" s="22">
        <v>3754</v>
      </c>
      <c r="N16" s="23">
        <f>J16+K16+L16+M16</f>
        <v>33866</v>
      </c>
      <c r="O16" s="22">
        <v>3754</v>
      </c>
      <c r="P16" s="22">
        <v>0</v>
      </c>
      <c r="Q16" s="22">
        <v>7507</v>
      </c>
      <c r="R16" s="23">
        <f>N16+O16+P16+Q16</f>
        <v>45127</v>
      </c>
      <c r="S16" s="22">
        <v>3754</v>
      </c>
      <c r="T16" s="22">
        <v>3754</v>
      </c>
      <c r="U16" s="22">
        <v>3754</v>
      </c>
      <c r="V16" s="23">
        <f>R16+S16+T16+U16</f>
        <v>56389</v>
      </c>
      <c r="W16" s="22">
        <v>4403</v>
      </c>
      <c r="X16" s="22">
        <f>W16-G16</f>
        <v>-1281</v>
      </c>
      <c r="Y16" s="24">
        <f>W16/G16</f>
        <v>0.77463054187192115</v>
      </c>
      <c r="Z16" s="22">
        <v>3754</v>
      </c>
      <c r="AA16" s="22">
        <f>Z16-H16</f>
        <v>-1931</v>
      </c>
      <c r="AB16" s="24">
        <f>Z16/H16</f>
        <v>0.66033421284080918</v>
      </c>
      <c r="AC16" s="22">
        <v>3754</v>
      </c>
      <c r="AD16" s="22">
        <f>AC16-I16</f>
        <v>-1930</v>
      </c>
      <c r="AE16" s="24">
        <f>AC16/I16</f>
        <v>0.66045038705137227</v>
      </c>
      <c r="AF16" s="25">
        <f>W16+Z16+AC16</f>
        <v>11911</v>
      </c>
      <c r="AG16" s="25">
        <f>AF16-J16</f>
        <v>-5142</v>
      </c>
      <c r="AH16" s="26">
        <f>AF16/J16</f>
        <v>0.69846947751128829</v>
      </c>
      <c r="AI16" s="22">
        <v>276754</v>
      </c>
      <c r="AJ16" s="22">
        <f>AI16-K16</f>
        <v>271069</v>
      </c>
      <c r="AK16" s="24">
        <f>AI16/K16</f>
        <v>48.681442392260337</v>
      </c>
      <c r="AL16" s="22">
        <v>116853</v>
      </c>
      <c r="AM16" s="22">
        <f>AL16-L16</f>
        <v>109479</v>
      </c>
      <c r="AN16" s="24">
        <f>AL16/L16</f>
        <v>15.846623270951994</v>
      </c>
      <c r="AO16" s="22">
        <v>3754</v>
      </c>
      <c r="AP16" s="22">
        <f>AO16-M16</f>
        <v>0</v>
      </c>
      <c r="AQ16" s="24">
        <f>AO16/M16</f>
        <v>1</v>
      </c>
      <c r="AR16" s="27">
        <f>AF16+AI16+AL16+AO16</f>
        <v>409272</v>
      </c>
      <c r="AS16" s="27">
        <f>AR16-N16</f>
        <v>375406</v>
      </c>
      <c r="AT16" s="28">
        <f>AR16/N16</f>
        <v>12.085041044115041</v>
      </c>
      <c r="AU16" s="22">
        <v>3757</v>
      </c>
      <c r="AV16" s="22">
        <f>AU16-O16</f>
        <v>3</v>
      </c>
      <c r="AW16" s="24">
        <f>AU16/O16</f>
        <v>1.000799147575919</v>
      </c>
      <c r="AX16" s="22">
        <v>53192</v>
      </c>
      <c r="AY16" s="22">
        <f>AX16-P16</f>
        <v>53192</v>
      </c>
      <c r="AZ16" s="24" t="e">
        <f>AX16/P16</f>
        <v>#DIV/0!</v>
      </c>
      <c r="BA16" s="22">
        <v>344568.87</v>
      </c>
      <c r="BB16" s="22">
        <f>BA16-Q16</f>
        <v>337061.87</v>
      </c>
      <c r="BC16" s="24">
        <f>BA16/Q16</f>
        <v>45.899676302118024</v>
      </c>
      <c r="BD16" s="27">
        <f>AR16+AU16+AX16+BA16</f>
        <v>810789.87</v>
      </c>
      <c r="BE16" s="27">
        <f>BD16-R16</f>
        <v>765662.87</v>
      </c>
      <c r="BF16" s="28">
        <f>BD16/R16</f>
        <v>17.966846233961931</v>
      </c>
      <c r="BG16" s="22">
        <v>-337060.87</v>
      </c>
      <c r="BH16" s="22">
        <f>BG16-S16</f>
        <v>-340814.87</v>
      </c>
      <c r="BI16" s="24">
        <f>BG16/S16</f>
        <v>-89.787125732551942</v>
      </c>
      <c r="BJ16" s="22">
        <v>237573</v>
      </c>
      <c r="BK16" s="22">
        <f>BJ16-T16</f>
        <v>233819</v>
      </c>
      <c r="BL16" s="24">
        <f>BJ16/T16</f>
        <v>63.285295684603092</v>
      </c>
      <c r="BM16" s="22">
        <v>110123</v>
      </c>
      <c r="BN16" s="22">
        <f>BM16-U16</f>
        <v>106369</v>
      </c>
      <c r="BO16" s="24">
        <f>BM16/U16</f>
        <v>29.33484283431007</v>
      </c>
      <c r="BP16" s="27">
        <f>BD16+BG16+BJ16+BM16</f>
        <v>821425</v>
      </c>
      <c r="BQ16" s="22">
        <f>BP16-V16</f>
        <v>765036</v>
      </c>
      <c r="BR16" s="24">
        <f>BP16/V16</f>
        <v>14.567114153469648</v>
      </c>
      <c r="BS16" s="22">
        <v>3754</v>
      </c>
      <c r="BT16" s="22">
        <f>BS16-W16</f>
        <v>-649</v>
      </c>
      <c r="BU16" s="24">
        <f>BS16/W16</f>
        <v>0.85260049965932316</v>
      </c>
      <c r="BV16" s="22">
        <v>3754</v>
      </c>
      <c r="BW16" s="22">
        <f>BV16-Z16</f>
        <v>0</v>
      </c>
      <c r="BX16" s="24">
        <f>BV16/Z16</f>
        <v>1</v>
      </c>
      <c r="BY16" s="22">
        <v>3754</v>
      </c>
      <c r="BZ16" s="22">
        <f>BY16-AC16</f>
        <v>0</v>
      </c>
      <c r="CA16" s="24">
        <f>BY16/AC16</f>
        <v>1</v>
      </c>
      <c r="CB16" s="29">
        <f>BS16+BV16+BY16</f>
        <v>11262</v>
      </c>
      <c r="CC16" s="29">
        <f>CB16-AF16</f>
        <v>-649</v>
      </c>
      <c r="CD16" s="30">
        <f>CB16/AF16</f>
        <v>0.94551255142305435</v>
      </c>
      <c r="CE16" s="22">
        <v>3754</v>
      </c>
      <c r="CF16" s="22">
        <f>CE16-AI16</f>
        <v>-273000</v>
      </c>
      <c r="CG16" s="24">
        <f>CE16/AI16</f>
        <v>1.3564392926570168E-2</v>
      </c>
      <c r="CH16" s="22">
        <v>524396.81999999995</v>
      </c>
      <c r="CI16" s="22">
        <f>CH16-AL16</f>
        <v>407543.81999999995</v>
      </c>
      <c r="CJ16" s="24">
        <f>CH16/AL16</f>
        <v>4.4876624476906875</v>
      </c>
      <c r="CK16" s="22">
        <v>138752</v>
      </c>
      <c r="CL16" s="22">
        <f>CK16-AO16</f>
        <v>134998</v>
      </c>
      <c r="CM16" s="24">
        <f>CK16/AO16</f>
        <v>36.961108151305275</v>
      </c>
      <c r="CN16" s="29">
        <f>CB16+CE16+CH16+CK16</f>
        <v>678164.82</v>
      </c>
      <c r="CO16" s="29">
        <f>CN16-AR16</f>
        <v>268892.81999999995</v>
      </c>
      <c r="CP16" s="30">
        <f>CN16/AR16</f>
        <v>1.6570027267929395</v>
      </c>
      <c r="CQ16" s="22">
        <v>2968</v>
      </c>
      <c r="CR16" s="22">
        <f>CQ16-AU16</f>
        <v>-789</v>
      </c>
      <c r="CS16" s="24">
        <f>CQ16/AU16</f>
        <v>0.78999201490550974</v>
      </c>
      <c r="CT16" s="22">
        <v>55753</v>
      </c>
      <c r="CU16" s="22">
        <f>CT16-AX16</f>
        <v>2561</v>
      </c>
      <c r="CV16" s="24">
        <f>CT16/AX16</f>
        <v>1.0481463377951572</v>
      </c>
      <c r="CW16" s="22">
        <v>4013.05</v>
      </c>
      <c r="CX16" s="22">
        <f>CW16-BA16</f>
        <v>-340555.82</v>
      </c>
      <c r="CY16" s="24">
        <f>CW16/BA16</f>
        <v>1.1646583163476144E-2</v>
      </c>
      <c r="CZ16" s="29">
        <f>CN16+CQ16+CT16+CW16</f>
        <v>740898.87</v>
      </c>
      <c r="DA16" s="29">
        <f>CZ16-BD16</f>
        <v>-69891</v>
      </c>
      <c r="DB16" s="30">
        <f>CZ16/BD16</f>
        <v>0.91379887368351065</v>
      </c>
      <c r="DC16" s="22">
        <v>79154</v>
      </c>
      <c r="DD16" s="22">
        <f>DC16-BG16</f>
        <v>416214.87</v>
      </c>
      <c r="DE16" s="24">
        <f>DC16/BG16</f>
        <v>-0.23483592147614168</v>
      </c>
      <c r="DF16" s="22">
        <v>3755</v>
      </c>
      <c r="DG16" s="22">
        <f>DF16-BJ16</f>
        <v>-233818</v>
      </c>
      <c r="DH16" s="24">
        <f>DF16/BJ16</f>
        <v>1.5805668152525751E-2</v>
      </c>
      <c r="DI16" s="22">
        <v>3753</v>
      </c>
      <c r="DJ16" s="22">
        <f>DI16-BM16</f>
        <v>-106370</v>
      </c>
      <c r="DK16" s="24">
        <f>DI16/BM16</f>
        <v>3.408007409896207E-2</v>
      </c>
      <c r="DL16" s="29">
        <f>CZ16+DC16+DF16+DI16</f>
        <v>827560.87</v>
      </c>
      <c r="DM16" s="29">
        <f>DL16-BP16</f>
        <v>6135.8699999999953</v>
      </c>
      <c r="DN16" s="30">
        <f>DL16/BP16</f>
        <v>1.0074697872599445</v>
      </c>
      <c r="DO16" s="22">
        <v>7829</v>
      </c>
      <c r="DP16" s="22">
        <f>DO16-BV16-BS16</f>
        <v>321</v>
      </c>
      <c r="DQ16" s="24">
        <f>DO16/(BV16+BS16)</f>
        <v>1.0427543953116676</v>
      </c>
      <c r="DR16" s="22">
        <v>4077</v>
      </c>
      <c r="DS16" s="22">
        <f>DR16-BY16</f>
        <v>323</v>
      </c>
      <c r="DT16" s="24">
        <f>DR16/BY16</f>
        <v>1.0860415556739478</v>
      </c>
      <c r="DU16" s="31">
        <f>DO16+DR16</f>
        <v>11906</v>
      </c>
      <c r="DV16" s="31">
        <f>DU16-CB16</f>
        <v>644</v>
      </c>
      <c r="DW16" s="32">
        <f>DU16/CB16</f>
        <v>1.057183448765761</v>
      </c>
      <c r="DX16" s="22">
        <v>13942</v>
      </c>
      <c r="DY16" s="22">
        <f>DX16-(CK16+CH16+CE16)</f>
        <v>-652960.81999999995</v>
      </c>
      <c r="DZ16" s="24">
        <f>DX16/(CK16+CH16+CE16)</f>
        <v>2.0905594611220869E-2</v>
      </c>
      <c r="EA16" s="31">
        <f>DU16+DX16</f>
        <v>25848</v>
      </c>
      <c r="EB16" s="31">
        <f>EA16-CN16</f>
        <v>-652316.81999999995</v>
      </c>
      <c r="EC16" s="32">
        <f>EA16/CN16</f>
        <v>3.8114628240373781E-2</v>
      </c>
      <c r="ED16" s="22">
        <v>6015</v>
      </c>
      <c r="EE16" s="22">
        <f>ED16-CQ16</f>
        <v>3047</v>
      </c>
      <c r="EF16" s="24">
        <f>ED16/CQ16</f>
        <v>2.0266172506738545</v>
      </c>
      <c r="EG16" s="22">
        <v>6241</v>
      </c>
      <c r="EH16" s="22">
        <f>EG16-CT16</f>
        <v>-49512</v>
      </c>
      <c r="EI16" s="24">
        <f>EG16/CT16</f>
        <v>0.11194016465481678</v>
      </c>
      <c r="EJ16" s="22">
        <v>6239</v>
      </c>
      <c r="EK16" s="22">
        <f>EJ16-CW16</f>
        <v>2225.9499999999998</v>
      </c>
      <c r="EL16" s="24">
        <f>EJ16/CW16</f>
        <v>1.5546778634704277</v>
      </c>
      <c r="EM16" s="31">
        <f>EA16+ED16+EG16+EJ16</f>
        <v>44343</v>
      </c>
      <c r="EN16" s="31">
        <f>EM16-CZ16</f>
        <v>-696555.87</v>
      </c>
      <c r="EO16" s="32">
        <f>EM16/CZ16</f>
        <v>5.9850273492791262E-2</v>
      </c>
      <c r="EP16" s="22">
        <v>12480</v>
      </c>
      <c r="EQ16" s="22">
        <f>EP16-DF16-DC16</f>
        <v>-70429</v>
      </c>
      <c r="ER16" s="24">
        <f>EP16/(DC16+DF16)</f>
        <v>0.15052648084043951</v>
      </c>
      <c r="ES16" s="22">
        <v>6241</v>
      </c>
      <c r="ET16" s="22">
        <f>ES16-DI16</f>
        <v>2488</v>
      </c>
      <c r="EU16" s="24">
        <f>ES16/DI16</f>
        <v>1.6629363176125767</v>
      </c>
      <c r="EV16" s="31">
        <f>EM16+EP16+ES16</f>
        <v>63064</v>
      </c>
      <c r="EW16" s="31">
        <f>EV16-DL16</f>
        <v>-764496.87</v>
      </c>
      <c r="EX16" s="32">
        <f>EV16/DL16</f>
        <v>7.6204666370946222E-2</v>
      </c>
      <c r="EY16" s="22">
        <v>23007</v>
      </c>
      <c r="EZ16" s="22">
        <f>EY16-DU16</f>
        <v>11101</v>
      </c>
      <c r="FA16" s="24">
        <f>EY16/DU16</f>
        <v>1.9323870317486982</v>
      </c>
      <c r="FB16" s="22">
        <v>168275.4</v>
      </c>
      <c r="FC16" s="22">
        <f>FB16-DX16</f>
        <v>154333.4</v>
      </c>
      <c r="FD16" s="24">
        <f>FB16/DX16</f>
        <v>12.069674365227369</v>
      </c>
      <c r="FE16" s="33">
        <f>EY16+FB16</f>
        <v>191282.4</v>
      </c>
      <c r="FF16" s="33">
        <f>FE16-EA16</f>
        <v>165434.4</v>
      </c>
      <c r="FG16" s="34">
        <f>FE16/EA16</f>
        <v>7.4002785515320335</v>
      </c>
      <c r="FH16" s="22">
        <v>614858</v>
      </c>
      <c r="FI16" s="22">
        <f>FH16-(ED16+EG16+EJ16)</f>
        <v>596363</v>
      </c>
      <c r="FJ16" s="24">
        <f>FH16/(ED16+EG16+EJ16)</f>
        <v>33.244552581778862</v>
      </c>
      <c r="FK16" s="33">
        <f>FE16+FH16</f>
        <v>806140.4</v>
      </c>
      <c r="FL16" s="33">
        <f>FK16-EM16</f>
        <v>761797.4</v>
      </c>
      <c r="FM16" s="34">
        <f>FK16/EM16</f>
        <v>18.179654060392846</v>
      </c>
      <c r="FN16" s="22">
        <v>20183</v>
      </c>
      <c r="FO16" s="22">
        <f t="shared" si="0"/>
        <v>1462</v>
      </c>
      <c r="FP16" s="24">
        <f t="shared" si="1"/>
        <v>1.0780941189039046</v>
      </c>
      <c r="FQ16" s="35">
        <f t="shared" si="2"/>
        <v>826323.4</v>
      </c>
      <c r="FR16" s="35">
        <f t="shared" si="3"/>
        <v>763259.4</v>
      </c>
      <c r="FS16" s="36">
        <f t="shared" si="4"/>
        <v>13.10293352784473</v>
      </c>
      <c r="FT16" s="35">
        <v>22729</v>
      </c>
      <c r="FU16" s="35">
        <f t="shared" si="5"/>
        <v>-278</v>
      </c>
      <c r="FV16" s="36">
        <f t="shared" si="6"/>
        <v>0.98791672099795713</v>
      </c>
      <c r="FW16" s="35">
        <v>22477</v>
      </c>
      <c r="FX16" s="35">
        <f t="shared" si="7"/>
        <v>-145798.39999999999</v>
      </c>
      <c r="FY16" s="36">
        <f t="shared" si="8"/>
        <v>0.13357270284307748</v>
      </c>
      <c r="FZ16" s="35">
        <f t="shared" si="9"/>
        <v>45206</v>
      </c>
      <c r="GA16" s="35">
        <f t="shared" si="10"/>
        <v>-146076.4</v>
      </c>
      <c r="GB16" s="36">
        <f t="shared" si="11"/>
        <v>0.23633120454364856</v>
      </c>
      <c r="GC16" s="35">
        <v>20299</v>
      </c>
      <c r="GD16" s="35">
        <f t="shared" si="12"/>
        <v>-594559</v>
      </c>
      <c r="GE16" s="36">
        <f t="shared" si="13"/>
        <v>3.3014126839042514E-2</v>
      </c>
      <c r="GF16" s="35">
        <f t="shared" si="14"/>
        <v>65505</v>
      </c>
      <c r="GG16" s="35">
        <f t="shared" si="15"/>
        <v>-740635.4</v>
      </c>
      <c r="GH16" s="36">
        <f t="shared" si="16"/>
        <v>8.1257557616514445E-2</v>
      </c>
      <c r="GI16" s="35">
        <v>166238</v>
      </c>
      <c r="GJ16" s="35">
        <f t="shared" si="17"/>
        <v>146055</v>
      </c>
      <c r="GK16" s="36">
        <f t="shared" si="18"/>
        <v>8.2365356983600062</v>
      </c>
      <c r="GL16" s="35">
        <f t="shared" si="19"/>
        <v>231743</v>
      </c>
      <c r="GM16" s="35">
        <f t="shared" si="20"/>
        <v>-594580.4</v>
      </c>
      <c r="GN16" s="36">
        <f t="shared" si="21"/>
        <v>0.2804507290971065</v>
      </c>
      <c r="GO16" s="35">
        <v>162503</v>
      </c>
      <c r="GP16" s="35">
        <f t="shared" si="22"/>
        <v>139774</v>
      </c>
      <c r="GQ16" s="36">
        <f t="shared" si="23"/>
        <v>7.1495886312640238</v>
      </c>
      <c r="GR16" s="35">
        <v>32484</v>
      </c>
      <c r="GS16" s="35">
        <f t="shared" si="24"/>
        <v>10007</v>
      </c>
      <c r="GT16" s="36">
        <f t="shared" si="25"/>
        <v>1.4452106597855585</v>
      </c>
      <c r="GU16" s="35">
        <f t="shared" si="26"/>
        <v>194987</v>
      </c>
      <c r="GV16" s="35">
        <f t="shared" si="27"/>
        <v>149781</v>
      </c>
      <c r="GW16" s="36">
        <f t="shared" si="28"/>
        <v>4.3132991195858956</v>
      </c>
      <c r="GX16" s="35">
        <v>14590</v>
      </c>
      <c r="GY16" s="35">
        <f t="shared" si="29"/>
        <v>-5709</v>
      </c>
      <c r="GZ16" s="36">
        <f t="shared" si="30"/>
        <v>0.71875461845411104</v>
      </c>
      <c r="HA16" s="35">
        <f t="shared" si="31"/>
        <v>209577</v>
      </c>
      <c r="HB16" s="35">
        <f t="shared" si="32"/>
        <v>144072</v>
      </c>
      <c r="HC16" s="36">
        <f t="shared" si="33"/>
        <v>3.1994046256010993</v>
      </c>
      <c r="HD16" s="35">
        <v>1236306</v>
      </c>
      <c r="HE16" s="35">
        <f t="shared" si="34"/>
        <v>1070068</v>
      </c>
      <c r="HF16" s="36">
        <f t="shared" si="35"/>
        <v>7.4369638710764088</v>
      </c>
      <c r="HG16" s="35">
        <f t="shared" si="36"/>
        <v>1445883</v>
      </c>
      <c r="HH16" s="35">
        <f t="shared" si="37"/>
        <v>1214140</v>
      </c>
      <c r="HI16" s="36">
        <f t="shared" si="38"/>
        <v>6.2391658000457406</v>
      </c>
      <c r="HJ16" s="22">
        <f t="shared" si="40"/>
        <v>477141.39</v>
      </c>
      <c r="HK16" s="37">
        <f t="shared" si="39"/>
        <v>400666.2</v>
      </c>
    </row>
    <row r="17" spans="1:219" s="1" customFormat="1" ht="11.25" x14ac:dyDescent="0.2">
      <c r="A17" s="13">
        <v>7</v>
      </c>
      <c r="B17" s="21">
        <v>74</v>
      </c>
      <c r="C17" s="21" t="s">
        <v>113</v>
      </c>
      <c r="D17" s="13">
        <v>1012012901</v>
      </c>
      <c r="E17" s="13"/>
      <c r="F17" s="13">
        <v>86618450</v>
      </c>
      <c r="G17" s="22"/>
      <c r="H17" s="22"/>
      <c r="I17" s="22"/>
      <c r="J17" s="23"/>
      <c r="K17" s="22"/>
      <c r="L17" s="22"/>
      <c r="M17" s="22"/>
      <c r="N17" s="23"/>
      <c r="O17" s="22"/>
      <c r="P17" s="22"/>
      <c r="Q17" s="22"/>
      <c r="R17" s="23"/>
      <c r="S17" s="22"/>
      <c r="T17" s="22"/>
      <c r="U17" s="22"/>
      <c r="V17" s="23"/>
      <c r="W17" s="22"/>
      <c r="X17" s="22"/>
      <c r="Y17" s="24"/>
      <c r="Z17" s="22"/>
      <c r="AA17" s="22"/>
      <c r="AB17" s="24"/>
      <c r="AC17" s="22"/>
      <c r="AD17" s="22"/>
      <c r="AE17" s="24"/>
      <c r="AF17" s="25"/>
      <c r="AG17" s="25"/>
      <c r="AH17" s="26"/>
      <c r="AI17" s="22"/>
      <c r="AJ17" s="22"/>
      <c r="AK17" s="24"/>
      <c r="AL17" s="22"/>
      <c r="AM17" s="22"/>
      <c r="AN17" s="24"/>
      <c r="AO17" s="22"/>
      <c r="AP17" s="22"/>
      <c r="AQ17" s="24"/>
      <c r="AR17" s="27"/>
      <c r="AS17" s="27"/>
      <c r="AT17" s="28"/>
      <c r="AU17" s="22"/>
      <c r="AV17" s="22"/>
      <c r="AW17" s="24"/>
      <c r="AX17" s="22"/>
      <c r="AY17" s="22"/>
      <c r="AZ17" s="24"/>
      <c r="BA17" s="22"/>
      <c r="BB17" s="22">
        <f>BA17-Q17</f>
        <v>0</v>
      </c>
      <c r="BC17" s="24" t="e">
        <f>BA17/Q17</f>
        <v>#DIV/0!</v>
      </c>
      <c r="BD17" s="27">
        <f>AR17+AU17+AX17+BA17</f>
        <v>0</v>
      </c>
      <c r="BE17" s="27">
        <f>BD17-R17</f>
        <v>0</v>
      </c>
      <c r="BF17" s="28" t="e">
        <f>BD17/R17</f>
        <v>#DIV/0!</v>
      </c>
      <c r="BG17" s="22"/>
      <c r="BH17" s="22">
        <f>BG17-S17</f>
        <v>0</v>
      </c>
      <c r="BI17" s="24" t="e">
        <f>BG17/S17</f>
        <v>#DIV/0!</v>
      </c>
      <c r="BJ17" s="22"/>
      <c r="BK17" s="22">
        <f>BJ17-T17</f>
        <v>0</v>
      </c>
      <c r="BL17" s="24" t="e">
        <f>BJ17/T17</f>
        <v>#DIV/0!</v>
      </c>
      <c r="BM17" s="22"/>
      <c r="BN17" s="22">
        <f>BM17-U17</f>
        <v>0</v>
      </c>
      <c r="BO17" s="24" t="e">
        <f>BM17/U17</f>
        <v>#DIV/0!</v>
      </c>
      <c r="BP17" s="27">
        <f>BD17+BG17+BJ17+BM17</f>
        <v>0</v>
      </c>
      <c r="BQ17" s="22">
        <f>BP17-V17</f>
        <v>0</v>
      </c>
      <c r="BR17" s="24" t="e">
        <f>BP17/V17</f>
        <v>#DIV/0!</v>
      </c>
      <c r="BS17" s="22"/>
      <c r="BT17" s="22">
        <f>BS17-W17</f>
        <v>0</v>
      </c>
      <c r="BU17" s="24" t="e">
        <f>BS17/W17</f>
        <v>#DIV/0!</v>
      </c>
      <c r="BV17" s="22"/>
      <c r="BW17" s="22">
        <f>BV17-Z17</f>
        <v>0</v>
      </c>
      <c r="BX17" s="24" t="e">
        <f>BV17/Z17</f>
        <v>#DIV/0!</v>
      </c>
      <c r="BY17" s="22"/>
      <c r="BZ17" s="22">
        <f>BY17-AC17</f>
        <v>0</v>
      </c>
      <c r="CA17" s="24" t="e">
        <f>BY17/AC17</f>
        <v>#DIV/0!</v>
      </c>
      <c r="CB17" s="29">
        <f>BS17+BV17+BY17</f>
        <v>0</v>
      </c>
      <c r="CC17" s="29">
        <f>CB17-AF17</f>
        <v>0</v>
      </c>
      <c r="CD17" s="30" t="e">
        <f>CB17/AF17</f>
        <v>#DIV/0!</v>
      </c>
      <c r="CE17" s="22"/>
      <c r="CF17" s="22">
        <f>CE17-AI17</f>
        <v>0</v>
      </c>
      <c r="CG17" s="24" t="e">
        <f>CE17/AI17</f>
        <v>#DIV/0!</v>
      </c>
      <c r="CH17" s="22"/>
      <c r="CI17" s="22">
        <f>CH17-AL17</f>
        <v>0</v>
      </c>
      <c r="CJ17" s="24" t="e">
        <f>CH17/AL17</f>
        <v>#DIV/0!</v>
      </c>
      <c r="CK17" s="22"/>
      <c r="CL17" s="22">
        <f>CK17-AO17</f>
        <v>0</v>
      </c>
      <c r="CM17" s="24" t="e">
        <f>CK17/AO17</f>
        <v>#DIV/0!</v>
      </c>
      <c r="CN17" s="29">
        <f>CB17+CE17+CH17+CK17</f>
        <v>0</v>
      </c>
      <c r="CO17" s="29">
        <f>CN17-AR17</f>
        <v>0</v>
      </c>
      <c r="CP17" s="30" t="e">
        <f>CN17/AR17</f>
        <v>#DIV/0!</v>
      </c>
      <c r="CQ17" s="22"/>
      <c r="CR17" s="22">
        <f>CQ17-AU17</f>
        <v>0</v>
      </c>
      <c r="CS17" s="24" t="e">
        <f>CQ17/AU17</f>
        <v>#DIV/0!</v>
      </c>
      <c r="CT17" s="22"/>
      <c r="CU17" s="22">
        <f>CT17-AX17</f>
        <v>0</v>
      </c>
      <c r="CV17" s="24" t="e">
        <f>CT17/AX17</f>
        <v>#DIV/0!</v>
      </c>
      <c r="CW17" s="22"/>
      <c r="CX17" s="22">
        <f>CW17-BA17</f>
        <v>0</v>
      </c>
      <c r="CY17" s="24" t="e">
        <f>CW17/BA17</f>
        <v>#DIV/0!</v>
      </c>
      <c r="CZ17" s="29">
        <f>CN17+CQ17+CT17+CW17</f>
        <v>0</v>
      </c>
      <c r="DA17" s="29">
        <f>CZ17-BD17</f>
        <v>0</v>
      </c>
      <c r="DB17" s="30" t="e">
        <f>CZ17/BD17</f>
        <v>#DIV/0!</v>
      </c>
      <c r="DC17" s="22"/>
      <c r="DD17" s="22">
        <f>DC17-BG17</f>
        <v>0</v>
      </c>
      <c r="DE17" s="24" t="e">
        <f>DC17/BG17</f>
        <v>#DIV/0!</v>
      </c>
      <c r="DF17" s="22"/>
      <c r="DG17" s="22">
        <f>DF17-BJ17</f>
        <v>0</v>
      </c>
      <c r="DH17" s="24" t="e">
        <f>DF17/BJ17</f>
        <v>#DIV/0!</v>
      </c>
      <c r="DI17" s="22"/>
      <c r="DJ17" s="22">
        <f>DI17-BM17</f>
        <v>0</v>
      </c>
      <c r="DK17" s="24" t="e">
        <f>DI17/BM17</f>
        <v>#DIV/0!</v>
      </c>
      <c r="DL17" s="29">
        <f>CZ17+DC17+DF17+DI17</f>
        <v>0</v>
      </c>
      <c r="DM17" s="29">
        <f>DL17-BP17</f>
        <v>0</v>
      </c>
      <c r="DN17" s="30" t="e">
        <f>DL17/BP17</f>
        <v>#DIV/0!</v>
      </c>
      <c r="DO17" s="22"/>
      <c r="DP17" s="22">
        <f>DO17-BV17-BS17</f>
        <v>0</v>
      </c>
      <c r="DQ17" s="24" t="e">
        <f>DO17/(BV17+BS17)</f>
        <v>#DIV/0!</v>
      </c>
      <c r="DR17" s="22"/>
      <c r="DS17" s="22">
        <f>DR17-BY17</f>
        <v>0</v>
      </c>
      <c r="DT17" s="24" t="e">
        <f>DR17/BY17</f>
        <v>#DIV/0!</v>
      </c>
      <c r="DU17" s="31">
        <f>DO17+DR17</f>
        <v>0</v>
      </c>
      <c r="DV17" s="31">
        <f>DU17-CB17</f>
        <v>0</v>
      </c>
      <c r="DW17" s="32" t="e">
        <f>DU17/CB17</f>
        <v>#DIV/0!</v>
      </c>
      <c r="DX17" s="22"/>
      <c r="DY17" s="22">
        <f>DX17-(CK17+CH17+CE17)</f>
        <v>0</v>
      </c>
      <c r="DZ17" s="24" t="e">
        <f>DX17/(CK17+CH17+CE17)</f>
        <v>#DIV/0!</v>
      </c>
      <c r="EA17" s="31">
        <f>DU17+DX17</f>
        <v>0</v>
      </c>
      <c r="EB17" s="31">
        <f>EA17-CN17</f>
        <v>0</v>
      </c>
      <c r="EC17" s="32" t="e">
        <f>EA17/CN17</f>
        <v>#DIV/0!</v>
      </c>
      <c r="ED17" s="22"/>
      <c r="EE17" s="22">
        <f>ED17-CQ17</f>
        <v>0</v>
      </c>
      <c r="EF17" s="24" t="e">
        <f>ED17/CQ17</f>
        <v>#DIV/0!</v>
      </c>
      <c r="EG17" s="22"/>
      <c r="EH17" s="22">
        <f>EG17-CT17</f>
        <v>0</v>
      </c>
      <c r="EI17" s="24" t="e">
        <f>EG17/CT17</f>
        <v>#DIV/0!</v>
      </c>
      <c r="EJ17" s="22"/>
      <c r="EK17" s="22">
        <f>EJ17-CW17</f>
        <v>0</v>
      </c>
      <c r="EL17" s="24" t="e">
        <f>EJ17/CW17</f>
        <v>#DIV/0!</v>
      </c>
      <c r="EM17" s="31">
        <f>EA17+ED17+EG17+EJ17</f>
        <v>0</v>
      </c>
      <c r="EN17" s="31">
        <f>EM17-CZ17</f>
        <v>0</v>
      </c>
      <c r="EO17" s="32" t="e">
        <f>EM17/CZ17</f>
        <v>#DIV/0!</v>
      </c>
      <c r="EP17" s="22"/>
      <c r="EQ17" s="22">
        <f>EP17-DF17-DC17</f>
        <v>0</v>
      </c>
      <c r="ER17" s="24" t="e">
        <f>EP17/(DC17+DF17)</f>
        <v>#DIV/0!</v>
      </c>
      <c r="ES17" s="22"/>
      <c r="ET17" s="22">
        <f>ES17-DI17</f>
        <v>0</v>
      </c>
      <c r="EU17" s="24" t="e">
        <f>ES17/DI17</f>
        <v>#DIV/0!</v>
      </c>
      <c r="EV17" s="31">
        <f>EM17+EP17+ES17</f>
        <v>0</v>
      </c>
      <c r="EW17" s="31">
        <f>EV17-DL17</f>
        <v>0</v>
      </c>
      <c r="EX17" s="32" t="e">
        <f>EV17/DL17</f>
        <v>#DIV/0!</v>
      </c>
      <c r="EY17" s="22">
        <v>0</v>
      </c>
      <c r="EZ17" s="22">
        <f>EY17-DU17</f>
        <v>0</v>
      </c>
      <c r="FA17" s="24" t="e">
        <f>EY17/DU17</f>
        <v>#DIV/0!</v>
      </c>
      <c r="FB17" s="22">
        <v>0</v>
      </c>
      <c r="FC17" s="22">
        <f>FB17-DX17</f>
        <v>0</v>
      </c>
      <c r="FD17" s="24" t="e">
        <f>FB17/DX17</f>
        <v>#DIV/0!</v>
      </c>
      <c r="FE17" s="33">
        <f>EY17+FB17</f>
        <v>0</v>
      </c>
      <c r="FF17" s="33">
        <f>FE17-EA17</f>
        <v>0</v>
      </c>
      <c r="FG17" s="34" t="e">
        <f>FE17/EA17</f>
        <v>#DIV/0!</v>
      </c>
      <c r="FH17" s="22">
        <v>0</v>
      </c>
      <c r="FI17" s="22">
        <f>FH17-(ED17+EG17+EJ17)</f>
        <v>0</v>
      </c>
      <c r="FJ17" s="24" t="e">
        <f>FH17/(ED17+EG17+EJ17)</f>
        <v>#DIV/0!</v>
      </c>
      <c r="FK17" s="33">
        <f>FE17+FH17</f>
        <v>0</v>
      </c>
      <c r="FL17" s="33">
        <f>FK17-EM17</f>
        <v>0</v>
      </c>
      <c r="FM17" s="34" t="e">
        <f>FK17/EM17</f>
        <v>#DIV/0!</v>
      </c>
      <c r="FN17" s="22">
        <v>69559</v>
      </c>
      <c r="FO17" s="22">
        <f t="shared" si="0"/>
        <v>69559</v>
      </c>
      <c r="FP17" s="24" t="e">
        <f t="shared" si="1"/>
        <v>#DIV/0!</v>
      </c>
      <c r="FQ17" s="35">
        <f t="shared" si="2"/>
        <v>69559</v>
      </c>
      <c r="FR17" s="35">
        <f t="shared" si="3"/>
        <v>69559</v>
      </c>
      <c r="FS17" s="36" t="e">
        <f t="shared" si="4"/>
        <v>#DIV/0!</v>
      </c>
      <c r="FT17" s="35">
        <v>246366</v>
      </c>
      <c r="FU17" s="35">
        <f t="shared" si="5"/>
        <v>246366</v>
      </c>
      <c r="FV17" s="36" t="e">
        <f t="shared" si="6"/>
        <v>#DIV/0!</v>
      </c>
      <c r="FW17" s="35">
        <v>447999.3</v>
      </c>
      <c r="FX17" s="35">
        <f t="shared" si="7"/>
        <v>447999.3</v>
      </c>
      <c r="FY17" s="36" t="e">
        <f t="shared" si="8"/>
        <v>#DIV/0!</v>
      </c>
      <c r="FZ17" s="35">
        <f t="shared" si="9"/>
        <v>694365.3</v>
      </c>
      <c r="GA17" s="35">
        <f t="shared" si="10"/>
        <v>694365.3</v>
      </c>
      <c r="GB17" s="36" t="e">
        <f t="shared" si="11"/>
        <v>#DIV/0!</v>
      </c>
      <c r="GC17" s="35">
        <v>322262</v>
      </c>
      <c r="GD17" s="35">
        <f t="shared" si="12"/>
        <v>322262</v>
      </c>
      <c r="GE17" s="36" t="e">
        <f t="shared" si="13"/>
        <v>#DIV/0!</v>
      </c>
      <c r="GF17" s="35">
        <f t="shared" si="14"/>
        <v>1016627.3</v>
      </c>
      <c r="GG17" s="35">
        <f t="shared" si="15"/>
        <v>1016627.3</v>
      </c>
      <c r="GH17" s="36" t="e">
        <f t="shared" si="16"/>
        <v>#DIV/0!</v>
      </c>
      <c r="GI17" s="35">
        <v>68757</v>
      </c>
      <c r="GJ17" s="35">
        <f t="shared" si="17"/>
        <v>-802</v>
      </c>
      <c r="GK17" s="36">
        <f t="shared" si="18"/>
        <v>0.98847021952587011</v>
      </c>
      <c r="GL17" s="35">
        <f t="shared" si="19"/>
        <v>1085384.3</v>
      </c>
      <c r="GM17" s="35">
        <f t="shared" si="20"/>
        <v>1015825.3</v>
      </c>
      <c r="GN17" s="36">
        <f t="shared" si="21"/>
        <v>15.603793901579955</v>
      </c>
      <c r="GO17" s="35">
        <v>1119089.05</v>
      </c>
      <c r="GP17" s="35">
        <f t="shared" si="22"/>
        <v>872723.05</v>
      </c>
      <c r="GQ17" s="36">
        <f t="shared" si="23"/>
        <v>4.5423842981580256</v>
      </c>
      <c r="GR17" s="35">
        <v>327999.83</v>
      </c>
      <c r="GS17" s="35">
        <f t="shared" si="24"/>
        <v>-119999.46999999997</v>
      </c>
      <c r="GT17" s="36">
        <f t="shared" si="25"/>
        <v>0.7321436216529803</v>
      </c>
      <c r="GU17" s="35">
        <f t="shared" si="26"/>
        <v>1447088.8800000001</v>
      </c>
      <c r="GV17" s="35">
        <f t="shared" si="27"/>
        <v>752723.58000000007</v>
      </c>
      <c r="GW17" s="36">
        <f t="shared" si="28"/>
        <v>2.0840455016977377</v>
      </c>
      <c r="GX17" s="35">
        <v>292107.76</v>
      </c>
      <c r="GY17" s="35">
        <f t="shared" si="29"/>
        <v>-30154.239999999991</v>
      </c>
      <c r="GZ17" s="36">
        <f t="shared" si="30"/>
        <v>0.90642942698797879</v>
      </c>
      <c r="HA17" s="35">
        <f t="shared" si="31"/>
        <v>1739196.6400000001</v>
      </c>
      <c r="HB17" s="35">
        <f t="shared" si="32"/>
        <v>722569.34000000008</v>
      </c>
      <c r="HC17" s="36">
        <f t="shared" si="33"/>
        <v>1.7107514622123565</v>
      </c>
      <c r="HD17" s="35">
        <v>237789</v>
      </c>
      <c r="HE17" s="35">
        <f t="shared" si="34"/>
        <v>169032</v>
      </c>
      <c r="HF17" s="36">
        <f t="shared" si="35"/>
        <v>3.4583969632182905</v>
      </c>
      <c r="HG17" s="35">
        <f t="shared" si="36"/>
        <v>1976985.6400000001</v>
      </c>
      <c r="HH17" s="35">
        <f t="shared" si="37"/>
        <v>891601.34000000008</v>
      </c>
      <c r="HI17" s="36">
        <f t="shared" si="38"/>
        <v>1.821461430757751</v>
      </c>
      <c r="HJ17" s="22">
        <f t="shared" si="40"/>
        <v>810564.1124000001</v>
      </c>
      <c r="HK17" s="37">
        <f t="shared" si="39"/>
        <v>365556.54940000008</v>
      </c>
    </row>
    <row r="18" spans="1:219" s="1" customFormat="1" ht="11.25" x14ac:dyDescent="0.2">
      <c r="A18" s="13">
        <v>8</v>
      </c>
      <c r="B18" s="21">
        <v>97</v>
      </c>
      <c r="C18" s="21" t="s">
        <v>114</v>
      </c>
      <c r="D18" s="13">
        <v>7820019227</v>
      </c>
      <c r="E18" s="13"/>
      <c r="F18" s="13">
        <v>86618411</v>
      </c>
      <c r="G18" s="22"/>
      <c r="H18" s="22"/>
      <c r="I18" s="22"/>
      <c r="J18" s="23"/>
      <c r="K18" s="22"/>
      <c r="L18" s="22"/>
      <c r="M18" s="22"/>
      <c r="N18" s="23"/>
      <c r="O18" s="22"/>
      <c r="P18" s="22"/>
      <c r="Q18" s="22"/>
      <c r="R18" s="23"/>
      <c r="S18" s="22"/>
      <c r="T18" s="22"/>
      <c r="U18" s="22"/>
      <c r="V18" s="23"/>
      <c r="W18" s="22"/>
      <c r="X18" s="22"/>
      <c r="Y18" s="24"/>
      <c r="Z18" s="22"/>
      <c r="AA18" s="22"/>
      <c r="AB18" s="24"/>
      <c r="AC18" s="22"/>
      <c r="AD18" s="22"/>
      <c r="AE18" s="24"/>
      <c r="AF18" s="25"/>
      <c r="AG18" s="25"/>
      <c r="AH18" s="26"/>
      <c r="AI18" s="22"/>
      <c r="AJ18" s="22"/>
      <c r="AK18" s="24"/>
      <c r="AL18" s="22"/>
      <c r="AM18" s="22"/>
      <c r="AN18" s="24"/>
      <c r="AO18" s="22"/>
      <c r="AP18" s="22"/>
      <c r="AQ18" s="24"/>
      <c r="AR18" s="27"/>
      <c r="AS18" s="27"/>
      <c r="AT18" s="28"/>
      <c r="AU18" s="22"/>
      <c r="AV18" s="22"/>
      <c r="AW18" s="24"/>
      <c r="AX18" s="22"/>
      <c r="AY18" s="22"/>
      <c r="AZ18" s="24"/>
      <c r="BA18" s="22"/>
      <c r="BB18" s="22"/>
      <c r="BC18" s="24"/>
      <c r="BD18" s="27"/>
      <c r="BE18" s="27"/>
      <c r="BF18" s="28"/>
      <c r="BG18" s="22"/>
      <c r="BH18" s="22"/>
      <c r="BI18" s="24"/>
      <c r="BJ18" s="22"/>
      <c r="BK18" s="22"/>
      <c r="BL18" s="24"/>
      <c r="BM18" s="22"/>
      <c r="BN18" s="22"/>
      <c r="BO18" s="24"/>
      <c r="BP18" s="27"/>
      <c r="BQ18" s="22"/>
      <c r="BR18" s="24"/>
      <c r="BS18" s="22"/>
      <c r="BT18" s="22"/>
      <c r="BU18" s="24"/>
      <c r="BV18" s="22"/>
      <c r="BW18" s="22"/>
      <c r="BX18" s="24"/>
      <c r="BY18" s="22"/>
      <c r="BZ18" s="22"/>
      <c r="CA18" s="24"/>
      <c r="CB18" s="29"/>
      <c r="CC18" s="29"/>
      <c r="CD18" s="30"/>
      <c r="CE18" s="22"/>
      <c r="CF18" s="22"/>
      <c r="CG18" s="24"/>
      <c r="CH18" s="22"/>
      <c r="CI18" s="22"/>
      <c r="CJ18" s="24"/>
      <c r="CK18" s="22"/>
      <c r="CL18" s="22"/>
      <c r="CM18" s="24"/>
      <c r="CN18" s="29"/>
      <c r="CO18" s="29"/>
      <c r="CP18" s="30"/>
      <c r="CQ18" s="22"/>
      <c r="CR18" s="22"/>
      <c r="CS18" s="24"/>
      <c r="CT18" s="22"/>
      <c r="CU18" s="22"/>
      <c r="CV18" s="24"/>
      <c r="CW18" s="22"/>
      <c r="CX18" s="22"/>
      <c r="CY18" s="24"/>
      <c r="CZ18" s="29"/>
      <c r="DA18" s="29"/>
      <c r="DB18" s="30"/>
      <c r="DC18" s="22"/>
      <c r="DD18" s="22"/>
      <c r="DE18" s="24"/>
      <c r="DF18" s="22"/>
      <c r="DG18" s="22"/>
      <c r="DH18" s="24"/>
      <c r="DI18" s="22"/>
      <c r="DJ18" s="22"/>
      <c r="DK18" s="24"/>
      <c r="DL18" s="29"/>
      <c r="DM18" s="29"/>
      <c r="DN18" s="30"/>
      <c r="DO18" s="22"/>
      <c r="DP18" s="22"/>
      <c r="DQ18" s="24"/>
      <c r="DR18" s="22"/>
      <c r="DS18" s="22"/>
      <c r="DT18" s="24"/>
      <c r="DU18" s="31"/>
      <c r="DV18" s="31"/>
      <c r="DW18" s="32"/>
      <c r="DX18" s="22"/>
      <c r="DY18" s="22"/>
      <c r="DZ18" s="24"/>
      <c r="EA18" s="31"/>
      <c r="EB18" s="31"/>
      <c r="EC18" s="32"/>
      <c r="ED18" s="22"/>
      <c r="EE18" s="22"/>
      <c r="EF18" s="24"/>
      <c r="EG18" s="22"/>
      <c r="EH18" s="22"/>
      <c r="EI18" s="24"/>
      <c r="EJ18" s="22"/>
      <c r="EK18" s="22"/>
      <c r="EL18" s="24"/>
      <c r="EM18" s="31"/>
      <c r="EN18" s="31"/>
      <c r="EO18" s="32"/>
      <c r="EP18" s="22"/>
      <c r="EQ18" s="22"/>
      <c r="ER18" s="24"/>
      <c r="ES18" s="22"/>
      <c r="ET18" s="22"/>
      <c r="EU18" s="24"/>
      <c r="EV18" s="31"/>
      <c r="EW18" s="31"/>
      <c r="EX18" s="32"/>
      <c r="EY18" s="22"/>
      <c r="EZ18" s="22"/>
      <c r="FA18" s="24"/>
      <c r="FB18" s="22"/>
      <c r="FC18" s="22"/>
      <c r="FD18" s="24"/>
      <c r="FE18" s="33"/>
      <c r="FF18" s="33"/>
      <c r="FG18" s="34"/>
      <c r="FH18" s="22"/>
      <c r="FI18" s="22"/>
      <c r="FJ18" s="24"/>
      <c r="FK18" s="33"/>
      <c r="FL18" s="33"/>
      <c r="FM18" s="34"/>
      <c r="FN18" s="22"/>
      <c r="FO18" s="22"/>
      <c r="FP18" s="24"/>
      <c r="FQ18" s="35"/>
      <c r="FR18" s="35"/>
      <c r="FS18" s="36"/>
      <c r="FT18" s="35">
        <v>24084</v>
      </c>
      <c r="FU18" s="35"/>
      <c r="FV18" s="36"/>
      <c r="FW18" s="35">
        <v>24082</v>
      </c>
      <c r="FX18" s="35">
        <f t="shared" si="7"/>
        <v>24082</v>
      </c>
      <c r="FY18" s="36" t="e">
        <f t="shared" si="8"/>
        <v>#DIV/0!</v>
      </c>
      <c r="FZ18" s="35">
        <f t="shared" si="9"/>
        <v>48166</v>
      </c>
      <c r="GA18" s="35">
        <f t="shared" si="10"/>
        <v>48166</v>
      </c>
      <c r="GB18" s="36" t="e">
        <f t="shared" si="11"/>
        <v>#DIV/0!</v>
      </c>
      <c r="GC18" s="35">
        <v>20531</v>
      </c>
      <c r="GD18" s="35">
        <f t="shared" si="12"/>
        <v>20531</v>
      </c>
      <c r="GE18" s="36" t="e">
        <f t="shared" si="13"/>
        <v>#DIV/0!</v>
      </c>
      <c r="GF18" s="35">
        <f t="shared" si="14"/>
        <v>68697</v>
      </c>
      <c r="GG18" s="35">
        <f t="shared" si="15"/>
        <v>68697</v>
      </c>
      <c r="GH18" s="36" t="e">
        <f t="shared" si="16"/>
        <v>#DIV/0!</v>
      </c>
      <c r="GI18" s="35">
        <v>15808.41</v>
      </c>
      <c r="GJ18" s="35"/>
      <c r="GK18" s="36"/>
      <c r="GL18" s="35">
        <f t="shared" si="19"/>
        <v>84505.41</v>
      </c>
      <c r="GM18" s="35"/>
      <c r="GN18" s="36"/>
      <c r="GO18" s="35">
        <v>20295</v>
      </c>
      <c r="GP18" s="35">
        <f t="shared" si="22"/>
        <v>-3789</v>
      </c>
      <c r="GQ18" s="36">
        <f t="shared" si="23"/>
        <v>0.84267563527653211</v>
      </c>
      <c r="GR18" s="35">
        <v>28537</v>
      </c>
      <c r="GS18" s="35">
        <f t="shared" si="24"/>
        <v>4455</v>
      </c>
      <c r="GT18" s="36">
        <f t="shared" si="25"/>
        <v>1.184992940785649</v>
      </c>
      <c r="GU18" s="35">
        <f t="shared" si="26"/>
        <v>48832</v>
      </c>
      <c r="GV18" s="35">
        <f t="shared" si="27"/>
        <v>666</v>
      </c>
      <c r="GW18" s="36">
        <f t="shared" si="28"/>
        <v>1.0138271809990449</v>
      </c>
      <c r="GX18" s="35">
        <v>295751</v>
      </c>
      <c r="GY18" s="35">
        <f t="shared" si="29"/>
        <v>275220</v>
      </c>
      <c r="GZ18" s="36">
        <f t="shared" si="30"/>
        <v>14.405094734791291</v>
      </c>
      <c r="HA18" s="35">
        <f t="shared" si="31"/>
        <v>344583</v>
      </c>
      <c r="HB18" s="35">
        <f t="shared" si="32"/>
        <v>275886</v>
      </c>
      <c r="HC18" s="36">
        <f t="shared" si="33"/>
        <v>5.0159832307087644</v>
      </c>
      <c r="HD18" s="35">
        <v>556367</v>
      </c>
      <c r="HE18" s="35">
        <f t="shared" si="34"/>
        <v>540558.59</v>
      </c>
      <c r="HF18" s="36">
        <f t="shared" si="35"/>
        <v>35.194368061051051</v>
      </c>
      <c r="HG18" s="35">
        <f t="shared" si="36"/>
        <v>900950</v>
      </c>
      <c r="HH18" s="35">
        <f t="shared" si="37"/>
        <v>816444.59</v>
      </c>
      <c r="HI18" s="36">
        <f t="shared" si="38"/>
        <v>10.661447592526915</v>
      </c>
      <c r="HJ18" s="22">
        <f t="shared" si="40"/>
        <v>369389.5</v>
      </c>
      <c r="HK18" s="37">
        <f t="shared" si="39"/>
        <v>334742.2819</v>
      </c>
    </row>
    <row r="19" spans="1:219" s="1" customFormat="1" ht="11.25" x14ac:dyDescent="0.2">
      <c r="A19" s="13">
        <v>9</v>
      </c>
      <c r="B19" s="21">
        <v>77</v>
      </c>
      <c r="C19" s="21" t="s">
        <v>115</v>
      </c>
      <c r="D19" s="13">
        <v>1001182845</v>
      </c>
      <c r="E19" s="13"/>
      <c r="F19" s="13">
        <v>86618101</v>
      </c>
      <c r="G19" s="22"/>
      <c r="H19" s="22"/>
      <c r="I19" s="22"/>
      <c r="J19" s="23"/>
      <c r="K19" s="22"/>
      <c r="L19" s="22"/>
      <c r="M19" s="22"/>
      <c r="N19" s="23"/>
      <c r="O19" s="22"/>
      <c r="P19" s="22"/>
      <c r="Q19" s="22"/>
      <c r="R19" s="23"/>
      <c r="S19" s="22"/>
      <c r="T19" s="22"/>
      <c r="U19" s="22"/>
      <c r="V19" s="23"/>
      <c r="W19" s="22"/>
      <c r="X19" s="22"/>
      <c r="Y19" s="24"/>
      <c r="Z19" s="22"/>
      <c r="AA19" s="22"/>
      <c r="AB19" s="24"/>
      <c r="AC19" s="22"/>
      <c r="AD19" s="22"/>
      <c r="AE19" s="24"/>
      <c r="AF19" s="25"/>
      <c r="AG19" s="25"/>
      <c r="AH19" s="26"/>
      <c r="AI19" s="22"/>
      <c r="AJ19" s="22"/>
      <c r="AK19" s="24"/>
      <c r="AL19" s="22"/>
      <c r="AM19" s="22"/>
      <c r="AN19" s="24"/>
      <c r="AO19" s="22"/>
      <c r="AP19" s="22"/>
      <c r="AQ19" s="24"/>
      <c r="AR19" s="27"/>
      <c r="AS19" s="27"/>
      <c r="AT19" s="28"/>
      <c r="AU19" s="22"/>
      <c r="AV19" s="22"/>
      <c r="AW19" s="24"/>
      <c r="AX19" s="22"/>
      <c r="AY19" s="22"/>
      <c r="AZ19" s="24"/>
      <c r="BA19" s="22"/>
      <c r="BB19" s="22"/>
      <c r="BC19" s="24"/>
      <c r="BD19" s="27"/>
      <c r="BE19" s="27"/>
      <c r="BF19" s="28"/>
      <c r="BG19" s="22"/>
      <c r="BH19" s="22"/>
      <c r="BI19" s="24"/>
      <c r="BJ19" s="22"/>
      <c r="BK19" s="22"/>
      <c r="BL19" s="24"/>
      <c r="BM19" s="22"/>
      <c r="BN19" s="22"/>
      <c r="BO19" s="24"/>
      <c r="BP19" s="27"/>
      <c r="BQ19" s="22"/>
      <c r="BR19" s="24"/>
      <c r="BS19" s="22"/>
      <c r="BT19" s="22"/>
      <c r="BU19" s="24"/>
      <c r="BV19" s="22"/>
      <c r="BW19" s="22"/>
      <c r="BX19" s="24"/>
      <c r="BY19" s="22"/>
      <c r="BZ19" s="22"/>
      <c r="CA19" s="24"/>
      <c r="CB19" s="29"/>
      <c r="CC19" s="29"/>
      <c r="CD19" s="30"/>
      <c r="CE19" s="22"/>
      <c r="CF19" s="22"/>
      <c r="CG19" s="24"/>
      <c r="CH19" s="22"/>
      <c r="CI19" s="22"/>
      <c r="CJ19" s="24"/>
      <c r="CK19" s="22"/>
      <c r="CL19" s="22"/>
      <c r="CM19" s="24"/>
      <c r="CN19" s="29"/>
      <c r="CO19" s="29"/>
      <c r="CP19" s="30"/>
      <c r="CQ19" s="22"/>
      <c r="CR19" s="22"/>
      <c r="CS19" s="24"/>
      <c r="CT19" s="22"/>
      <c r="CU19" s="22"/>
      <c r="CV19" s="24"/>
      <c r="CW19" s="22"/>
      <c r="CX19" s="22"/>
      <c r="CY19" s="24"/>
      <c r="CZ19" s="29"/>
      <c r="DA19" s="29"/>
      <c r="DB19" s="30"/>
      <c r="DC19" s="22"/>
      <c r="DD19" s="22"/>
      <c r="DE19" s="24"/>
      <c r="DF19" s="22"/>
      <c r="DG19" s="22"/>
      <c r="DH19" s="24"/>
      <c r="DI19" s="22"/>
      <c r="DJ19" s="22"/>
      <c r="DK19" s="24"/>
      <c r="DL19" s="29"/>
      <c r="DM19" s="29"/>
      <c r="DN19" s="30"/>
      <c r="DO19" s="22"/>
      <c r="DP19" s="22"/>
      <c r="DQ19" s="24"/>
      <c r="DR19" s="22"/>
      <c r="DS19" s="22"/>
      <c r="DT19" s="24"/>
      <c r="DU19" s="31"/>
      <c r="DV19" s="31"/>
      <c r="DW19" s="32"/>
      <c r="DX19" s="22"/>
      <c r="DY19" s="22"/>
      <c r="DZ19" s="24"/>
      <c r="EA19" s="31"/>
      <c r="EB19" s="31"/>
      <c r="EC19" s="32"/>
      <c r="ED19" s="22"/>
      <c r="EE19" s="22"/>
      <c r="EF19" s="24"/>
      <c r="EG19" s="22"/>
      <c r="EH19" s="22"/>
      <c r="EI19" s="24"/>
      <c r="EJ19" s="22"/>
      <c r="EK19" s="22"/>
      <c r="EL19" s="24"/>
      <c r="EM19" s="31"/>
      <c r="EN19" s="31"/>
      <c r="EO19" s="32"/>
      <c r="EP19" s="22"/>
      <c r="EQ19" s="22"/>
      <c r="ER19" s="24"/>
      <c r="ES19" s="22"/>
      <c r="ET19" s="22"/>
      <c r="EU19" s="24"/>
      <c r="EV19" s="31"/>
      <c r="EW19" s="31"/>
      <c r="EX19" s="32"/>
      <c r="EY19" s="22">
        <v>4485</v>
      </c>
      <c r="EZ19" s="22">
        <f>EY19-DU19</f>
        <v>4485</v>
      </c>
      <c r="FA19" s="24" t="e">
        <f>EY19/DU19</f>
        <v>#DIV/0!</v>
      </c>
      <c r="FB19" s="22">
        <v>0</v>
      </c>
      <c r="FC19" s="22">
        <f>FB19-DX19</f>
        <v>0</v>
      </c>
      <c r="FD19" s="24" t="e">
        <f>FB19/DX19</f>
        <v>#DIV/0!</v>
      </c>
      <c r="FE19" s="33">
        <f t="shared" ref="FE19:FE50" si="41">EY19+FB19</f>
        <v>4485</v>
      </c>
      <c r="FF19" s="33">
        <f>FE19-EA19</f>
        <v>4485</v>
      </c>
      <c r="FG19" s="34" t="e">
        <f>FE19/EA19</f>
        <v>#DIV/0!</v>
      </c>
      <c r="FH19" s="22">
        <v>31.98</v>
      </c>
      <c r="FI19" s="22">
        <f>FH19-(ED19+EG19+EJ19)</f>
        <v>31.98</v>
      </c>
      <c r="FJ19" s="24" t="e">
        <f>FH19/(ED19+EG19+EJ19)</f>
        <v>#DIV/0!</v>
      </c>
      <c r="FK19" s="33">
        <f t="shared" ref="FK19:FK50" si="42">FE19+FH19</f>
        <v>4516.9799999999996</v>
      </c>
      <c r="FL19" s="33">
        <f>FK19-EM19</f>
        <v>4516.9799999999996</v>
      </c>
      <c r="FM19" s="34" t="e">
        <f>FK19/EM19</f>
        <v>#DIV/0!</v>
      </c>
      <c r="FN19" s="22">
        <v>6518.66</v>
      </c>
      <c r="FO19" s="22">
        <f>FN19-ES19-EP19</f>
        <v>6518.66</v>
      </c>
      <c r="FP19" s="24" t="e">
        <f>FN19/(EP19+ES19)</f>
        <v>#DIV/0!</v>
      </c>
      <c r="FQ19" s="35">
        <f t="shared" ref="FQ19:FQ50" si="43">FK19+FN19</f>
        <v>11035.64</v>
      </c>
      <c r="FR19" s="35">
        <f t="shared" ref="FR19:FR50" si="44">FQ19-EV19</f>
        <v>11035.64</v>
      </c>
      <c r="FS19" s="36" t="e">
        <f t="shared" ref="FS19:FS50" si="45">FQ19/EV19</f>
        <v>#DIV/0!</v>
      </c>
      <c r="FT19" s="35">
        <v>0</v>
      </c>
      <c r="FU19" s="35">
        <f t="shared" ref="FU19:FU50" si="46">FT19-EY19</f>
        <v>-4485</v>
      </c>
      <c r="FV19" s="36">
        <f t="shared" ref="FV19:FV50" si="47">FT19/EY19</f>
        <v>0</v>
      </c>
      <c r="FW19" s="35">
        <v>0</v>
      </c>
      <c r="FX19" s="35">
        <f t="shared" si="7"/>
        <v>0</v>
      </c>
      <c r="FY19" s="36" t="e">
        <f t="shared" si="8"/>
        <v>#DIV/0!</v>
      </c>
      <c r="FZ19" s="35">
        <f t="shared" si="9"/>
        <v>0</v>
      </c>
      <c r="GA19" s="35">
        <f t="shared" si="10"/>
        <v>-4485</v>
      </c>
      <c r="GB19" s="36">
        <f t="shared" si="11"/>
        <v>0</v>
      </c>
      <c r="GC19" s="35">
        <v>5809</v>
      </c>
      <c r="GD19" s="35">
        <f t="shared" si="12"/>
        <v>5777.02</v>
      </c>
      <c r="GE19" s="36">
        <f t="shared" si="13"/>
        <v>181.64477798624139</v>
      </c>
      <c r="GF19" s="35">
        <f t="shared" si="14"/>
        <v>5809</v>
      </c>
      <c r="GG19" s="35">
        <f t="shared" si="15"/>
        <v>1292.0200000000004</v>
      </c>
      <c r="GH19" s="36">
        <f t="shared" si="16"/>
        <v>1.286036245456035</v>
      </c>
      <c r="GI19" s="35">
        <v>11.27</v>
      </c>
      <c r="GJ19" s="35">
        <f t="shared" ref="GJ19:GJ50" si="48">GI19-FN19</f>
        <v>-6507.3899999999994</v>
      </c>
      <c r="GK19" s="36">
        <f t="shared" ref="GK19:GK50" si="49">GI19/FN19</f>
        <v>1.7288829299273163E-3</v>
      </c>
      <c r="GL19" s="35">
        <f t="shared" si="19"/>
        <v>5820.27</v>
      </c>
      <c r="GM19" s="35">
        <f t="shared" ref="GM19:GM50" si="50">GL19-FQ19</f>
        <v>-5215.369999999999</v>
      </c>
      <c r="GN19" s="36">
        <f t="shared" ref="GN19:GN50" si="51">GL19/FQ19</f>
        <v>0.52740665697684963</v>
      </c>
      <c r="GO19" s="35">
        <v>0</v>
      </c>
      <c r="GP19" s="35">
        <f t="shared" si="22"/>
        <v>0</v>
      </c>
      <c r="GQ19" s="36" t="e">
        <f t="shared" si="23"/>
        <v>#DIV/0!</v>
      </c>
      <c r="GR19" s="35">
        <v>0</v>
      </c>
      <c r="GS19" s="35">
        <f t="shared" si="24"/>
        <v>0</v>
      </c>
      <c r="GT19" s="36" t="e">
        <f t="shared" si="25"/>
        <v>#DIV/0!</v>
      </c>
      <c r="GU19" s="35">
        <f t="shared" si="26"/>
        <v>0</v>
      </c>
      <c r="GV19" s="35">
        <f t="shared" si="27"/>
        <v>0</v>
      </c>
      <c r="GW19" s="36" t="e">
        <f t="shared" si="28"/>
        <v>#DIV/0!</v>
      </c>
      <c r="GX19" s="35">
        <v>329775.35999999999</v>
      </c>
      <c r="GY19" s="35">
        <f t="shared" si="29"/>
        <v>323966.36</v>
      </c>
      <c r="GZ19" s="36">
        <f t="shared" si="30"/>
        <v>56.769729729729725</v>
      </c>
      <c r="HA19" s="35">
        <f t="shared" si="31"/>
        <v>329775.35999999999</v>
      </c>
      <c r="HB19" s="35">
        <f t="shared" si="32"/>
        <v>323966.36</v>
      </c>
      <c r="HC19" s="36">
        <f t="shared" si="33"/>
        <v>56.769729729729725</v>
      </c>
      <c r="HD19" s="35">
        <v>515117.91</v>
      </c>
      <c r="HE19" s="35">
        <f t="shared" si="34"/>
        <v>515106.63999999996</v>
      </c>
      <c r="HF19" s="36">
        <f t="shared" si="35"/>
        <v>45707.001774622891</v>
      </c>
      <c r="HG19" s="35">
        <f t="shared" si="36"/>
        <v>844893.27</v>
      </c>
      <c r="HH19" s="35">
        <f t="shared" si="37"/>
        <v>839073</v>
      </c>
      <c r="HI19" s="36">
        <f t="shared" si="38"/>
        <v>145.16393053930486</v>
      </c>
      <c r="HJ19" s="22">
        <f t="shared" si="40"/>
        <v>278814.77909999999</v>
      </c>
      <c r="HK19" s="37">
        <f t="shared" si="39"/>
        <v>276894.09000000003</v>
      </c>
    </row>
    <row r="20" spans="1:219" s="1" customFormat="1" ht="11.25" x14ac:dyDescent="0.2">
      <c r="A20" s="13">
        <v>10</v>
      </c>
      <c r="B20" s="21">
        <v>76</v>
      </c>
      <c r="C20" s="21" t="s">
        <v>116</v>
      </c>
      <c r="D20" s="13">
        <v>6670397923</v>
      </c>
      <c r="E20" s="13"/>
      <c r="F20" s="13">
        <v>86618101</v>
      </c>
      <c r="G20" s="22"/>
      <c r="H20" s="22"/>
      <c r="I20" s="22"/>
      <c r="J20" s="23"/>
      <c r="K20" s="22"/>
      <c r="L20" s="22"/>
      <c r="M20" s="22"/>
      <c r="N20" s="23"/>
      <c r="O20" s="22"/>
      <c r="P20" s="22"/>
      <c r="Q20" s="22"/>
      <c r="R20" s="23"/>
      <c r="S20" s="22"/>
      <c r="T20" s="22"/>
      <c r="U20" s="22"/>
      <c r="V20" s="23"/>
      <c r="W20" s="22"/>
      <c r="X20" s="22"/>
      <c r="Y20" s="24"/>
      <c r="Z20" s="22"/>
      <c r="AA20" s="22"/>
      <c r="AB20" s="24"/>
      <c r="AC20" s="22"/>
      <c r="AD20" s="22"/>
      <c r="AE20" s="24"/>
      <c r="AF20" s="25"/>
      <c r="AG20" s="25"/>
      <c r="AH20" s="26"/>
      <c r="AI20" s="22"/>
      <c r="AJ20" s="22"/>
      <c r="AK20" s="24"/>
      <c r="AL20" s="22"/>
      <c r="AM20" s="22"/>
      <c r="AN20" s="24"/>
      <c r="AO20" s="22"/>
      <c r="AP20" s="22"/>
      <c r="AQ20" s="24"/>
      <c r="AR20" s="27"/>
      <c r="AS20" s="27"/>
      <c r="AT20" s="28"/>
      <c r="AU20" s="22"/>
      <c r="AV20" s="22"/>
      <c r="AW20" s="24"/>
      <c r="AX20" s="22"/>
      <c r="AY20" s="22"/>
      <c r="AZ20" s="24"/>
      <c r="BA20" s="22"/>
      <c r="BB20" s="22"/>
      <c r="BC20" s="24"/>
      <c r="BD20" s="27"/>
      <c r="BE20" s="27"/>
      <c r="BF20" s="28"/>
      <c r="BG20" s="22"/>
      <c r="BH20" s="22"/>
      <c r="BI20" s="24"/>
      <c r="BJ20" s="22"/>
      <c r="BK20" s="22"/>
      <c r="BL20" s="24"/>
      <c r="BM20" s="22"/>
      <c r="BN20" s="22"/>
      <c r="BO20" s="24"/>
      <c r="BP20" s="27"/>
      <c r="BQ20" s="22"/>
      <c r="BR20" s="24"/>
      <c r="BS20" s="22"/>
      <c r="BT20" s="22"/>
      <c r="BU20" s="24"/>
      <c r="BV20" s="22"/>
      <c r="BW20" s="22"/>
      <c r="BX20" s="24"/>
      <c r="BY20" s="22"/>
      <c r="BZ20" s="22"/>
      <c r="CA20" s="24"/>
      <c r="CB20" s="29"/>
      <c r="CC20" s="29"/>
      <c r="CD20" s="30"/>
      <c r="CE20" s="22"/>
      <c r="CF20" s="22"/>
      <c r="CG20" s="24"/>
      <c r="CH20" s="22"/>
      <c r="CI20" s="22"/>
      <c r="CJ20" s="24"/>
      <c r="CK20" s="22"/>
      <c r="CL20" s="22"/>
      <c r="CM20" s="24"/>
      <c r="CN20" s="29"/>
      <c r="CO20" s="29"/>
      <c r="CP20" s="30"/>
      <c r="CQ20" s="22"/>
      <c r="CR20" s="22"/>
      <c r="CS20" s="24"/>
      <c r="CT20" s="22"/>
      <c r="CU20" s="22"/>
      <c r="CV20" s="24"/>
      <c r="CW20" s="22"/>
      <c r="CX20" s="22"/>
      <c r="CY20" s="24"/>
      <c r="CZ20" s="29"/>
      <c r="DA20" s="29"/>
      <c r="DB20" s="30"/>
      <c r="DC20" s="22"/>
      <c r="DD20" s="22"/>
      <c r="DE20" s="24"/>
      <c r="DF20" s="22"/>
      <c r="DG20" s="22"/>
      <c r="DH20" s="24"/>
      <c r="DI20" s="22"/>
      <c r="DJ20" s="22"/>
      <c r="DK20" s="24"/>
      <c r="DL20" s="29"/>
      <c r="DM20" s="29"/>
      <c r="DN20" s="30"/>
      <c r="DO20" s="22"/>
      <c r="DP20" s="22"/>
      <c r="DQ20" s="24"/>
      <c r="DR20" s="22"/>
      <c r="DS20" s="22"/>
      <c r="DT20" s="24"/>
      <c r="DU20" s="31"/>
      <c r="DV20" s="31"/>
      <c r="DW20" s="32"/>
      <c r="DX20" s="22"/>
      <c r="DY20" s="22"/>
      <c r="DZ20" s="24"/>
      <c r="EA20" s="31"/>
      <c r="EB20" s="31"/>
      <c r="EC20" s="32"/>
      <c r="ED20" s="22"/>
      <c r="EE20" s="22"/>
      <c r="EF20" s="24"/>
      <c r="EG20" s="22"/>
      <c r="EH20" s="22"/>
      <c r="EI20" s="24"/>
      <c r="EJ20" s="22"/>
      <c r="EK20" s="22"/>
      <c r="EL20" s="24"/>
      <c r="EM20" s="31"/>
      <c r="EN20" s="31"/>
      <c r="EO20" s="32"/>
      <c r="EP20" s="22"/>
      <c r="EQ20" s="22"/>
      <c r="ER20" s="24"/>
      <c r="ES20" s="22"/>
      <c r="ET20" s="22"/>
      <c r="EU20" s="24"/>
      <c r="EV20" s="31"/>
      <c r="EW20" s="31"/>
      <c r="EX20" s="32"/>
      <c r="EY20" s="22">
        <v>0</v>
      </c>
      <c r="EZ20" s="22">
        <f>EY20-DU20</f>
        <v>0</v>
      </c>
      <c r="FA20" s="24" t="e">
        <f>EY20/DU20</f>
        <v>#DIV/0!</v>
      </c>
      <c r="FB20" s="22"/>
      <c r="FC20" s="22">
        <f>FB20-DX20</f>
        <v>0</v>
      </c>
      <c r="FD20" s="24" t="e">
        <f>FB20/DX20</f>
        <v>#DIV/0!</v>
      </c>
      <c r="FE20" s="33">
        <f t="shared" si="41"/>
        <v>0</v>
      </c>
      <c r="FF20" s="33">
        <f>FE20-EA20</f>
        <v>0</v>
      </c>
      <c r="FG20" s="34" t="e">
        <f>FE20/EA20</f>
        <v>#DIV/0!</v>
      </c>
      <c r="FH20" s="22"/>
      <c r="FI20" s="22">
        <f>FH20-(ED20+EG20+EJ20)</f>
        <v>0</v>
      </c>
      <c r="FJ20" s="24" t="e">
        <f>FH20/(ED20+EG20+EJ20)</f>
        <v>#DIV/0!</v>
      </c>
      <c r="FK20" s="33">
        <f t="shared" si="42"/>
        <v>0</v>
      </c>
      <c r="FL20" s="33">
        <f>FK20-EM20</f>
        <v>0</v>
      </c>
      <c r="FM20" s="34" t="e">
        <f>FK20/EM20</f>
        <v>#DIV/0!</v>
      </c>
      <c r="FN20" s="22"/>
      <c r="FO20" s="22">
        <f>FN20-ES20-EP20</f>
        <v>0</v>
      </c>
      <c r="FP20" s="24" t="e">
        <f>FN20/(EP20+ES20)</f>
        <v>#DIV/0!</v>
      </c>
      <c r="FQ20" s="35">
        <f t="shared" si="43"/>
        <v>0</v>
      </c>
      <c r="FR20" s="35">
        <f t="shared" si="44"/>
        <v>0</v>
      </c>
      <c r="FS20" s="36" t="e">
        <f t="shared" si="45"/>
        <v>#DIV/0!</v>
      </c>
      <c r="FT20" s="35">
        <v>0</v>
      </c>
      <c r="FU20" s="35">
        <f t="shared" si="46"/>
        <v>0</v>
      </c>
      <c r="FV20" s="36" t="e">
        <f t="shared" si="47"/>
        <v>#DIV/0!</v>
      </c>
      <c r="FW20" s="35">
        <v>0</v>
      </c>
      <c r="FX20" s="35">
        <f t="shared" si="7"/>
        <v>0</v>
      </c>
      <c r="FY20" s="36" t="e">
        <f t="shared" si="8"/>
        <v>#DIV/0!</v>
      </c>
      <c r="FZ20" s="35">
        <f t="shared" si="9"/>
        <v>0</v>
      </c>
      <c r="GA20" s="35">
        <f t="shared" si="10"/>
        <v>0</v>
      </c>
      <c r="GB20" s="36" t="e">
        <f t="shared" si="11"/>
        <v>#DIV/0!</v>
      </c>
      <c r="GC20" s="35">
        <v>0</v>
      </c>
      <c r="GD20" s="35">
        <f t="shared" si="12"/>
        <v>0</v>
      </c>
      <c r="GE20" s="36" t="e">
        <f t="shared" si="13"/>
        <v>#DIV/0!</v>
      </c>
      <c r="GF20" s="35">
        <f t="shared" si="14"/>
        <v>0</v>
      </c>
      <c r="GG20" s="35">
        <f t="shared" si="15"/>
        <v>0</v>
      </c>
      <c r="GH20" s="36" t="e">
        <f t="shared" si="16"/>
        <v>#DIV/0!</v>
      </c>
      <c r="GI20" s="35">
        <v>0</v>
      </c>
      <c r="GJ20" s="35">
        <f t="shared" si="48"/>
        <v>0</v>
      </c>
      <c r="GK20" s="36" t="e">
        <f t="shared" si="49"/>
        <v>#DIV/0!</v>
      </c>
      <c r="GL20" s="35">
        <f t="shared" si="19"/>
        <v>0</v>
      </c>
      <c r="GM20" s="35">
        <f t="shared" si="50"/>
        <v>0</v>
      </c>
      <c r="GN20" s="36" t="e">
        <f t="shared" si="51"/>
        <v>#DIV/0!</v>
      </c>
      <c r="GO20" s="35">
        <v>0</v>
      </c>
      <c r="GP20" s="35">
        <f t="shared" si="22"/>
        <v>0</v>
      </c>
      <c r="GQ20" s="36" t="e">
        <f t="shared" si="23"/>
        <v>#DIV/0!</v>
      </c>
      <c r="GR20" s="35">
        <v>0</v>
      </c>
      <c r="GS20" s="35">
        <f t="shared" si="24"/>
        <v>0</v>
      </c>
      <c r="GT20" s="36" t="e">
        <f t="shared" si="25"/>
        <v>#DIV/0!</v>
      </c>
      <c r="GU20" s="35">
        <f t="shared" si="26"/>
        <v>0</v>
      </c>
      <c r="GV20" s="35">
        <f t="shared" si="27"/>
        <v>0</v>
      </c>
      <c r="GW20" s="36" t="e">
        <f t="shared" si="28"/>
        <v>#DIV/0!</v>
      </c>
      <c r="GX20" s="35">
        <v>157060</v>
      </c>
      <c r="GY20" s="35">
        <f t="shared" si="29"/>
        <v>157060</v>
      </c>
      <c r="GZ20" s="36" t="e">
        <f t="shared" si="30"/>
        <v>#DIV/0!</v>
      </c>
      <c r="HA20" s="35">
        <f t="shared" si="31"/>
        <v>157060</v>
      </c>
      <c r="HB20" s="35">
        <f t="shared" si="32"/>
        <v>157060</v>
      </c>
      <c r="HC20" s="36" t="e">
        <f t="shared" si="33"/>
        <v>#DIV/0!</v>
      </c>
      <c r="HD20" s="35">
        <v>569875</v>
      </c>
      <c r="HE20" s="35">
        <f t="shared" si="34"/>
        <v>569875</v>
      </c>
      <c r="HF20" s="36" t="e">
        <f t="shared" si="35"/>
        <v>#DIV/0!</v>
      </c>
      <c r="HG20" s="35">
        <f t="shared" si="36"/>
        <v>726935</v>
      </c>
      <c r="HH20" s="35">
        <f t="shared" si="37"/>
        <v>726935</v>
      </c>
      <c r="HI20" s="36" t="e">
        <f t="shared" si="38"/>
        <v>#DIV/0!</v>
      </c>
      <c r="HJ20" s="22">
        <f t="shared" si="40"/>
        <v>239888.55</v>
      </c>
      <c r="HK20" s="37">
        <f t="shared" si="39"/>
        <v>239888.55</v>
      </c>
    </row>
    <row r="21" spans="1:219" s="1" customFormat="1" ht="11.25" x14ac:dyDescent="0.2">
      <c r="A21" s="13">
        <v>11</v>
      </c>
      <c r="B21" s="21">
        <v>57</v>
      </c>
      <c r="C21" s="21" t="s">
        <v>117</v>
      </c>
      <c r="D21" s="13">
        <v>1012012299</v>
      </c>
      <c r="E21" s="13">
        <v>101201001</v>
      </c>
      <c r="F21" s="13">
        <v>86618101</v>
      </c>
      <c r="G21" s="22"/>
      <c r="H21" s="22"/>
      <c r="I21" s="22"/>
      <c r="J21" s="23">
        <f>G21+H21+I21</f>
        <v>0</v>
      </c>
      <c r="K21" s="22"/>
      <c r="L21" s="22"/>
      <c r="M21" s="22">
        <v>0</v>
      </c>
      <c r="N21" s="23">
        <f>J21+K21+L21+M21</f>
        <v>0</v>
      </c>
      <c r="O21" s="22"/>
      <c r="P21" s="22">
        <v>0</v>
      </c>
      <c r="Q21" s="22">
        <v>0</v>
      </c>
      <c r="R21" s="23">
        <f>N21+O21+P21+Q21</f>
        <v>0</v>
      </c>
      <c r="S21" s="22">
        <v>0</v>
      </c>
      <c r="T21" s="22">
        <v>0</v>
      </c>
      <c r="U21" s="22">
        <v>0</v>
      </c>
      <c r="V21" s="23">
        <f>R21+S21+T21+U21</f>
        <v>0</v>
      </c>
      <c r="W21" s="22">
        <v>0</v>
      </c>
      <c r="X21" s="22">
        <f>W21-G21</f>
        <v>0</v>
      </c>
      <c r="Y21" s="24" t="e">
        <f>W21/G21</f>
        <v>#DIV/0!</v>
      </c>
      <c r="Z21" s="22">
        <v>11011</v>
      </c>
      <c r="AA21" s="22">
        <f>Z21-H21</f>
        <v>11011</v>
      </c>
      <c r="AB21" s="24" t="e">
        <f>Z21/H21</f>
        <v>#DIV/0!</v>
      </c>
      <c r="AC21" s="22">
        <v>38440</v>
      </c>
      <c r="AD21" s="22">
        <f>AC21-I21</f>
        <v>38440</v>
      </c>
      <c r="AE21" s="24" t="e">
        <f>AC21/I21</f>
        <v>#DIV/0!</v>
      </c>
      <c r="AF21" s="25">
        <f>W21+Z21+AC21</f>
        <v>49451</v>
      </c>
      <c r="AG21" s="25">
        <f>AF21-J21</f>
        <v>49451</v>
      </c>
      <c r="AH21" s="26" t="e">
        <f>AF21/J21</f>
        <v>#DIV/0!</v>
      </c>
      <c r="AI21" s="22">
        <v>51570</v>
      </c>
      <c r="AJ21" s="22">
        <f>AI21-K21</f>
        <v>51570</v>
      </c>
      <c r="AK21" s="24" t="e">
        <f>AI21/K21</f>
        <v>#DIV/0!</v>
      </c>
      <c r="AL21" s="22">
        <v>55798</v>
      </c>
      <c r="AM21" s="22">
        <f>AL21-L21</f>
        <v>55798</v>
      </c>
      <c r="AN21" s="24" t="e">
        <f>AL21/L21</f>
        <v>#DIV/0!</v>
      </c>
      <c r="AO21" s="22">
        <v>58063</v>
      </c>
      <c r="AP21" s="22">
        <f>AO21-M21</f>
        <v>58063</v>
      </c>
      <c r="AQ21" s="24" t="e">
        <f>AO21/M21</f>
        <v>#DIV/0!</v>
      </c>
      <c r="AR21" s="27">
        <f>AF21+AI21+AL21+AO21</f>
        <v>214882</v>
      </c>
      <c r="AS21" s="27">
        <f>AR21-N21</f>
        <v>214882</v>
      </c>
      <c r="AT21" s="28" t="e">
        <f>AR21/N21</f>
        <v>#DIV/0!</v>
      </c>
      <c r="AU21" s="22">
        <v>70260.179999999993</v>
      </c>
      <c r="AV21" s="22">
        <f>AU21-O21</f>
        <v>70260.179999999993</v>
      </c>
      <c r="AW21" s="24" t="e">
        <f>AU21/O21</f>
        <v>#DIV/0!</v>
      </c>
      <c r="AX21" s="22">
        <v>244430</v>
      </c>
      <c r="AY21" s="22">
        <f>AX21-P21</f>
        <v>244430</v>
      </c>
      <c r="AZ21" s="24" t="e">
        <f>AX21/P21</f>
        <v>#DIV/0!</v>
      </c>
      <c r="BA21" s="22">
        <v>427656</v>
      </c>
      <c r="BB21" s="22">
        <f>BA21-Q21</f>
        <v>427656</v>
      </c>
      <c r="BC21" s="24" t="e">
        <f>BA21/Q21</f>
        <v>#DIV/0!</v>
      </c>
      <c r="BD21" s="27">
        <f>AR21+AU21+AX21+BA21</f>
        <v>957228.17999999993</v>
      </c>
      <c r="BE21" s="27">
        <f>BD21-R21</f>
        <v>957228.17999999993</v>
      </c>
      <c r="BF21" s="28" t="e">
        <f>BD21/R21</f>
        <v>#DIV/0!</v>
      </c>
      <c r="BG21" s="22">
        <v>283465.2</v>
      </c>
      <c r="BH21" s="22">
        <f>BG21-S21</f>
        <v>283465.2</v>
      </c>
      <c r="BI21" s="24" t="e">
        <f>BG21/S21</f>
        <v>#DIV/0!</v>
      </c>
      <c r="BJ21" s="22">
        <v>538445.61</v>
      </c>
      <c r="BK21" s="22">
        <f>BJ21-T21</f>
        <v>538445.61</v>
      </c>
      <c r="BL21" s="24" t="e">
        <f>BJ21/T21</f>
        <v>#DIV/0!</v>
      </c>
      <c r="BM21" s="22">
        <v>292473</v>
      </c>
      <c r="BN21" s="22">
        <f>BM21-U21</f>
        <v>292473</v>
      </c>
      <c r="BO21" s="24" t="e">
        <f>BM21/U21</f>
        <v>#DIV/0!</v>
      </c>
      <c r="BP21" s="27">
        <f>BD21+BG21+BJ21+BM21</f>
        <v>2071611.9899999998</v>
      </c>
      <c r="BQ21" s="22">
        <f>BP21-V21</f>
        <v>2071611.9899999998</v>
      </c>
      <c r="BR21" s="24" t="e">
        <f>BP21/V21</f>
        <v>#DIV/0!</v>
      </c>
      <c r="BS21" s="22">
        <v>518817</v>
      </c>
      <c r="BT21" s="22">
        <f>BS21-W21</f>
        <v>518817</v>
      </c>
      <c r="BU21" s="24" t="e">
        <f>BS21/W21</f>
        <v>#DIV/0!</v>
      </c>
      <c r="BV21" s="22">
        <v>685213</v>
      </c>
      <c r="BW21" s="22">
        <f>BV21-Z21</f>
        <v>674202</v>
      </c>
      <c r="BX21" s="24">
        <f>BV21/Z21</f>
        <v>62.229861048042864</v>
      </c>
      <c r="BY21" s="22">
        <v>229164</v>
      </c>
      <c r="BZ21" s="22">
        <f>BY21-AC21</f>
        <v>190724</v>
      </c>
      <c r="CA21" s="24">
        <f>BY21/AC21</f>
        <v>5.9616024973985429</v>
      </c>
      <c r="CB21" s="29">
        <f>BS21+BV21+BY21</f>
        <v>1433194</v>
      </c>
      <c r="CC21" s="29">
        <f>CB21-AF21</f>
        <v>1383743</v>
      </c>
      <c r="CD21" s="30">
        <f>CB21/AF21</f>
        <v>28.982103496390366</v>
      </c>
      <c r="CE21" s="22">
        <v>474496</v>
      </c>
      <c r="CF21" s="22">
        <f>CE21-AI21</f>
        <v>422926</v>
      </c>
      <c r="CG21" s="24">
        <f>CE21/AI21</f>
        <v>9.2010083381811132</v>
      </c>
      <c r="CH21" s="22">
        <v>496584</v>
      </c>
      <c r="CI21" s="22">
        <f>CH21-AL21</f>
        <v>440786</v>
      </c>
      <c r="CJ21" s="24">
        <f>CH21/AL21</f>
        <v>8.8996738234345312</v>
      </c>
      <c r="CK21" s="22">
        <v>755356</v>
      </c>
      <c r="CL21" s="22">
        <f>CK21-AO21</f>
        <v>697293</v>
      </c>
      <c r="CM21" s="24">
        <f>CK21/AO21</f>
        <v>13.009248574823898</v>
      </c>
      <c r="CN21" s="29">
        <f>CB21+CE21+CH21+CK21</f>
        <v>3159630</v>
      </c>
      <c r="CO21" s="29">
        <f>CN21-AR21</f>
        <v>2944748</v>
      </c>
      <c r="CP21" s="30">
        <f>CN21/AR21</f>
        <v>14.704023603652237</v>
      </c>
      <c r="CQ21" s="22">
        <v>508353.09</v>
      </c>
      <c r="CR21" s="22">
        <f>CQ21-AU21</f>
        <v>438092.91000000003</v>
      </c>
      <c r="CS21" s="24">
        <f>CQ21/AU21</f>
        <v>7.2352944441645333</v>
      </c>
      <c r="CT21" s="22">
        <v>681734.91</v>
      </c>
      <c r="CU21" s="22">
        <f>CT21-AX21</f>
        <v>437304.91000000003</v>
      </c>
      <c r="CV21" s="24">
        <f>CT21/AX21</f>
        <v>2.7890803502025121</v>
      </c>
      <c r="CW21" s="22">
        <v>654944</v>
      </c>
      <c r="CX21" s="22">
        <f>CW21-BA21</f>
        <v>227288</v>
      </c>
      <c r="CY21" s="24">
        <f>CW21/BA21</f>
        <v>1.5314738949061864</v>
      </c>
      <c r="CZ21" s="29">
        <f>CN21+CQ21+CT21+CW21</f>
        <v>5004662</v>
      </c>
      <c r="DA21" s="29">
        <f>CZ21-BD21</f>
        <v>4047433.8200000003</v>
      </c>
      <c r="DB21" s="30">
        <f>CZ21/BD21</f>
        <v>5.228285276766508</v>
      </c>
      <c r="DC21" s="22">
        <v>646390</v>
      </c>
      <c r="DD21" s="22">
        <f>DC21-BG21</f>
        <v>362924.79999999999</v>
      </c>
      <c r="DE21" s="24">
        <f>DC21/BG21</f>
        <v>2.2803151850738645</v>
      </c>
      <c r="DF21" s="22">
        <v>933643</v>
      </c>
      <c r="DG21" s="22">
        <f>DF21-BJ21</f>
        <v>395197.39</v>
      </c>
      <c r="DH21" s="24">
        <f>DF21/BJ21</f>
        <v>1.7339597215770781</v>
      </c>
      <c r="DI21" s="22">
        <v>492205</v>
      </c>
      <c r="DJ21" s="22">
        <f>DI21-BM21</f>
        <v>199732</v>
      </c>
      <c r="DK21" s="24">
        <f>DI21/BM21</f>
        <v>1.6829074820581729</v>
      </c>
      <c r="DL21" s="29">
        <f>CZ21+DC21+DF21+DI21</f>
        <v>7076900</v>
      </c>
      <c r="DM21" s="29">
        <f>DL21-BP21</f>
        <v>5005288.01</v>
      </c>
      <c r="DN21" s="30">
        <f>DL21/BP21</f>
        <v>3.4161319948722642</v>
      </c>
      <c r="DO21" s="22">
        <v>1375317</v>
      </c>
      <c r="DP21" s="22">
        <f>DO21-BV21-BS21</f>
        <v>171287</v>
      </c>
      <c r="DQ21" s="24">
        <f>DO21/(BV21+BS21)</f>
        <v>1.1422614054467082</v>
      </c>
      <c r="DR21" s="22">
        <v>629465</v>
      </c>
      <c r="DS21" s="22">
        <f>DR21-BY21</f>
        <v>400301</v>
      </c>
      <c r="DT21" s="24">
        <f>DR21/BY21</f>
        <v>2.7467883262641601</v>
      </c>
      <c r="DU21" s="31">
        <f>DO21+DR21</f>
        <v>2004782</v>
      </c>
      <c r="DV21" s="31">
        <f>DU21-CB21</f>
        <v>571588</v>
      </c>
      <c r="DW21" s="32">
        <f>DU21/CB21</f>
        <v>1.3988210947017641</v>
      </c>
      <c r="DX21" s="22">
        <v>2301229.23</v>
      </c>
      <c r="DY21" s="22">
        <f>DX21-(CK21+CH21+CE21)</f>
        <v>574793.23</v>
      </c>
      <c r="DZ21" s="24">
        <f>DX21/(CK21+CH21+CE21)</f>
        <v>1.332936309252124</v>
      </c>
      <c r="EA21" s="31">
        <f>DU21+DX21</f>
        <v>4306011.2300000004</v>
      </c>
      <c r="EB21" s="31">
        <f>EA21-CN21</f>
        <v>1146381.2300000004</v>
      </c>
      <c r="EC21" s="32">
        <f>EA21/CN21</f>
        <v>1.3628213525001347</v>
      </c>
      <c r="ED21" s="22">
        <v>839101.77</v>
      </c>
      <c r="EE21" s="22">
        <f>ED21-CQ21</f>
        <v>330748.68</v>
      </c>
      <c r="EF21" s="24">
        <f>ED21/CQ21</f>
        <v>1.6506278539587513</v>
      </c>
      <c r="EG21" s="22">
        <v>740380</v>
      </c>
      <c r="EH21" s="22">
        <f>EG21-CT21</f>
        <v>58645.089999999967</v>
      </c>
      <c r="EI21" s="24">
        <f>EG21/CT21</f>
        <v>1.0860233048649364</v>
      </c>
      <c r="EJ21" s="22">
        <v>625299</v>
      </c>
      <c r="EK21" s="22">
        <f>EJ21-CW21</f>
        <v>-29645</v>
      </c>
      <c r="EL21" s="24">
        <f>EJ21/CW21</f>
        <v>0.95473658816631646</v>
      </c>
      <c r="EM21" s="31">
        <f>EA21+ED21+EG21+EJ21</f>
        <v>6510792</v>
      </c>
      <c r="EN21" s="31">
        <f>EM21-CZ21</f>
        <v>1506130</v>
      </c>
      <c r="EO21" s="32">
        <f>EM21/CZ21</f>
        <v>1.3009453985104289</v>
      </c>
      <c r="EP21" s="22">
        <v>1445559</v>
      </c>
      <c r="EQ21" s="22">
        <f>EP21-DF21-DC21</f>
        <v>-134474</v>
      </c>
      <c r="ER21" s="24">
        <f>EP21/(DC21+DF21)</f>
        <v>0.91489165099716274</v>
      </c>
      <c r="ES21" s="22">
        <v>817635</v>
      </c>
      <c r="ET21" s="22">
        <f>ES21-DI21</f>
        <v>325430</v>
      </c>
      <c r="EU21" s="24">
        <f>ES21/DI21</f>
        <v>1.6611676029296736</v>
      </c>
      <c r="EV21" s="31">
        <f>EM21+EP21+ES21</f>
        <v>8773986</v>
      </c>
      <c r="EW21" s="31">
        <f>EV21-DL21</f>
        <v>1697086</v>
      </c>
      <c r="EX21" s="32">
        <f>EV21/DL21</f>
        <v>1.2398064124122143</v>
      </c>
      <c r="EY21" s="22">
        <v>2007306.07</v>
      </c>
      <c r="EZ21" s="22">
        <f>EY21-DU21</f>
        <v>2524.0700000000652</v>
      </c>
      <c r="FA21" s="24">
        <f>EY21/DU21</f>
        <v>1.0012590246720092</v>
      </c>
      <c r="FB21" s="22">
        <v>1832912.95</v>
      </c>
      <c r="FC21" s="22">
        <f>FB21-DX21</f>
        <v>-468316.28</v>
      </c>
      <c r="FD21" s="24">
        <f>FB21/DX21</f>
        <v>0.79649298996606255</v>
      </c>
      <c r="FE21" s="33">
        <f t="shared" si="41"/>
        <v>3840219.02</v>
      </c>
      <c r="FF21" s="33">
        <f>FE21-EA21</f>
        <v>-465792.21000000043</v>
      </c>
      <c r="FG21" s="34">
        <f>FE21/EA21</f>
        <v>0.89182745117922035</v>
      </c>
      <c r="FH21" s="22">
        <v>1858897</v>
      </c>
      <c r="FI21" s="22">
        <f>FH21-(ED21+EG21+EJ21)</f>
        <v>-345883.77</v>
      </c>
      <c r="FJ21" s="24">
        <f>FH21/(ED21+EG21+EJ21)</f>
        <v>0.84312101470297207</v>
      </c>
      <c r="FK21" s="33">
        <f t="shared" si="42"/>
        <v>5699116.0199999996</v>
      </c>
      <c r="FL21" s="33">
        <f>FK21-EM21</f>
        <v>-811675.98000000045</v>
      </c>
      <c r="FM21" s="34">
        <f>FK21/EM21</f>
        <v>0.8753337566305297</v>
      </c>
      <c r="FN21" s="22">
        <v>1807279</v>
      </c>
      <c r="FO21" s="22">
        <f>FN21-ES21-EP21</f>
        <v>-455915</v>
      </c>
      <c r="FP21" s="24">
        <f>FN21/(EP21+ES21)</f>
        <v>0.79855239983845838</v>
      </c>
      <c r="FQ21" s="35">
        <f t="shared" si="43"/>
        <v>7506395.0199999996</v>
      </c>
      <c r="FR21" s="35">
        <f t="shared" si="44"/>
        <v>-1267590.9800000004</v>
      </c>
      <c r="FS21" s="36">
        <f t="shared" si="45"/>
        <v>0.85552849297913169</v>
      </c>
      <c r="FT21" s="35">
        <v>2028825</v>
      </c>
      <c r="FU21" s="35">
        <f t="shared" si="46"/>
        <v>21518.929999999935</v>
      </c>
      <c r="FV21" s="36">
        <f t="shared" si="47"/>
        <v>1.0107203033566277</v>
      </c>
      <c r="FW21" s="35">
        <v>1944746</v>
      </c>
      <c r="FX21" s="35">
        <f t="shared" si="7"/>
        <v>111833.05000000005</v>
      </c>
      <c r="FY21" s="36">
        <f t="shared" si="8"/>
        <v>1.0610138359271235</v>
      </c>
      <c r="FZ21" s="35">
        <f t="shared" si="9"/>
        <v>3973571</v>
      </c>
      <c r="GA21" s="35">
        <f t="shared" si="10"/>
        <v>133351.97999999998</v>
      </c>
      <c r="GB21" s="36">
        <f t="shared" si="11"/>
        <v>1.0347250975284217</v>
      </c>
      <c r="GC21" s="35">
        <v>1908162</v>
      </c>
      <c r="GD21" s="35">
        <f t="shared" si="12"/>
        <v>49265</v>
      </c>
      <c r="GE21" s="36">
        <f t="shared" si="13"/>
        <v>1.0265022752739932</v>
      </c>
      <c r="GF21" s="35">
        <f t="shared" si="14"/>
        <v>5881733</v>
      </c>
      <c r="GG21" s="35">
        <f t="shared" si="15"/>
        <v>182616.98000000045</v>
      </c>
      <c r="GH21" s="36">
        <f t="shared" si="16"/>
        <v>1.0320430360356132</v>
      </c>
      <c r="GI21" s="35">
        <v>2038420</v>
      </c>
      <c r="GJ21" s="35">
        <f t="shared" si="48"/>
        <v>231141</v>
      </c>
      <c r="GK21" s="36">
        <f t="shared" si="49"/>
        <v>1.1278944756177658</v>
      </c>
      <c r="GL21" s="35">
        <f t="shared" si="19"/>
        <v>7920153</v>
      </c>
      <c r="GM21" s="35">
        <f t="shared" si="50"/>
        <v>413757.98000000045</v>
      </c>
      <c r="GN21" s="36">
        <f t="shared" si="51"/>
        <v>1.055120730909789</v>
      </c>
      <c r="GO21" s="35">
        <v>1715202</v>
      </c>
      <c r="GP21" s="35">
        <f t="shared" si="22"/>
        <v>-313623</v>
      </c>
      <c r="GQ21" s="36">
        <f t="shared" si="23"/>
        <v>0.84541643562160362</v>
      </c>
      <c r="GR21" s="35">
        <v>2277913</v>
      </c>
      <c r="GS21" s="35">
        <f t="shared" si="24"/>
        <v>333167</v>
      </c>
      <c r="GT21" s="36">
        <f t="shared" si="25"/>
        <v>1.1713164598358861</v>
      </c>
      <c r="GU21" s="35">
        <f t="shared" si="26"/>
        <v>3993115</v>
      </c>
      <c r="GV21" s="35">
        <f t="shared" si="27"/>
        <v>19544</v>
      </c>
      <c r="GW21" s="36">
        <f t="shared" si="28"/>
        <v>1.0049184977442205</v>
      </c>
      <c r="GX21" s="35">
        <v>2489865</v>
      </c>
      <c r="GY21" s="35">
        <f t="shared" si="29"/>
        <v>581703</v>
      </c>
      <c r="GZ21" s="36">
        <f t="shared" si="30"/>
        <v>1.3048499026812188</v>
      </c>
      <c r="HA21" s="35">
        <f t="shared" si="31"/>
        <v>6482980</v>
      </c>
      <c r="HB21" s="35">
        <f t="shared" si="32"/>
        <v>601247</v>
      </c>
      <c r="HC21" s="36">
        <f t="shared" si="33"/>
        <v>1.1022227632570196</v>
      </c>
      <c r="HD21" s="35">
        <v>2162776</v>
      </c>
      <c r="HE21" s="35">
        <f t="shared" si="34"/>
        <v>124356</v>
      </c>
      <c r="HF21" s="36">
        <f t="shared" si="35"/>
        <v>1.0610060733313056</v>
      </c>
      <c r="HG21" s="35">
        <f t="shared" si="36"/>
        <v>8645756</v>
      </c>
      <c r="HH21" s="35">
        <f t="shared" si="37"/>
        <v>725603</v>
      </c>
      <c r="HI21" s="36">
        <f t="shared" si="38"/>
        <v>1.0916147705732453</v>
      </c>
      <c r="HJ21" s="22">
        <f t="shared" si="40"/>
        <v>2853099.48</v>
      </c>
      <c r="HK21" s="37">
        <f t="shared" si="39"/>
        <v>239448.99</v>
      </c>
    </row>
    <row r="22" spans="1:219" s="1" customFormat="1" ht="11.25" x14ac:dyDescent="0.2">
      <c r="A22" s="13">
        <v>12</v>
      </c>
      <c r="B22" s="21">
        <v>94</v>
      </c>
      <c r="C22" s="21" t="s">
        <v>118</v>
      </c>
      <c r="D22" s="13">
        <v>1035000290</v>
      </c>
      <c r="E22" s="13"/>
      <c r="F22" s="13">
        <v>86618411</v>
      </c>
      <c r="G22" s="22"/>
      <c r="H22" s="22"/>
      <c r="I22" s="22"/>
      <c r="J22" s="23"/>
      <c r="K22" s="22"/>
      <c r="L22" s="22"/>
      <c r="M22" s="22"/>
      <c r="N22" s="23"/>
      <c r="O22" s="22"/>
      <c r="P22" s="22"/>
      <c r="Q22" s="22"/>
      <c r="R22" s="23"/>
      <c r="S22" s="22"/>
      <c r="T22" s="22"/>
      <c r="U22" s="22"/>
      <c r="V22" s="23"/>
      <c r="W22" s="22"/>
      <c r="X22" s="22"/>
      <c r="Y22" s="24"/>
      <c r="Z22" s="22"/>
      <c r="AA22" s="22"/>
      <c r="AB22" s="24"/>
      <c r="AC22" s="22"/>
      <c r="AD22" s="22"/>
      <c r="AE22" s="24"/>
      <c r="AF22" s="25"/>
      <c r="AG22" s="25"/>
      <c r="AH22" s="26"/>
      <c r="AI22" s="22"/>
      <c r="AJ22" s="22"/>
      <c r="AK22" s="24"/>
      <c r="AL22" s="22"/>
      <c r="AM22" s="22"/>
      <c r="AN22" s="24"/>
      <c r="AO22" s="22"/>
      <c r="AP22" s="22"/>
      <c r="AQ22" s="24"/>
      <c r="AR22" s="27"/>
      <c r="AS22" s="27"/>
      <c r="AT22" s="28"/>
      <c r="AU22" s="22"/>
      <c r="AV22" s="22"/>
      <c r="AW22" s="24"/>
      <c r="AX22" s="22"/>
      <c r="AY22" s="22"/>
      <c r="AZ22" s="24"/>
      <c r="BA22" s="22"/>
      <c r="BB22" s="22"/>
      <c r="BC22" s="24"/>
      <c r="BD22" s="27"/>
      <c r="BE22" s="27"/>
      <c r="BF22" s="28"/>
      <c r="BG22" s="22"/>
      <c r="BH22" s="22"/>
      <c r="BI22" s="24"/>
      <c r="BJ22" s="22"/>
      <c r="BK22" s="22"/>
      <c r="BL22" s="24"/>
      <c r="BM22" s="22"/>
      <c r="BN22" s="22"/>
      <c r="BO22" s="24"/>
      <c r="BP22" s="27"/>
      <c r="BQ22" s="22"/>
      <c r="BR22" s="24"/>
      <c r="BS22" s="22"/>
      <c r="BT22" s="22"/>
      <c r="BU22" s="24"/>
      <c r="BV22" s="22"/>
      <c r="BW22" s="22"/>
      <c r="BX22" s="24"/>
      <c r="BY22" s="22"/>
      <c r="BZ22" s="22"/>
      <c r="CA22" s="24"/>
      <c r="CB22" s="29"/>
      <c r="CC22" s="29"/>
      <c r="CD22" s="30"/>
      <c r="CE22" s="22"/>
      <c r="CF22" s="22"/>
      <c r="CG22" s="24"/>
      <c r="CH22" s="22"/>
      <c r="CI22" s="22"/>
      <c r="CJ22" s="24"/>
      <c r="CK22" s="22"/>
      <c r="CL22" s="22"/>
      <c r="CM22" s="24"/>
      <c r="CN22" s="29"/>
      <c r="CO22" s="29"/>
      <c r="CP22" s="30"/>
      <c r="CQ22" s="22"/>
      <c r="CR22" s="22"/>
      <c r="CS22" s="24"/>
      <c r="CT22" s="22"/>
      <c r="CU22" s="22"/>
      <c r="CV22" s="24"/>
      <c r="CW22" s="22"/>
      <c r="CX22" s="22"/>
      <c r="CY22" s="24"/>
      <c r="CZ22" s="29"/>
      <c r="DA22" s="29"/>
      <c r="DB22" s="30"/>
      <c r="DC22" s="22"/>
      <c r="DD22" s="22"/>
      <c r="DE22" s="24"/>
      <c r="DF22" s="22"/>
      <c r="DG22" s="22"/>
      <c r="DH22" s="24"/>
      <c r="DI22" s="22"/>
      <c r="DJ22" s="22"/>
      <c r="DK22" s="24"/>
      <c r="DL22" s="29"/>
      <c r="DM22" s="29"/>
      <c r="DN22" s="30"/>
      <c r="DO22" s="22"/>
      <c r="DP22" s="22"/>
      <c r="DQ22" s="24"/>
      <c r="DR22" s="22"/>
      <c r="DS22" s="22"/>
      <c r="DT22" s="24"/>
      <c r="DU22" s="31"/>
      <c r="DV22" s="31"/>
      <c r="DW22" s="32"/>
      <c r="DX22" s="22"/>
      <c r="DY22" s="22"/>
      <c r="DZ22" s="24"/>
      <c r="EA22" s="31"/>
      <c r="EB22" s="31"/>
      <c r="EC22" s="32"/>
      <c r="ED22" s="22"/>
      <c r="EE22" s="22"/>
      <c r="EF22" s="24"/>
      <c r="EG22" s="22"/>
      <c r="EH22" s="22"/>
      <c r="EI22" s="24"/>
      <c r="EJ22" s="22"/>
      <c r="EK22" s="22"/>
      <c r="EL22" s="24"/>
      <c r="EM22" s="31"/>
      <c r="EN22" s="31"/>
      <c r="EO22" s="32"/>
      <c r="EP22" s="22"/>
      <c r="EQ22" s="22"/>
      <c r="ER22" s="24"/>
      <c r="ES22" s="22"/>
      <c r="ET22" s="22"/>
      <c r="EU22" s="24"/>
      <c r="EV22" s="31"/>
      <c r="EW22" s="31"/>
      <c r="EX22" s="32"/>
      <c r="EY22" s="22">
        <v>0</v>
      </c>
      <c r="EZ22" s="22"/>
      <c r="FA22" s="24"/>
      <c r="FB22" s="22">
        <v>0</v>
      </c>
      <c r="FC22" s="22"/>
      <c r="FD22" s="24"/>
      <c r="FE22" s="33">
        <f t="shared" si="41"/>
        <v>0</v>
      </c>
      <c r="FF22" s="33"/>
      <c r="FG22" s="34"/>
      <c r="FH22" s="22">
        <v>0</v>
      </c>
      <c r="FI22" s="22"/>
      <c r="FJ22" s="24"/>
      <c r="FK22" s="33">
        <f t="shared" si="42"/>
        <v>0</v>
      </c>
      <c r="FL22" s="33"/>
      <c r="FM22" s="34"/>
      <c r="FN22" s="22">
        <v>0</v>
      </c>
      <c r="FO22" s="22"/>
      <c r="FP22" s="24"/>
      <c r="FQ22" s="35">
        <f t="shared" si="43"/>
        <v>0</v>
      </c>
      <c r="FR22" s="35">
        <f t="shared" si="44"/>
        <v>0</v>
      </c>
      <c r="FS22" s="36" t="e">
        <f t="shared" si="45"/>
        <v>#DIV/0!</v>
      </c>
      <c r="FT22" s="35">
        <v>0</v>
      </c>
      <c r="FU22" s="35">
        <f t="shared" si="46"/>
        <v>0</v>
      </c>
      <c r="FV22" s="36" t="e">
        <f t="shared" si="47"/>
        <v>#DIV/0!</v>
      </c>
      <c r="FW22" s="35">
        <v>0</v>
      </c>
      <c r="FX22" s="35">
        <f t="shared" si="7"/>
        <v>0</v>
      </c>
      <c r="FY22" s="36" t="e">
        <f t="shared" si="8"/>
        <v>#DIV/0!</v>
      </c>
      <c r="FZ22" s="35">
        <f t="shared" si="9"/>
        <v>0</v>
      </c>
      <c r="GA22" s="35">
        <f t="shared" si="10"/>
        <v>0</v>
      </c>
      <c r="GB22" s="36" t="e">
        <f t="shared" si="11"/>
        <v>#DIV/0!</v>
      </c>
      <c r="GC22" s="35">
        <v>0</v>
      </c>
      <c r="GD22" s="35">
        <f t="shared" si="12"/>
        <v>0</v>
      </c>
      <c r="GE22" s="36" t="e">
        <f t="shared" si="13"/>
        <v>#DIV/0!</v>
      </c>
      <c r="GF22" s="35">
        <f t="shared" si="14"/>
        <v>0</v>
      </c>
      <c r="GG22" s="35">
        <f t="shared" si="15"/>
        <v>0</v>
      </c>
      <c r="GH22" s="36" t="e">
        <f t="shared" si="16"/>
        <v>#DIV/0!</v>
      </c>
      <c r="GI22" s="35">
        <v>0</v>
      </c>
      <c r="GJ22" s="35">
        <f t="shared" si="48"/>
        <v>0</v>
      </c>
      <c r="GK22" s="36" t="e">
        <f t="shared" si="49"/>
        <v>#DIV/0!</v>
      </c>
      <c r="GL22" s="35">
        <f t="shared" si="19"/>
        <v>0</v>
      </c>
      <c r="GM22" s="35">
        <f t="shared" si="50"/>
        <v>0</v>
      </c>
      <c r="GN22" s="36" t="e">
        <f t="shared" si="51"/>
        <v>#DIV/0!</v>
      </c>
      <c r="GO22" s="35">
        <v>45906</v>
      </c>
      <c r="GP22" s="35">
        <f t="shared" si="22"/>
        <v>45906</v>
      </c>
      <c r="GQ22" s="36" t="e">
        <f t="shared" si="23"/>
        <v>#DIV/0!</v>
      </c>
      <c r="GR22" s="35">
        <v>115240</v>
      </c>
      <c r="GS22" s="35">
        <f t="shared" si="24"/>
        <v>115240</v>
      </c>
      <c r="GT22" s="36" t="e">
        <f t="shared" si="25"/>
        <v>#DIV/0!</v>
      </c>
      <c r="GU22" s="35">
        <f t="shared" si="26"/>
        <v>161146</v>
      </c>
      <c r="GV22" s="35">
        <f t="shared" si="27"/>
        <v>161146</v>
      </c>
      <c r="GW22" s="36" t="e">
        <f t="shared" si="28"/>
        <v>#DIV/0!</v>
      </c>
      <c r="GX22" s="35">
        <v>83588</v>
      </c>
      <c r="GY22" s="35">
        <f t="shared" si="29"/>
        <v>83588</v>
      </c>
      <c r="GZ22" s="36" t="e">
        <f t="shared" si="30"/>
        <v>#DIV/0!</v>
      </c>
      <c r="HA22" s="35">
        <f t="shared" si="31"/>
        <v>244734</v>
      </c>
      <c r="HB22" s="35">
        <f t="shared" si="32"/>
        <v>244734</v>
      </c>
      <c r="HC22" s="36" t="e">
        <f t="shared" si="33"/>
        <v>#DIV/0!</v>
      </c>
      <c r="HD22" s="35">
        <v>243668</v>
      </c>
      <c r="HE22" s="35">
        <f t="shared" si="34"/>
        <v>243668</v>
      </c>
      <c r="HF22" s="36" t="e">
        <f t="shared" si="35"/>
        <v>#DIV/0!</v>
      </c>
      <c r="HG22" s="35">
        <f t="shared" si="36"/>
        <v>488402</v>
      </c>
      <c r="HH22" s="35">
        <f t="shared" si="37"/>
        <v>488402</v>
      </c>
      <c r="HI22" s="36" t="e">
        <f t="shared" si="38"/>
        <v>#DIV/0!</v>
      </c>
      <c r="HJ22" s="22">
        <f t="shared" si="40"/>
        <v>200244.82</v>
      </c>
      <c r="HK22" s="37">
        <f t="shared" si="39"/>
        <v>200244.82</v>
      </c>
    </row>
    <row r="23" spans="1:219" s="1" customFormat="1" ht="11.25" x14ac:dyDescent="0.2">
      <c r="A23" s="13">
        <v>13</v>
      </c>
      <c r="B23" s="21">
        <v>82</v>
      </c>
      <c r="C23" s="21" t="s">
        <v>119</v>
      </c>
      <c r="D23" s="13">
        <v>7813341546</v>
      </c>
      <c r="E23" s="13">
        <v>101202001</v>
      </c>
      <c r="F23" s="13">
        <v>86618411</v>
      </c>
      <c r="G23" s="22">
        <v>7770</v>
      </c>
      <c r="H23" s="22">
        <v>250261</v>
      </c>
      <c r="I23" s="22">
        <v>185199</v>
      </c>
      <c r="J23" s="23">
        <f>G23+H23+I23</f>
        <v>443230</v>
      </c>
      <c r="K23" s="22">
        <v>189537</v>
      </c>
      <c r="L23" s="22">
        <v>236432</v>
      </c>
      <c r="M23" s="22">
        <v>216174</v>
      </c>
      <c r="N23" s="23">
        <f>J23+K23+L23+M23</f>
        <v>1085373</v>
      </c>
      <c r="O23" s="22">
        <v>250960</v>
      </c>
      <c r="P23" s="22">
        <v>288294</v>
      </c>
      <c r="Q23" s="22">
        <v>216111</v>
      </c>
      <c r="R23" s="23">
        <f>N23+O23+P23+Q23</f>
        <v>1840738</v>
      </c>
      <c r="S23" s="22">
        <v>172293</v>
      </c>
      <c r="T23" s="22">
        <v>246347</v>
      </c>
      <c r="U23" s="22">
        <v>446832</v>
      </c>
      <c r="V23" s="23">
        <f>R23+S23+T23+U23</f>
        <v>2706210</v>
      </c>
      <c r="W23" s="22">
        <v>186114</v>
      </c>
      <c r="X23" s="22">
        <f>W23-G23</f>
        <v>178344</v>
      </c>
      <c r="Y23" s="24">
        <f>W23/G23</f>
        <v>23.952895752895753</v>
      </c>
      <c r="Z23" s="22">
        <v>278514</v>
      </c>
      <c r="AA23" s="22">
        <f>Z23-H23</f>
        <v>28253</v>
      </c>
      <c r="AB23" s="24">
        <f>Z23/H23</f>
        <v>1.1128941385193858</v>
      </c>
      <c r="AC23" s="22">
        <v>197599</v>
      </c>
      <c r="AD23" s="22">
        <f>AC23-I23</f>
        <v>12400</v>
      </c>
      <c r="AE23" s="24">
        <f>AC23/I23</f>
        <v>1.0669550051566152</v>
      </c>
      <c r="AF23" s="25">
        <f>W23+Z23+AC23</f>
        <v>662227</v>
      </c>
      <c r="AG23" s="25">
        <f>AF23-J23</f>
        <v>218997</v>
      </c>
      <c r="AH23" s="26">
        <f>AF23/J23</f>
        <v>1.494093360106491</v>
      </c>
      <c r="AI23" s="22">
        <v>214897</v>
      </c>
      <c r="AJ23" s="22">
        <f>AI23-K23</f>
        <v>25360</v>
      </c>
      <c r="AK23" s="24">
        <f>AI23/K23</f>
        <v>1.1337997330336558</v>
      </c>
      <c r="AL23" s="22">
        <v>202595</v>
      </c>
      <c r="AM23" s="22">
        <f>AL23-L23</f>
        <v>-33837</v>
      </c>
      <c r="AN23" s="24">
        <f>AL23/L23</f>
        <v>0.85688485484198418</v>
      </c>
      <c r="AO23" s="22">
        <v>210495</v>
      </c>
      <c r="AP23" s="22">
        <f>AO23-M23</f>
        <v>-5679</v>
      </c>
      <c r="AQ23" s="24">
        <f>AO23/M23</f>
        <v>0.97372949568403233</v>
      </c>
      <c r="AR23" s="27">
        <f>AF23+AI23+AL23+AO23</f>
        <v>1290214</v>
      </c>
      <c r="AS23" s="27">
        <f>AR23-N23</f>
        <v>204841</v>
      </c>
      <c r="AT23" s="28">
        <f>AR23/N23</f>
        <v>1.1887286674719197</v>
      </c>
      <c r="AU23" s="22">
        <v>223566</v>
      </c>
      <c r="AV23" s="22">
        <f>AU23-O23</f>
        <v>-27394</v>
      </c>
      <c r="AW23" s="24">
        <f>AU23/O23</f>
        <v>0.89084316225693339</v>
      </c>
      <c r="AX23" s="22">
        <v>303716</v>
      </c>
      <c r="AY23" s="22">
        <f>AX23-P23</f>
        <v>15422</v>
      </c>
      <c r="AZ23" s="24">
        <f>AX23/P23</f>
        <v>1.0534940026500725</v>
      </c>
      <c r="BA23" s="22">
        <v>253104</v>
      </c>
      <c r="BB23" s="22">
        <f>BA23-Q23</f>
        <v>36993</v>
      </c>
      <c r="BC23" s="24">
        <f>BA23/Q23</f>
        <v>1.1711759234837653</v>
      </c>
      <c r="BD23" s="27">
        <f>AR23+AU23+AX23+BA23</f>
        <v>2070600</v>
      </c>
      <c r="BE23" s="27">
        <f>BD23-R23</f>
        <v>229862</v>
      </c>
      <c r="BF23" s="28">
        <f>BD23/R23</f>
        <v>1.1248749143006773</v>
      </c>
      <c r="BG23" s="22">
        <v>254998</v>
      </c>
      <c r="BH23" s="22">
        <f>BG23-S23</f>
        <v>82705</v>
      </c>
      <c r="BI23" s="24">
        <f>BG23/S23</f>
        <v>1.4800253057291939</v>
      </c>
      <c r="BJ23" s="22">
        <v>254901</v>
      </c>
      <c r="BK23" s="22">
        <f>BJ23-T23</f>
        <v>8554</v>
      </c>
      <c r="BL23" s="24">
        <f>BJ23/T23</f>
        <v>1.0347233779993261</v>
      </c>
      <c r="BM23" s="22">
        <v>556799</v>
      </c>
      <c r="BN23" s="22">
        <f>BM23-U23</f>
        <v>109967</v>
      </c>
      <c r="BO23" s="24">
        <f>BM23/U23</f>
        <v>1.2461036810255308</v>
      </c>
      <c r="BP23" s="27">
        <f>BD23+BG23+BJ23+BM23</f>
        <v>3137298</v>
      </c>
      <c r="BQ23" s="22">
        <f>BP23-V23</f>
        <v>431088</v>
      </c>
      <c r="BR23" s="24">
        <f>BP23/V23</f>
        <v>1.1592958417861141</v>
      </c>
      <c r="BS23" s="22">
        <v>204064</v>
      </c>
      <c r="BT23" s="22">
        <f>BS23-W23</f>
        <v>17950</v>
      </c>
      <c r="BU23" s="24">
        <f>BS23/W23</f>
        <v>1.0964462641176913</v>
      </c>
      <c r="BV23" s="22">
        <v>227209</v>
      </c>
      <c r="BW23" s="22">
        <f>BV23-Z23</f>
        <v>-51305</v>
      </c>
      <c r="BX23" s="24">
        <f>BV23/Z23</f>
        <v>0.81579022957553304</v>
      </c>
      <c r="BY23" s="22">
        <v>244280</v>
      </c>
      <c r="BZ23" s="22">
        <f>BY23-AC23</f>
        <v>46681</v>
      </c>
      <c r="CA23" s="24">
        <f>BY23/AC23</f>
        <v>1.2362410740945045</v>
      </c>
      <c r="CB23" s="29">
        <f>BS23+BV23+BY23</f>
        <v>675553</v>
      </c>
      <c r="CC23" s="29">
        <f>CB23-AF23</f>
        <v>13326</v>
      </c>
      <c r="CD23" s="30">
        <f>CB23/AF23</f>
        <v>1.0201230091796318</v>
      </c>
      <c r="CE23" s="22">
        <v>253874</v>
      </c>
      <c r="CF23" s="22">
        <f>CE23-AI23</f>
        <v>38977</v>
      </c>
      <c r="CG23" s="24">
        <f>CE23/AI23</f>
        <v>1.181375263498327</v>
      </c>
      <c r="CH23" s="22">
        <v>237252.97</v>
      </c>
      <c r="CI23" s="22">
        <f>CH23-AL23</f>
        <v>34657.97</v>
      </c>
      <c r="CJ23" s="24">
        <f>CH23/AL23</f>
        <v>1.1710702139736913</v>
      </c>
      <c r="CK23" s="22">
        <v>220357</v>
      </c>
      <c r="CL23" s="22">
        <f>CK23-AO23</f>
        <v>9862</v>
      </c>
      <c r="CM23" s="24">
        <f>CK23/AO23</f>
        <v>1.0468514691560369</v>
      </c>
      <c r="CN23" s="29">
        <f>CB23+CE23+CH23+CK23</f>
        <v>1387036.97</v>
      </c>
      <c r="CO23" s="29">
        <f>CN23-AR23</f>
        <v>96822.969999999972</v>
      </c>
      <c r="CP23" s="30">
        <f>CN23/AR23</f>
        <v>1.0750441167124214</v>
      </c>
      <c r="CQ23" s="22">
        <v>260169</v>
      </c>
      <c r="CR23" s="22">
        <f>CQ23-AU23</f>
        <v>36603</v>
      </c>
      <c r="CS23" s="24">
        <f>CQ23/AU23</f>
        <v>1.1637234642119105</v>
      </c>
      <c r="CT23" s="22">
        <v>266358</v>
      </c>
      <c r="CU23" s="22">
        <f>CT23-AX23</f>
        <v>-37358</v>
      </c>
      <c r="CV23" s="24">
        <f>CT23/AX23</f>
        <v>0.87699693134375534</v>
      </c>
      <c r="CW23" s="22">
        <v>198446</v>
      </c>
      <c r="CX23" s="22">
        <f>CW23-BA23</f>
        <v>-54658</v>
      </c>
      <c r="CY23" s="24">
        <f>CW23/BA23</f>
        <v>0.78404924457930336</v>
      </c>
      <c r="CZ23" s="29">
        <f>CN23+CQ23+CT23+CW23</f>
        <v>2112009.9699999997</v>
      </c>
      <c r="DA23" s="29">
        <f>CZ23-BD23</f>
        <v>41409.969999999739</v>
      </c>
      <c r="DB23" s="30">
        <f>CZ23/BD23</f>
        <v>1.019999019607843</v>
      </c>
      <c r="DC23" s="22">
        <v>187449</v>
      </c>
      <c r="DD23" s="22">
        <f>DC23-BG23</f>
        <v>-67549</v>
      </c>
      <c r="DE23" s="24">
        <f>DC23/BG23</f>
        <v>0.73509988313633834</v>
      </c>
      <c r="DF23" s="22">
        <v>245505</v>
      </c>
      <c r="DG23" s="22">
        <f>DF23-BJ23</f>
        <v>-9396</v>
      </c>
      <c r="DH23" s="24">
        <f>DF23/BJ23</f>
        <v>0.96313863029176028</v>
      </c>
      <c r="DI23" s="22">
        <v>990079</v>
      </c>
      <c r="DJ23" s="22">
        <f>DI23-BM23</f>
        <v>433280</v>
      </c>
      <c r="DK23" s="24">
        <f>DI23/BM23</f>
        <v>1.7781623171018626</v>
      </c>
      <c r="DL23" s="29">
        <f>CZ23+DC23+DF23+DI23</f>
        <v>3535042.9699999997</v>
      </c>
      <c r="DM23" s="29">
        <f>DL23-BP23</f>
        <v>397744.96999999974</v>
      </c>
      <c r="DN23" s="30">
        <f>DL23/BP23</f>
        <v>1.1267794675545644</v>
      </c>
      <c r="DO23" s="22">
        <v>421681</v>
      </c>
      <c r="DP23" s="22">
        <f>DO23-BV23-BS23</f>
        <v>-9592</v>
      </c>
      <c r="DQ23" s="24">
        <f>DO23/(BV23+BS23)</f>
        <v>0.97775886735316142</v>
      </c>
      <c r="DR23" s="22">
        <v>190209</v>
      </c>
      <c r="DS23" s="22">
        <f>DR23-BY23</f>
        <v>-54071</v>
      </c>
      <c r="DT23" s="24">
        <f>DR23/BY23</f>
        <v>0.77865154740461762</v>
      </c>
      <c r="DU23" s="31">
        <f>DO23+DR23</f>
        <v>611890</v>
      </c>
      <c r="DV23" s="31">
        <f>DU23-CB23</f>
        <v>-63663</v>
      </c>
      <c r="DW23" s="32">
        <f>DU23/CB23</f>
        <v>0.9057616500851895</v>
      </c>
      <c r="DX23" s="22">
        <v>654944</v>
      </c>
      <c r="DY23" s="22">
        <f>DX23-(CK23+CH23+CE23)</f>
        <v>-56539.969999999972</v>
      </c>
      <c r="DZ23" s="24">
        <f>DX23/(CK23+CH23+CE23)</f>
        <v>0.92053233469195384</v>
      </c>
      <c r="EA23" s="31">
        <f>DU23+DX23</f>
        <v>1266834</v>
      </c>
      <c r="EB23" s="31">
        <f>EA23-CN23</f>
        <v>-120202.96999999997</v>
      </c>
      <c r="EC23" s="32">
        <f>EA23/CN23</f>
        <v>0.91333830849512254</v>
      </c>
      <c r="ED23" s="22">
        <v>221922</v>
      </c>
      <c r="EE23" s="22">
        <f>ED23-CQ23</f>
        <v>-38247</v>
      </c>
      <c r="EF23" s="24">
        <f>ED23/CQ23</f>
        <v>0.852991709235151</v>
      </c>
      <c r="EG23" s="22">
        <v>263544</v>
      </c>
      <c r="EH23" s="22">
        <f>EG23-CT23</f>
        <v>-2814</v>
      </c>
      <c r="EI23" s="24">
        <f>EG23/CT23</f>
        <v>0.98943527132656051</v>
      </c>
      <c r="EJ23" s="22">
        <v>192717</v>
      </c>
      <c r="EK23" s="22">
        <f>EJ23-CW23</f>
        <v>-5729</v>
      </c>
      <c r="EL23" s="24">
        <f>EJ23/CW23</f>
        <v>0.97113068542575809</v>
      </c>
      <c r="EM23" s="31">
        <f>EA23+ED23+EG23+EJ23</f>
        <v>1945017</v>
      </c>
      <c r="EN23" s="31">
        <f>EM23-CZ23</f>
        <v>-166992.96999999974</v>
      </c>
      <c r="EO23" s="32">
        <f>EM23/CZ23</f>
        <v>0.92093173215465463</v>
      </c>
      <c r="EP23" s="22">
        <v>434671</v>
      </c>
      <c r="EQ23" s="22">
        <f>EP23-DF23-DC23</f>
        <v>1717</v>
      </c>
      <c r="ER23" s="24">
        <f>EP23/(DC23+DF23)</f>
        <v>1.0039657792744725</v>
      </c>
      <c r="ES23" s="22">
        <v>195066</v>
      </c>
      <c r="ET23" s="22">
        <f>ES23-DI23</f>
        <v>-795013</v>
      </c>
      <c r="EU23" s="24">
        <f>ES23/DI23</f>
        <v>0.19702064178717052</v>
      </c>
      <c r="EV23" s="31">
        <f>EM23+EP23+ES23</f>
        <v>2574754</v>
      </c>
      <c r="EW23" s="31">
        <f>EV23-DL23</f>
        <v>-960288.96999999974</v>
      </c>
      <c r="EX23" s="32">
        <f>EV23/DL23</f>
        <v>0.72835154249907186</v>
      </c>
      <c r="EY23" s="22">
        <v>637873</v>
      </c>
      <c r="EZ23" s="22">
        <f t="shared" ref="EZ23:EZ29" si="52">EY23-DU23</f>
        <v>25983</v>
      </c>
      <c r="FA23" s="24">
        <f t="shared" ref="FA23:FA29" si="53">EY23/DU23</f>
        <v>1.0424635146840118</v>
      </c>
      <c r="FB23" s="22">
        <v>747438</v>
      </c>
      <c r="FC23" s="22">
        <f t="shared" ref="FC23:FC29" si="54">FB23-DX23</f>
        <v>92494</v>
      </c>
      <c r="FD23" s="24">
        <f t="shared" ref="FD23:FD29" si="55">FB23/DX23</f>
        <v>1.1412242878780476</v>
      </c>
      <c r="FE23" s="33">
        <f t="shared" si="41"/>
        <v>1385311</v>
      </c>
      <c r="FF23" s="33">
        <f t="shared" ref="FF23:FF29" si="56">FE23-EA23</f>
        <v>118477</v>
      </c>
      <c r="FG23" s="34">
        <f t="shared" ref="FG23:FG29" si="57">FE23/EA23</f>
        <v>1.0935221189200794</v>
      </c>
      <c r="FH23" s="22">
        <v>863708</v>
      </c>
      <c r="FI23" s="22">
        <f t="shared" ref="FI23:FI29" si="58">FH23-(ED23+EG23+EJ23)</f>
        <v>185525</v>
      </c>
      <c r="FJ23" s="24">
        <f t="shared" ref="FJ23:FJ29" si="59">FH23/(ED23+EG23+EJ23)</f>
        <v>1.2735618557233077</v>
      </c>
      <c r="FK23" s="33">
        <f t="shared" si="42"/>
        <v>2249019</v>
      </c>
      <c r="FL23" s="33">
        <f t="shared" ref="FL23:FL29" si="60">FK23-EM23</f>
        <v>304002</v>
      </c>
      <c r="FM23" s="34">
        <f t="shared" ref="FM23:FM29" si="61">FK23/EM23</f>
        <v>1.1562978626922027</v>
      </c>
      <c r="FN23" s="22">
        <v>717213</v>
      </c>
      <c r="FO23" s="22">
        <f t="shared" ref="FO23:FO29" si="62">FN23-ES23-EP23</f>
        <v>87476</v>
      </c>
      <c r="FP23" s="24">
        <f t="shared" ref="FP23:FP29" si="63">FN23/(EP23+ES23)</f>
        <v>1.1389087825552573</v>
      </c>
      <c r="FQ23" s="35">
        <f t="shared" si="43"/>
        <v>2966232</v>
      </c>
      <c r="FR23" s="35">
        <f t="shared" si="44"/>
        <v>391478</v>
      </c>
      <c r="FS23" s="36">
        <f t="shared" si="45"/>
        <v>1.152044816708703</v>
      </c>
      <c r="FT23" s="35">
        <v>727232</v>
      </c>
      <c r="FU23" s="35">
        <f t="shared" si="46"/>
        <v>89359</v>
      </c>
      <c r="FV23" s="36">
        <f t="shared" si="47"/>
        <v>1.1400890145844078</v>
      </c>
      <c r="FW23" s="35">
        <v>638319</v>
      </c>
      <c r="FX23" s="35">
        <f t="shared" si="7"/>
        <v>-109119</v>
      </c>
      <c r="FY23" s="36">
        <f t="shared" si="8"/>
        <v>0.85400929575429663</v>
      </c>
      <c r="FZ23" s="35">
        <f t="shared" si="9"/>
        <v>1365551</v>
      </c>
      <c r="GA23" s="35">
        <f t="shared" si="10"/>
        <v>-19760</v>
      </c>
      <c r="GB23" s="36">
        <f t="shared" si="11"/>
        <v>0.9857360549364006</v>
      </c>
      <c r="GC23" s="35">
        <v>704798</v>
      </c>
      <c r="GD23" s="35">
        <f t="shared" si="12"/>
        <v>-158910</v>
      </c>
      <c r="GE23" s="36">
        <f t="shared" si="13"/>
        <v>0.81601420850565243</v>
      </c>
      <c r="GF23" s="35">
        <f t="shared" si="14"/>
        <v>2070349</v>
      </c>
      <c r="GG23" s="35">
        <f t="shared" si="15"/>
        <v>-178670</v>
      </c>
      <c r="GH23" s="36">
        <f t="shared" si="16"/>
        <v>0.92055647373365901</v>
      </c>
      <c r="GI23" s="35">
        <v>780374</v>
      </c>
      <c r="GJ23" s="35">
        <f t="shared" si="48"/>
        <v>63161</v>
      </c>
      <c r="GK23" s="36">
        <f t="shared" si="49"/>
        <v>1.088064494090319</v>
      </c>
      <c r="GL23" s="35">
        <f t="shared" si="19"/>
        <v>2850723</v>
      </c>
      <c r="GM23" s="35">
        <f t="shared" si="50"/>
        <v>-115509</v>
      </c>
      <c r="GN23" s="36">
        <f t="shared" si="51"/>
        <v>0.96105867646225918</v>
      </c>
      <c r="GO23" s="35">
        <v>719153</v>
      </c>
      <c r="GP23" s="35">
        <f t="shared" si="22"/>
        <v>-8079</v>
      </c>
      <c r="GQ23" s="36">
        <f t="shared" si="23"/>
        <v>0.98889075288216144</v>
      </c>
      <c r="GR23" s="35">
        <v>857600</v>
      </c>
      <c r="GS23" s="35">
        <f t="shared" si="24"/>
        <v>219281</v>
      </c>
      <c r="GT23" s="36">
        <f t="shared" si="25"/>
        <v>1.3435288625279838</v>
      </c>
      <c r="GU23" s="35">
        <f t="shared" si="26"/>
        <v>1576753</v>
      </c>
      <c r="GV23" s="35">
        <f t="shared" si="27"/>
        <v>211202</v>
      </c>
      <c r="GW23" s="36">
        <f t="shared" si="28"/>
        <v>1.1546643076677474</v>
      </c>
      <c r="GX23" s="35">
        <v>725476</v>
      </c>
      <c r="GY23" s="35">
        <f t="shared" si="29"/>
        <v>20678</v>
      </c>
      <c r="GZ23" s="36">
        <f t="shared" si="30"/>
        <v>1.0293389027778173</v>
      </c>
      <c r="HA23" s="35">
        <f t="shared" si="31"/>
        <v>2302229</v>
      </c>
      <c r="HB23" s="35">
        <f t="shared" si="32"/>
        <v>231880</v>
      </c>
      <c r="HC23" s="36">
        <f t="shared" si="33"/>
        <v>1.1120004405054413</v>
      </c>
      <c r="HD23" s="35">
        <v>991710</v>
      </c>
      <c r="HE23" s="35">
        <f t="shared" si="34"/>
        <v>211336</v>
      </c>
      <c r="HF23" s="36">
        <f t="shared" si="35"/>
        <v>1.2708137380281763</v>
      </c>
      <c r="HG23" s="35">
        <f t="shared" si="36"/>
        <v>3293939</v>
      </c>
      <c r="HH23" s="35">
        <f t="shared" si="37"/>
        <v>443216</v>
      </c>
      <c r="HI23" s="36">
        <f t="shared" si="38"/>
        <v>1.1554749444263788</v>
      </c>
      <c r="HJ23" s="22">
        <f t="shared" si="40"/>
        <v>1350514.99</v>
      </c>
      <c r="HK23" s="37">
        <f t="shared" si="39"/>
        <v>181718.56</v>
      </c>
    </row>
    <row r="24" spans="1:219" s="1" customFormat="1" ht="11.25" x14ac:dyDescent="0.2">
      <c r="A24" s="13">
        <v>14</v>
      </c>
      <c r="B24" s="21">
        <v>30</v>
      </c>
      <c r="C24" s="21" t="s">
        <v>120</v>
      </c>
      <c r="D24" s="13">
        <v>1012007676</v>
      </c>
      <c r="E24" s="13">
        <v>101201001</v>
      </c>
      <c r="F24" s="13">
        <v>86618101</v>
      </c>
      <c r="G24" s="22"/>
      <c r="H24" s="22">
        <v>190481</v>
      </c>
      <c r="I24" s="22">
        <v>144652</v>
      </c>
      <c r="J24" s="23">
        <f>G24+H24+I24</f>
        <v>335133</v>
      </c>
      <c r="K24" s="22">
        <v>368381</v>
      </c>
      <c r="L24" s="22">
        <v>267706</v>
      </c>
      <c r="M24" s="22">
        <v>125492</v>
      </c>
      <c r="N24" s="23">
        <f>J24+K24+L24+M24</f>
        <v>1096712</v>
      </c>
      <c r="O24" s="22">
        <v>134170</v>
      </c>
      <c r="P24" s="22">
        <v>78005</v>
      </c>
      <c r="Q24" s="22">
        <v>96012</v>
      </c>
      <c r="R24" s="23">
        <f>N24+O24+P24+Q24</f>
        <v>1404899</v>
      </c>
      <c r="S24" s="22">
        <v>155199</v>
      </c>
      <c r="T24" s="22">
        <v>148118</v>
      </c>
      <c r="U24" s="22">
        <v>238829</v>
      </c>
      <c r="V24" s="23">
        <f>R24+S24+T24+U24</f>
        <v>1947045</v>
      </c>
      <c r="W24" s="22">
        <v>19720</v>
      </c>
      <c r="X24" s="22">
        <f>W24-G24</f>
        <v>19720</v>
      </c>
      <c r="Y24" s="24" t="e">
        <f>W24/G24</f>
        <v>#DIV/0!</v>
      </c>
      <c r="Z24" s="22">
        <v>180511</v>
      </c>
      <c r="AA24" s="22">
        <f>Z24-H24</f>
        <v>-9970</v>
      </c>
      <c r="AB24" s="24">
        <f>Z24/H24</f>
        <v>0.94765882161475423</v>
      </c>
      <c r="AC24" s="22">
        <v>157864</v>
      </c>
      <c r="AD24" s="22">
        <f>AC24-I24</f>
        <v>13212</v>
      </c>
      <c r="AE24" s="24">
        <f>AC24/I24</f>
        <v>1.091336448856566</v>
      </c>
      <c r="AF24" s="25">
        <f>W24+Z24+AC24</f>
        <v>358095</v>
      </c>
      <c r="AG24" s="25">
        <f>AF24-J24</f>
        <v>22962</v>
      </c>
      <c r="AH24" s="26">
        <f>AF24/J24</f>
        <v>1.0685160816750365</v>
      </c>
      <c r="AI24" s="22">
        <v>443246</v>
      </c>
      <c r="AJ24" s="22">
        <f>AI24-K24</f>
        <v>74865</v>
      </c>
      <c r="AK24" s="24">
        <f>AI24/K24</f>
        <v>1.203227093688328</v>
      </c>
      <c r="AL24" s="22">
        <v>168955</v>
      </c>
      <c r="AM24" s="22">
        <f>AL24-L24</f>
        <v>-98751</v>
      </c>
      <c r="AN24" s="24">
        <f>AL24/L24</f>
        <v>0.63112145413251852</v>
      </c>
      <c r="AO24" s="22">
        <v>142882</v>
      </c>
      <c r="AP24" s="22">
        <f>AO24-M24</f>
        <v>17390</v>
      </c>
      <c r="AQ24" s="24">
        <f>AO24/M24</f>
        <v>1.1385745704905492</v>
      </c>
      <c r="AR24" s="27">
        <f>AF24+AI24+AL24+AO24</f>
        <v>1113178</v>
      </c>
      <c r="AS24" s="27">
        <f>AR24-N24</f>
        <v>16466</v>
      </c>
      <c r="AT24" s="28">
        <f>AR24/N24</f>
        <v>1.0150139690274202</v>
      </c>
      <c r="AU24" s="22">
        <v>70082</v>
      </c>
      <c r="AV24" s="22">
        <f>AU24-O24</f>
        <v>-64088</v>
      </c>
      <c r="AW24" s="24">
        <f>AU24/O24</f>
        <v>0.52233733323395692</v>
      </c>
      <c r="AX24" s="22">
        <v>170609</v>
      </c>
      <c r="AY24" s="22">
        <f>AX24-P24</f>
        <v>92604</v>
      </c>
      <c r="AZ24" s="24">
        <f>AX24/P24</f>
        <v>2.1871546695724633</v>
      </c>
      <c r="BA24" s="22">
        <v>122336</v>
      </c>
      <c r="BB24" s="22">
        <f>BA24-Q24</f>
        <v>26324</v>
      </c>
      <c r="BC24" s="24">
        <f>BA24/Q24</f>
        <v>1.2741740615756363</v>
      </c>
      <c r="BD24" s="27">
        <f>AR24+AU24+AX24+BA24</f>
        <v>1476205</v>
      </c>
      <c r="BE24" s="27">
        <f>BD24-R24</f>
        <v>71306</v>
      </c>
      <c r="BF24" s="28">
        <f>BD24/R24</f>
        <v>1.0507552500215318</v>
      </c>
      <c r="BG24" s="22">
        <v>123362</v>
      </c>
      <c r="BH24" s="22">
        <f>BG24-S24</f>
        <v>-31837</v>
      </c>
      <c r="BI24" s="24">
        <f>BG24/S24</f>
        <v>0.7948633689650062</v>
      </c>
      <c r="BJ24" s="22">
        <v>116554</v>
      </c>
      <c r="BK24" s="22">
        <f>BJ24-T24</f>
        <v>-31564</v>
      </c>
      <c r="BL24" s="24">
        <f>BJ24/T24</f>
        <v>0.78689963407553443</v>
      </c>
      <c r="BM24" s="22">
        <v>223629</v>
      </c>
      <c r="BN24" s="22">
        <f>BM24-U24</f>
        <v>-15200</v>
      </c>
      <c r="BO24" s="24">
        <f>BM24/U24</f>
        <v>0.93635613765497494</v>
      </c>
      <c r="BP24" s="27">
        <f>BD24+BG24+BJ24+BM24</f>
        <v>1939750</v>
      </c>
      <c r="BQ24" s="22">
        <f>BP24-V24</f>
        <v>-7295</v>
      </c>
      <c r="BR24" s="24">
        <f>BP24/V24</f>
        <v>0.99625329666237816</v>
      </c>
      <c r="BS24" s="22">
        <v>13043</v>
      </c>
      <c r="BT24" s="22">
        <f>BS24-W24</f>
        <v>-6677</v>
      </c>
      <c r="BU24" s="24">
        <f>BS24/W24</f>
        <v>0.66140973630831645</v>
      </c>
      <c r="BV24" s="22">
        <v>198020</v>
      </c>
      <c r="BW24" s="22">
        <f>BV24-Z24</f>
        <v>17509</v>
      </c>
      <c r="BX24" s="24">
        <f>BV24/Z24</f>
        <v>1.096996858917185</v>
      </c>
      <c r="BY24" s="22">
        <v>150004</v>
      </c>
      <c r="BZ24" s="22">
        <f>BY24-AC24</f>
        <v>-7860</v>
      </c>
      <c r="CA24" s="24">
        <f>BY24/AC24</f>
        <v>0.95021030760654746</v>
      </c>
      <c r="CB24" s="29">
        <f>BS24+BV24+BY24</f>
        <v>361067</v>
      </c>
      <c r="CC24" s="29">
        <f>CB24-AF24</f>
        <v>2972</v>
      </c>
      <c r="CD24" s="30">
        <f>CB24/AF24</f>
        <v>1.0082994736033735</v>
      </c>
      <c r="CE24" s="22">
        <v>325415</v>
      </c>
      <c r="CF24" s="22">
        <f>CE24-AI24</f>
        <v>-117831</v>
      </c>
      <c r="CG24" s="24">
        <f>CE24/AI24</f>
        <v>0.73416342166652382</v>
      </c>
      <c r="CH24" s="22">
        <v>160062</v>
      </c>
      <c r="CI24" s="22">
        <f>CH24-AL24</f>
        <v>-8893</v>
      </c>
      <c r="CJ24" s="24">
        <f>CH24/AL24</f>
        <v>0.94736468290373177</v>
      </c>
      <c r="CK24" s="22">
        <v>137210</v>
      </c>
      <c r="CL24" s="22">
        <f>CK24-AO24</f>
        <v>-5672</v>
      </c>
      <c r="CM24" s="24">
        <f>CK24/AO24</f>
        <v>0.96030290729413081</v>
      </c>
      <c r="CN24" s="29">
        <f>CB24+CE24+CH24+CK24</f>
        <v>983754</v>
      </c>
      <c r="CO24" s="29">
        <f>CN24-AR24</f>
        <v>-129424</v>
      </c>
      <c r="CP24" s="30">
        <f>CN24/AR24</f>
        <v>0.88373467675430162</v>
      </c>
      <c r="CQ24" s="22">
        <v>139650</v>
      </c>
      <c r="CR24" s="22">
        <f>CQ24-AU24</f>
        <v>69568</v>
      </c>
      <c r="CS24" s="24">
        <f>CQ24/AU24</f>
        <v>1.9926657344253873</v>
      </c>
      <c r="CT24" s="22">
        <v>164793</v>
      </c>
      <c r="CU24" s="22">
        <f>CT24-AX24</f>
        <v>-5816</v>
      </c>
      <c r="CV24" s="24">
        <f>CT24/AX24</f>
        <v>0.96591035642902778</v>
      </c>
      <c r="CW24" s="22">
        <v>207374</v>
      </c>
      <c r="CX24" s="22">
        <f>CW24-BA24</f>
        <v>85038</v>
      </c>
      <c r="CY24" s="24">
        <f>CW24/BA24</f>
        <v>1.6951183625425059</v>
      </c>
      <c r="CZ24" s="29">
        <f>CN24+CQ24+CT24+CW24</f>
        <v>1495571</v>
      </c>
      <c r="DA24" s="29">
        <f>CZ24-BD24</f>
        <v>19366</v>
      </c>
      <c r="DB24" s="30">
        <f>CZ24/BD24</f>
        <v>1.0131187741539962</v>
      </c>
      <c r="DC24" s="22">
        <v>12616</v>
      </c>
      <c r="DD24" s="22">
        <f>DC24-BG24</f>
        <v>-110746</v>
      </c>
      <c r="DE24" s="24">
        <f>DC24/BG24</f>
        <v>0.10226812146365979</v>
      </c>
      <c r="DF24" s="22">
        <v>134985</v>
      </c>
      <c r="DG24" s="22">
        <f>DF24-BJ24</f>
        <v>18431</v>
      </c>
      <c r="DH24" s="24">
        <f>DF24/BJ24</f>
        <v>1.1581327110180688</v>
      </c>
      <c r="DI24" s="22">
        <v>264621</v>
      </c>
      <c r="DJ24" s="22">
        <f>DI24-BM24</f>
        <v>40992</v>
      </c>
      <c r="DK24" s="24">
        <f>DI24/BM24</f>
        <v>1.1833035965818386</v>
      </c>
      <c r="DL24" s="29">
        <f>CZ24+DC24+DF24+DI24</f>
        <v>1907793</v>
      </c>
      <c r="DM24" s="29">
        <f>DL24-BP24</f>
        <v>-31957</v>
      </c>
      <c r="DN24" s="30">
        <f>DL24/BP24</f>
        <v>0.98352519654594661</v>
      </c>
      <c r="DO24" s="22">
        <v>224797</v>
      </c>
      <c r="DP24" s="22">
        <f>DO24-BV24-BS24</f>
        <v>13734</v>
      </c>
      <c r="DQ24" s="24">
        <f>DO24/(BV24+BS24)</f>
        <v>1.0650706187252148</v>
      </c>
      <c r="DR24" s="22">
        <v>414696.9</v>
      </c>
      <c r="DS24" s="22">
        <f>DR24-BY24</f>
        <v>264692.90000000002</v>
      </c>
      <c r="DT24" s="24">
        <f>DR24/BY24</f>
        <v>2.7645722780725848</v>
      </c>
      <c r="DU24" s="31">
        <f>DO24+DR24</f>
        <v>639493.9</v>
      </c>
      <c r="DV24" s="31">
        <f>DU24-CB24</f>
        <v>278426.90000000002</v>
      </c>
      <c r="DW24" s="32">
        <f>DU24/CB24</f>
        <v>1.7711225340449279</v>
      </c>
      <c r="DX24" s="22">
        <v>475742</v>
      </c>
      <c r="DY24" s="22">
        <f>DX24-(CK24+CH24+CE24)</f>
        <v>-146945</v>
      </c>
      <c r="DZ24" s="24">
        <f>DX24/(CK24+CH24+CE24)</f>
        <v>0.76401466547398611</v>
      </c>
      <c r="EA24" s="31">
        <f>DU24+DX24</f>
        <v>1115235.8999999999</v>
      </c>
      <c r="EB24" s="31">
        <f>EA24-CN24</f>
        <v>131481.89999999991</v>
      </c>
      <c r="EC24" s="32">
        <f>EA24/CN24</f>
        <v>1.1336532303807658</v>
      </c>
      <c r="ED24" s="22">
        <v>160254</v>
      </c>
      <c r="EE24" s="22">
        <f>ED24-CQ24</f>
        <v>20604</v>
      </c>
      <c r="EF24" s="24">
        <f>ED24/CQ24</f>
        <v>1.1475402792696026</v>
      </c>
      <c r="EG24" s="22">
        <v>83548</v>
      </c>
      <c r="EH24" s="22">
        <f>EG24-CT24</f>
        <v>-81245</v>
      </c>
      <c r="EI24" s="24">
        <f>EG24/CT24</f>
        <v>0.50698755408300111</v>
      </c>
      <c r="EJ24" s="22">
        <v>141324</v>
      </c>
      <c r="EK24" s="22">
        <f>EJ24-CW24</f>
        <v>-66050</v>
      </c>
      <c r="EL24" s="24">
        <f>EJ24/CW24</f>
        <v>0.68149334053449329</v>
      </c>
      <c r="EM24" s="31">
        <f>EA24+ED24+EG24+EJ24</f>
        <v>1500361.9</v>
      </c>
      <c r="EN24" s="31">
        <f>EM24-CZ24</f>
        <v>4790.8999999999069</v>
      </c>
      <c r="EO24" s="32">
        <f>EM24/CZ24</f>
        <v>1.0032033918817629</v>
      </c>
      <c r="EP24" s="22">
        <v>267256</v>
      </c>
      <c r="EQ24" s="22">
        <f>EP24-DF24-DC24</f>
        <v>119655</v>
      </c>
      <c r="ER24" s="24">
        <f>EP24/(DC24+DF24)</f>
        <v>1.810665239395397</v>
      </c>
      <c r="ES24" s="22">
        <v>350934.62</v>
      </c>
      <c r="ET24" s="22">
        <f>ES24-DI24</f>
        <v>86313.62</v>
      </c>
      <c r="EU24" s="24">
        <f>ES24/DI24</f>
        <v>1.3261782700541529</v>
      </c>
      <c r="EV24" s="31">
        <f>EM24+EP24+ES24</f>
        <v>2118552.52</v>
      </c>
      <c r="EW24" s="31">
        <f>EV24-DL24</f>
        <v>210759.52000000002</v>
      </c>
      <c r="EX24" s="32">
        <f>EV24/DL24</f>
        <v>1.1104729496334247</v>
      </c>
      <c r="EY24" s="22">
        <v>415230</v>
      </c>
      <c r="EZ24" s="22">
        <f t="shared" si="52"/>
        <v>-224263.90000000002</v>
      </c>
      <c r="FA24" s="24">
        <f t="shared" si="53"/>
        <v>0.64931033744027888</v>
      </c>
      <c r="FB24" s="22">
        <v>639950.02</v>
      </c>
      <c r="FC24" s="22">
        <f t="shared" si="54"/>
        <v>164208.02000000002</v>
      </c>
      <c r="FD24" s="24">
        <f t="shared" si="55"/>
        <v>1.3451619154920105</v>
      </c>
      <c r="FE24" s="33">
        <f t="shared" si="41"/>
        <v>1055180.02</v>
      </c>
      <c r="FF24" s="33">
        <f t="shared" si="56"/>
        <v>-60055.879999999888</v>
      </c>
      <c r="FG24" s="34">
        <f t="shared" si="57"/>
        <v>0.94614961731414859</v>
      </c>
      <c r="FH24" s="22">
        <v>477973</v>
      </c>
      <c r="FI24" s="22">
        <f t="shared" si="58"/>
        <v>92847</v>
      </c>
      <c r="FJ24" s="24">
        <f t="shared" si="59"/>
        <v>1.2410821393517966</v>
      </c>
      <c r="FK24" s="33">
        <f t="shared" si="42"/>
        <v>1533153.02</v>
      </c>
      <c r="FL24" s="33">
        <f t="shared" si="60"/>
        <v>32791.120000000112</v>
      </c>
      <c r="FM24" s="34">
        <f t="shared" si="61"/>
        <v>1.0218554736693861</v>
      </c>
      <c r="FN24" s="22">
        <v>660012</v>
      </c>
      <c r="FO24" s="22">
        <f t="shared" si="62"/>
        <v>41821.380000000005</v>
      </c>
      <c r="FP24" s="24">
        <f t="shared" si="63"/>
        <v>1.0676512691182536</v>
      </c>
      <c r="FQ24" s="35">
        <f t="shared" si="43"/>
        <v>2193165.02</v>
      </c>
      <c r="FR24" s="35">
        <f t="shared" si="44"/>
        <v>74612.5</v>
      </c>
      <c r="FS24" s="36">
        <f t="shared" si="45"/>
        <v>1.035218621816371</v>
      </c>
      <c r="FT24" s="35">
        <v>440181</v>
      </c>
      <c r="FU24" s="35">
        <f t="shared" si="46"/>
        <v>24951</v>
      </c>
      <c r="FV24" s="36">
        <f t="shared" si="47"/>
        <v>1.0600895889025359</v>
      </c>
      <c r="FW24" s="35">
        <v>533044.30000000005</v>
      </c>
      <c r="FX24" s="35">
        <f t="shared" si="7"/>
        <v>-106905.71999999997</v>
      </c>
      <c r="FY24" s="36">
        <f t="shared" si="8"/>
        <v>0.83294676668656098</v>
      </c>
      <c r="FZ24" s="35">
        <f t="shared" si="9"/>
        <v>973225.3</v>
      </c>
      <c r="GA24" s="35">
        <f t="shared" si="10"/>
        <v>-81954.719999999972</v>
      </c>
      <c r="GB24" s="36">
        <f t="shared" si="11"/>
        <v>0.92233105399399051</v>
      </c>
      <c r="GC24" s="35">
        <v>681079</v>
      </c>
      <c r="GD24" s="35">
        <f t="shared" si="12"/>
        <v>203106</v>
      </c>
      <c r="GE24" s="36">
        <f t="shared" si="13"/>
        <v>1.4249319522232426</v>
      </c>
      <c r="GF24" s="35">
        <f t="shared" si="14"/>
        <v>1654304.3</v>
      </c>
      <c r="GG24" s="35">
        <f t="shared" si="15"/>
        <v>121151.28000000003</v>
      </c>
      <c r="GH24" s="36">
        <f t="shared" si="16"/>
        <v>1.079020996873489</v>
      </c>
      <c r="GI24" s="35">
        <v>859579.61</v>
      </c>
      <c r="GJ24" s="35">
        <f t="shared" si="48"/>
        <v>199567.61</v>
      </c>
      <c r="GK24" s="36">
        <f t="shared" si="49"/>
        <v>1.3023696690363205</v>
      </c>
      <c r="GL24" s="35">
        <f t="shared" si="19"/>
        <v>2513883.91</v>
      </c>
      <c r="GM24" s="35">
        <f t="shared" si="50"/>
        <v>320718.89000000013</v>
      </c>
      <c r="GN24" s="36">
        <f t="shared" si="51"/>
        <v>1.1462356398516698</v>
      </c>
      <c r="GO24" s="35">
        <v>589190</v>
      </c>
      <c r="GP24" s="35">
        <f t="shared" si="22"/>
        <v>149009</v>
      </c>
      <c r="GQ24" s="36">
        <f t="shared" si="23"/>
        <v>1.3385175643655678</v>
      </c>
      <c r="GR24" s="35">
        <v>886458.8</v>
      </c>
      <c r="GS24" s="35">
        <f t="shared" si="24"/>
        <v>353414.5</v>
      </c>
      <c r="GT24" s="36">
        <f t="shared" si="25"/>
        <v>1.6630114982938566</v>
      </c>
      <c r="GU24" s="35">
        <f t="shared" si="26"/>
        <v>1475648.8</v>
      </c>
      <c r="GV24" s="35">
        <f t="shared" si="27"/>
        <v>502423.5</v>
      </c>
      <c r="GW24" s="36">
        <f t="shared" si="28"/>
        <v>1.5162458271481434</v>
      </c>
      <c r="GX24" s="35">
        <v>677586.52</v>
      </c>
      <c r="GY24" s="35">
        <f t="shared" si="29"/>
        <v>-3492.4799999999814</v>
      </c>
      <c r="GZ24" s="36">
        <f t="shared" si="30"/>
        <v>0.9948721367124812</v>
      </c>
      <c r="HA24" s="35">
        <f t="shared" si="31"/>
        <v>2153235.3200000003</v>
      </c>
      <c r="HB24" s="35">
        <f t="shared" si="32"/>
        <v>498931.02000000025</v>
      </c>
      <c r="HC24" s="36">
        <f t="shared" si="33"/>
        <v>1.3015956737826289</v>
      </c>
      <c r="HD24" s="35">
        <v>856745</v>
      </c>
      <c r="HE24" s="35">
        <f t="shared" si="34"/>
        <v>-2834.609999999986</v>
      </c>
      <c r="HF24" s="36">
        <f t="shared" si="35"/>
        <v>0.996702329874949</v>
      </c>
      <c r="HG24" s="35">
        <f t="shared" si="36"/>
        <v>3009980.3200000003</v>
      </c>
      <c r="HH24" s="35">
        <f t="shared" si="37"/>
        <v>496096.41000000015</v>
      </c>
      <c r="HI24" s="36">
        <f t="shared" si="38"/>
        <v>1.1973426091899368</v>
      </c>
      <c r="HJ24" s="22">
        <f t="shared" si="40"/>
        <v>993293.50560000003</v>
      </c>
      <c r="HK24" s="37">
        <f t="shared" si="39"/>
        <v>163711.81530000005</v>
      </c>
    </row>
    <row r="25" spans="1:219" s="1" customFormat="1" ht="11.25" x14ac:dyDescent="0.2">
      <c r="A25" s="13">
        <v>15</v>
      </c>
      <c r="B25" s="21">
        <v>116</v>
      </c>
      <c r="C25" s="21" t="s">
        <v>121</v>
      </c>
      <c r="D25" s="13">
        <v>1020014490</v>
      </c>
      <c r="E25" s="13"/>
      <c r="F25" s="13">
        <v>86618433</v>
      </c>
      <c r="G25" s="22"/>
      <c r="H25" s="22"/>
      <c r="I25" s="22"/>
      <c r="J25" s="23"/>
      <c r="K25" s="22"/>
      <c r="L25" s="22"/>
      <c r="M25" s="22"/>
      <c r="N25" s="23"/>
      <c r="O25" s="22"/>
      <c r="P25" s="22"/>
      <c r="Q25" s="22"/>
      <c r="R25" s="23"/>
      <c r="S25" s="22"/>
      <c r="T25" s="22"/>
      <c r="U25" s="22"/>
      <c r="V25" s="23"/>
      <c r="W25" s="22"/>
      <c r="X25" s="22"/>
      <c r="Y25" s="24"/>
      <c r="Z25" s="22"/>
      <c r="AA25" s="22"/>
      <c r="AB25" s="24"/>
      <c r="AC25" s="22"/>
      <c r="AD25" s="22"/>
      <c r="AE25" s="24"/>
      <c r="AF25" s="25"/>
      <c r="AG25" s="25"/>
      <c r="AH25" s="26"/>
      <c r="AI25" s="22"/>
      <c r="AJ25" s="22"/>
      <c r="AK25" s="24"/>
      <c r="AL25" s="22"/>
      <c r="AM25" s="22"/>
      <c r="AN25" s="24"/>
      <c r="AO25" s="22"/>
      <c r="AP25" s="22"/>
      <c r="AQ25" s="24"/>
      <c r="AR25" s="27"/>
      <c r="AS25" s="27"/>
      <c r="AT25" s="28"/>
      <c r="AU25" s="22"/>
      <c r="AV25" s="22"/>
      <c r="AW25" s="24"/>
      <c r="AX25" s="22"/>
      <c r="AY25" s="22"/>
      <c r="AZ25" s="24"/>
      <c r="BA25" s="22"/>
      <c r="BB25" s="22"/>
      <c r="BC25" s="24"/>
      <c r="BD25" s="27"/>
      <c r="BE25" s="27"/>
      <c r="BF25" s="28"/>
      <c r="BG25" s="22"/>
      <c r="BH25" s="22"/>
      <c r="BI25" s="24"/>
      <c r="BJ25" s="22"/>
      <c r="BK25" s="22"/>
      <c r="BL25" s="24"/>
      <c r="BM25" s="22"/>
      <c r="BN25" s="22"/>
      <c r="BO25" s="24"/>
      <c r="BP25" s="27"/>
      <c r="BQ25" s="22"/>
      <c r="BR25" s="24"/>
      <c r="BS25" s="22"/>
      <c r="BT25" s="22"/>
      <c r="BU25" s="24"/>
      <c r="BV25" s="22"/>
      <c r="BW25" s="22"/>
      <c r="BX25" s="24"/>
      <c r="BY25" s="22"/>
      <c r="BZ25" s="22"/>
      <c r="CA25" s="24"/>
      <c r="CB25" s="29"/>
      <c r="CC25" s="29"/>
      <c r="CD25" s="30"/>
      <c r="CE25" s="22"/>
      <c r="CF25" s="22"/>
      <c r="CG25" s="24"/>
      <c r="CH25" s="22"/>
      <c r="CI25" s="22"/>
      <c r="CJ25" s="24"/>
      <c r="CK25" s="22"/>
      <c r="CL25" s="22"/>
      <c r="CM25" s="24"/>
      <c r="CN25" s="29"/>
      <c r="CO25" s="29"/>
      <c r="CP25" s="30"/>
      <c r="CQ25" s="22"/>
      <c r="CR25" s="22"/>
      <c r="CS25" s="24"/>
      <c r="CT25" s="22"/>
      <c r="CU25" s="22"/>
      <c r="CV25" s="24"/>
      <c r="CW25" s="22"/>
      <c r="CX25" s="22"/>
      <c r="CY25" s="24"/>
      <c r="CZ25" s="29"/>
      <c r="DA25" s="29"/>
      <c r="DB25" s="30"/>
      <c r="DC25" s="22"/>
      <c r="DD25" s="22"/>
      <c r="DE25" s="24"/>
      <c r="DF25" s="22"/>
      <c r="DG25" s="22"/>
      <c r="DH25" s="24"/>
      <c r="DI25" s="22"/>
      <c r="DJ25" s="22"/>
      <c r="DK25" s="24"/>
      <c r="DL25" s="29"/>
      <c r="DM25" s="29"/>
      <c r="DN25" s="30"/>
      <c r="DO25" s="22"/>
      <c r="DP25" s="22"/>
      <c r="DQ25" s="24"/>
      <c r="DR25" s="22"/>
      <c r="DS25" s="22"/>
      <c r="DT25" s="24"/>
      <c r="DU25" s="31"/>
      <c r="DV25" s="31"/>
      <c r="DW25" s="32"/>
      <c r="DX25" s="22"/>
      <c r="DY25" s="22"/>
      <c r="DZ25" s="24"/>
      <c r="EA25" s="31"/>
      <c r="EB25" s="31"/>
      <c r="EC25" s="32"/>
      <c r="ED25" s="22"/>
      <c r="EE25" s="22"/>
      <c r="EF25" s="24"/>
      <c r="EG25" s="22"/>
      <c r="EH25" s="22"/>
      <c r="EI25" s="24"/>
      <c r="EJ25" s="22"/>
      <c r="EK25" s="22"/>
      <c r="EL25" s="24"/>
      <c r="EM25" s="31"/>
      <c r="EN25" s="31"/>
      <c r="EO25" s="32"/>
      <c r="EP25" s="22"/>
      <c r="EQ25" s="22"/>
      <c r="ER25" s="24"/>
      <c r="ES25" s="22"/>
      <c r="ET25" s="22"/>
      <c r="EU25" s="24"/>
      <c r="EV25" s="31"/>
      <c r="EW25" s="31"/>
      <c r="EX25" s="32"/>
      <c r="EY25" s="22">
        <v>10678</v>
      </c>
      <c r="EZ25" s="22">
        <f t="shared" si="52"/>
        <v>10678</v>
      </c>
      <c r="FA25" s="24" t="e">
        <f t="shared" si="53"/>
        <v>#DIV/0!</v>
      </c>
      <c r="FB25" s="22">
        <v>86401.77</v>
      </c>
      <c r="FC25" s="22">
        <f t="shared" si="54"/>
        <v>86401.77</v>
      </c>
      <c r="FD25" s="24" t="e">
        <f t="shared" si="55"/>
        <v>#DIV/0!</v>
      </c>
      <c r="FE25" s="33">
        <f t="shared" si="41"/>
        <v>97079.77</v>
      </c>
      <c r="FF25" s="33">
        <f t="shared" si="56"/>
        <v>97079.77</v>
      </c>
      <c r="FG25" s="34" t="e">
        <f t="shared" si="57"/>
        <v>#DIV/0!</v>
      </c>
      <c r="FH25" s="22">
        <v>10102</v>
      </c>
      <c r="FI25" s="22">
        <f t="shared" si="58"/>
        <v>10102</v>
      </c>
      <c r="FJ25" s="24" t="e">
        <f t="shared" si="59"/>
        <v>#DIV/0!</v>
      </c>
      <c r="FK25" s="33">
        <f t="shared" si="42"/>
        <v>107181.77</v>
      </c>
      <c r="FL25" s="33">
        <f t="shared" si="60"/>
        <v>107181.77</v>
      </c>
      <c r="FM25" s="34" t="e">
        <f t="shared" si="61"/>
        <v>#DIV/0!</v>
      </c>
      <c r="FN25" s="22">
        <v>30215.3</v>
      </c>
      <c r="FO25" s="22">
        <f t="shared" si="62"/>
        <v>30215.3</v>
      </c>
      <c r="FP25" s="24" t="e">
        <f t="shared" si="63"/>
        <v>#DIV/0!</v>
      </c>
      <c r="FQ25" s="35">
        <f t="shared" si="43"/>
        <v>137397.07</v>
      </c>
      <c r="FR25" s="35">
        <f t="shared" si="44"/>
        <v>137397.07</v>
      </c>
      <c r="FS25" s="36" t="e">
        <f t="shared" si="45"/>
        <v>#DIV/0!</v>
      </c>
      <c r="FT25" s="35">
        <v>3610</v>
      </c>
      <c r="FU25" s="35">
        <f t="shared" si="46"/>
        <v>-7068</v>
      </c>
      <c r="FV25" s="36">
        <f t="shared" si="47"/>
        <v>0.33807829181494664</v>
      </c>
      <c r="FW25" s="35">
        <v>61661.52</v>
      </c>
      <c r="FX25" s="35">
        <f t="shared" si="7"/>
        <v>-24740.250000000007</v>
      </c>
      <c r="FY25" s="36">
        <f t="shared" si="8"/>
        <v>0.7136603798741622</v>
      </c>
      <c r="FZ25" s="35">
        <f t="shared" si="9"/>
        <v>65271.519999999997</v>
      </c>
      <c r="GA25" s="35">
        <f t="shared" si="10"/>
        <v>-31808.250000000007</v>
      </c>
      <c r="GB25" s="36">
        <f t="shared" si="11"/>
        <v>0.67234934734600205</v>
      </c>
      <c r="GC25" s="35">
        <v>32983</v>
      </c>
      <c r="GD25" s="35">
        <f t="shared" si="12"/>
        <v>22881</v>
      </c>
      <c r="GE25" s="36">
        <f t="shared" si="13"/>
        <v>3.2649970302910316</v>
      </c>
      <c r="GF25" s="35">
        <f t="shared" si="14"/>
        <v>98254.51999999999</v>
      </c>
      <c r="GG25" s="35">
        <f t="shared" si="15"/>
        <v>-8927.2500000000146</v>
      </c>
      <c r="GH25" s="36">
        <f t="shared" si="16"/>
        <v>0.91670925008982396</v>
      </c>
      <c r="GI25" s="35">
        <v>34437.480000000003</v>
      </c>
      <c r="GJ25" s="35">
        <f t="shared" si="48"/>
        <v>4222.1800000000039</v>
      </c>
      <c r="GK25" s="36">
        <f t="shared" si="49"/>
        <v>1.1397364911154284</v>
      </c>
      <c r="GL25" s="35">
        <f t="shared" si="19"/>
        <v>132692</v>
      </c>
      <c r="GM25" s="35">
        <f t="shared" si="50"/>
        <v>-4705.070000000007</v>
      </c>
      <c r="GN25" s="36">
        <f t="shared" si="51"/>
        <v>0.96575567441139754</v>
      </c>
      <c r="GO25" s="35">
        <v>51972.83</v>
      </c>
      <c r="GP25" s="35">
        <f t="shared" si="22"/>
        <v>48362.83</v>
      </c>
      <c r="GQ25" s="36">
        <f t="shared" si="23"/>
        <v>14.396905817174515</v>
      </c>
      <c r="GR25" s="35">
        <v>63951.27</v>
      </c>
      <c r="GS25" s="35">
        <f t="shared" si="24"/>
        <v>2289.75</v>
      </c>
      <c r="GT25" s="36">
        <f t="shared" si="25"/>
        <v>1.0371341802796947</v>
      </c>
      <c r="GU25" s="35">
        <f t="shared" si="26"/>
        <v>115924.1</v>
      </c>
      <c r="GV25" s="35">
        <f t="shared" si="27"/>
        <v>50652.580000000009</v>
      </c>
      <c r="GW25" s="36">
        <f t="shared" si="28"/>
        <v>1.7760288101150397</v>
      </c>
      <c r="GX25" s="35">
        <v>162086.47</v>
      </c>
      <c r="GY25" s="35">
        <f t="shared" si="29"/>
        <v>129103.47</v>
      </c>
      <c r="GZ25" s="36">
        <f t="shared" si="30"/>
        <v>4.9142427917412004</v>
      </c>
      <c r="HA25" s="35">
        <f t="shared" si="31"/>
        <v>278010.57</v>
      </c>
      <c r="HB25" s="35">
        <f t="shared" si="32"/>
        <v>179756.05000000002</v>
      </c>
      <c r="HC25" s="36">
        <f t="shared" si="33"/>
        <v>2.8294939510161981</v>
      </c>
      <c r="HD25" s="35">
        <v>205789</v>
      </c>
      <c r="HE25" s="35">
        <f t="shared" si="34"/>
        <v>171351.52</v>
      </c>
      <c r="HF25" s="36">
        <f t="shared" si="35"/>
        <v>5.9757276084080475</v>
      </c>
      <c r="HG25" s="35">
        <f t="shared" si="36"/>
        <v>483799.57</v>
      </c>
      <c r="HH25" s="35">
        <f t="shared" si="37"/>
        <v>351107.57</v>
      </c>
      <c r="HI25" s="36">
        <f t="shared" si="38"/>
        <v>3.6460341994995931</v>
      </c>
      <c r="HJ25" s="22">
        <f t="shared" si="40"/>
        <v>198357.82370000001</v>
      </c>
      <c r="HK25" s="37">
        <f t="shared" si="39"/>
        <v>143954.10370000001</v>
      </c>
    </row>
    <row r="26" spans="1:219" s="1" customFormat="1" ht="11.25" x14ac:dyDescent="0.2">
      <c r="A26" s="13">
        <v>16</v>
      </c>
      <c r="B26" s="21">
        <v>123</v>
      </c>
      <c r="C26" s="21" t="s">
        <v>122</v>
      </c>
      <c r="D26" s="13">
        <v>7714794048</v>
      </c>
      <c r="E26" s="13">
        <v>103515001</v>
      </c>
      <c r="F26" s="13">
        <v>86618450</v>
      </c>
      <c r="G26" s="21"/>
      <c r="H26" s="21"/>
      <c r="I26" s="21"/>
      <c r="J26" s="23">
        <f>G26+H26+I26</f>
        <v>0</v>
      </c>
      <c r="K26" s="21"/>
      <c r="L26" s="21"/>
      <c r="M26" s="21"/>
      <c r="N26" s="23">
        <f>J26+K26+L26+M26</f>
        <v>0</v>
      </c>
      <c r="O26" s="21"/>
      <c r="P26" s="21"/>
      <c r="Q26" s="21"/>
      <c r="R26" s="23">
        <f>N26+O26+P26+Q26</f>
        <v>0</v>
      </c>
      <c r="S26" s="21"/>
      <c r="T26" s="21"/>
      <c r="U26" s="21"/>
      <c r="V26" s="23">
        <f>R26+S26+T26+U26</f>
        <v>0</v>
      </c>
      <c r="W26" s="21"/>
      <c r="X26" s="21">
        <f>W26-G26</f>
        <v>0</v>
      </c>
      <c r="Y26" s="24" t="e">
        <f>W26/G26</f>
        <v>#DIV/0!</v>
      </c>
      <c r="Z26" s="21"/>
      <c r="AA26" s="21">
        <f>Z26-H26</f>
        <v>0</v>
      </c>
      <c r="AB26" s="24" t="e">
        <f>Z26/H26</f>
        <v>#DIV/0!</v>
      </c>
      <c r="AC26" s="21"/>
      <c r="AD26" s="21">
        <f>AC26-I26</f>
        <v>0</v>
      </c>
      <c r="AE26" s="24" t="e">
        <f>AC26/I26</f>
        <v>#DIV/0!</v>
      </c>
      <c r="AF26" s="25">
        <f>W26+Z26+AC26</f>
        <v>0</v>
      </c>
      <c r="AG26" s="25">
        <f>AF26-J26</f>
        <v>0</v>
      </c>
      <c r="AH26" s="26" t="e">
        <f>AF26/J26</f>
        <v>#DIV/0!</v>
      </c>
      <c r="AI26" s="22"/>
      <c r="AJ26" s="22">
        <f>AI26-K26</f>
        <v>0</v>
      </c>
      <c r="AK26" s="24" t="e">
        <f>AI26/K26</f>
        <v>#DIV/0!</v>
      </c>
      <c r="AL26" s="22"/>
      <c r="AM26" s="22">
        <f>AL26-L26</f>
        <v>0</v>
      </c>
      <c r="AN26" s="24" t="e">
        <f>AL26/L26</f>
        <v>#DIV/0!</v>
      </c>
      <c r="AO26" s="22"/>
      <c r="AP26" s="22">
        <f>AO26-M26</f>
        <v>0</v>
      </c>
      <c r="AQ26" s="24" t="e">
        <f>AO26/M26</f>
        <v>#DIV/0!</v>
      </c>
      <c r="AR26" s="27">
        <f>AF26+AI26+AL26+AO26</f>
        <v>0</v>
      </c>
      <c r="AS26" s="27">
        <f>AR26-N26</f>
        <v>0</v>
      </c>
      <c r="AT26" s="28" t="e">
        <f>AR26/N26</f>
        <v>#DIV/0!</v>
      </c>
      <c r="AU26" s="22"/>
      <c r="AV26" s="22">
        <f>AU26-O26</f>
        <v>0</v>
      </c>
      <c r="AW26" s="24" t="e">
        <f>AU26/O26</f>
        <v>#DIV/0!</v>
      </c>
      <c r="AX26" s="22"/>
      <c r="AY26" s="22">
        <f>AX26-P26</f>
        <v>0</v>
      </c>
      <c r="AZ26" s="24" t="e">
        <f>AX26/P26</f>
        <v>#DIV/0!</v>
      </c>
      <c r="BA26" s="22"/>
      <c r="BB26" s="22">
        <f>BA26-Q26</f>
        <v>0</v>
      </c>
      <c r="BC26" s="24" t="e">
        <f>BA26/Q26</f>
        <v>#DIV/0!</v>
      </c>
      <c r="BD26" s="27">
        <f>AR26+AU26+AX26+BA26</f>
        <v>0</v>
      </c>
      <c r="BE26" s="27">
        <f>BD26-R26</f>
        <v>0</v>
      </c>
      <c r="BF26" s="28" t="e">
        <f>BD26/R26</f>
        <v>#DIV/0!</v>
      </c>
      <c r="BG26" s="22"/>
      <c r="BH26" s="22">
        <f>BG26-S26</f>
        <v>0</v>
      </c>
      <c r="BI26" s="24" t="e">
        <f>BG26/S26</f>
        <v>#DIV/0!</v>
      </c>
      <c r="BJ26" s="22"/>
      <c r="BK26" s="22">
        <f>BJ26-T26</f>
        <v>0</v>
      </c>
      <c r="BL26" s="24" t="e">
        <f>BJ26/T26</f>
        <v>#DIV/0!</v>
      </c>
      <c r="BM26" s="22"/>
      <c r="BN26" s="22">
        <f>BM26-U26</f>
        <v>0</v>
      </c>
      <c r="BO26" s="24" t="e">
        <f>BM26/U26</f>
        <v>#DIV/0!</v>
      </c>
      <c r="BP26" s="27">
        <f>BD26+BG26+BJ26+BM26</f>
        <v>0</v>
      </c>
      <c r="BQ26" s="22">
        <f>BP26-V26</f>
        <v>0</v>
      </c>
      <c r="BR26" s="24" t="e">
        <f>BP26/V26</f>
        <v>#DIV/0!</v>
      </c>
      <c r="BS26" s="22"/>
      <c r="BT26" s="22">
        <f>BS26-W26</f>
        <v>0</v>
      </c>
      <c r="BU26" s="24" t="e">
        <f>BS26/W26</f>
        <v>#DIV/0!</v>
      </c>
      <c r="BV26" s="22"/>
      <c r="BW26" s="22">
        <f>BV26-Z26</f>
        <v>0</v>
      </c>
      <c r="BX26" s="24" t="e">
        <f>BV26/Z26</f>
        <v>#DIV/0!</v>
      </c>
      <c r="BY26" s="22"/>
      <c r="BZ26" s="22">
        <f>BY26-AC26</f>
        <v>0</v>
      </c>
      <c r="CA26" s="24" t="e">
        <f>BY26/AC26</f>
        <v>#DIV/0!</v>
      </c>
      <c r="CB26" s="29">
        <f>BS26+BV26+BY26</f>
        <v>0</v>
      </c>
      <c r="CC26" s="29">
        <f>CB26-AF26</f>
        <v>0</v>
      </c>
      <c r="CD26" s="30" t="e">
        <f>CB26/AF26</f>
        <v>#DIV/0!</v>
      </c>
      <c r="CE26" s="22"/>
      <c r="CF26" s="22">
        <f>CE26-AI26</f>
        <v>0</v>
      </c>
      <c r="CG26" s="24" t="e">
        <f>CE26/AI26</f>
        <v>#DIV/0!</v>
      </c>
      <c r="CH26" s="22"/>
      <c r="CI26" s="22">
        <f>CH26-AL26</f>
        <v>0</v>
      </c>
      <c r="CJ26" s="24" t="e">
        <f>CH26/AL26</f>
        <v>#DIV/0!</v>
      </c>
      <c r="CK26" s="22"/>
      <c r="CL26" s="22">
        <f>CK26-AO26</f>
        <v>0</v>
      </c>
      <c r="CM26" s="24" t="e">
        <f>CK26/AO26</f>
        <v>#DIV/0!</v>
      </c>
      <c r="CN26" s="29">
        <f>CB26+CE26+CH26+CK26</f>
        <v>0</v>
      </c>
      <c r="CO26" s="29">
        <f>CN26-AR26</f>
        <v>0</v>
      </c>
      <c r="CP26" s="30" t="e">
        <f>CN26/AR26</f>
        <v>#DIV/0!</v>
      </c>
      <c r="CQ26" s="22"/>
      <c r="CR26" s="22">
        <f>CQ26-AU26</f>
        <v>0</v>
      </c>
      <c r="CS26" s="24" t="e">
        <f>CQ26/AU26</f>
        <v>#DIV/0!</v>
      </c>
      <c r="CT26" s="22"/>
      <c r="CU26" s="22">
        <f>CT26-AX26</f>
        <v>0</v>
      </c>
      <c r="CV26" s="24" t="e">
        <f>CT26/AX26</f>
        <v>#DIV/0!</v>
      </c>
      <c r="CW26" s="22"/>
      <c r="CX26" s="22">
        <f>CW26-BA26</f>
        <v>0</v>
      </c>
      <c r="CY26" s="24" t="e">
        <f>CW26/BA26</f>
        <v>#DIV/0!</v>
      </c>
      <c r="CZ26" s="29">
        <f>CN26+CQ26+CT26+CW26</f>
        <v>0</v>
      </c>
      <c r="DA26" s="29">
        <f>CZ26-BD26</f>
        <v>0</v>
      </c>
      <c r="DB26" s="30" t="e">
        <f>CZ26/BD26</f>
        <v>#DIV/0!</v>
      </c>
      <c r="DC26" s="22"/>
      <c r="DD26" s="22">
        <f>DC26-BG26</f>
        <v>0</v>
      </c>
      <c r="DE26" s="24" t="e">
        <f>DC26/BG26</f>
        <v>#DIV/0!</v>
      </c>
      <c r="DF26" s="22"/>
      <c r="DG26" s="22">
        <f>DF26-BJ26</f>
        <v>0</v>
      </c>
      <c r="DH26" s="24" t="e">
        <f>DF26/BJ26</f>
        <v>#DIV/0!</v>
      </c>
      <c r="DI26" s="22"/>
      <c r="DJ26" s="22">
        <f>DI26-BM26</f>
        <v>0</v>
      </c>
      <c r="DK26" s="24" t="e">
        <f>DI26/BM26</f>
        <v>#DIV/0!</v>
      </c>
      <c r="DL26" s="29">
        <f>CZ26+DC26+DF26+DI26</f>
        <v>0</v>
      </c>
      <c r="DM26" s="29">
        <f>DL26-BP26</f>
        <v>0</v>
      </c>
      <c r="DN26" s="30" t="e">
        <f>DL26/BP26</f>
        <v>#DIV/0!</v>
      </c>
      <c r="DO26" s="22"/>
      <c r="DP26" s="22">
        <f>DO26-BV26-BS26</f>
        <v>0</v>
      </c>
      <c r="DQ26" s="24" t="e">
        <f>DO26/(BV26+BS26)</f>
        <v>#DIV/0!</v>
      </c>
      <c r="DR26" s="22"/>
      <c r="DS26" s="22">
        <f>DR26-BY26</f>
        <v>0</v>
      </c>
      <c r="DT26" s="24" t="e">
        <f>DR26/BY26</f>
        <v>#DIV/0!</v>
      </c>
      <c r="DU26" s="31">
        <f>DO26+DR26</f>
        <v>0</v>
      </c>
      <c r="DV26" s="31">
        <f>DU26-CB26</f>
        <v>0</v>
      </c>
      <c r="DW26" s="32" t="e">
        <f>DU26/CB26</f>
        <v>#DIV/0!</v>
      </c>
      <c r="DX26" s="22"/>
      <c r="DY26" s="22">
        <f>DX26-(CK26+CH26+CE26)</f>
        <v>0</v>
      </c>
      <c r="DZ26" s="24" t="e">
        <f>DX26/(CK26+CH26+CE26)</f>
        <v>#DIV/0!</v>
      </c>
      <c r="EA26" s="31">
        <f>DU26+DX26</f>
        <v>0</v>
      </c>
      <c r="EB26" s="31">
        <f>EA26-CN26</f>
        <v>0</v>
      </c>
      <c r="EC26" s="32" t="e">
        <f>EA26/CN26</f>
        <v>#DIV/0!</v>
      </c>
      <c r="ED26" s="22"/>
      <c r="EE26" s="22">
        <f>ED26-CQ26</f>
        <v>0</v>
      </c>
      <c r="EF26" s="24" t="e">
        <f>ED26/CQ26</f>
        <v>#DIV/0!</v>
      </c>
      <c r="EG26" s="22"/>
      <c r="EH26" s="22">
        <f>EG26-CT26</f>
        <v>0</v>
      </c>
      <c r="EI26" s="24" t="e">
        <f>EG26/CT26</f>
        <v>#DIV/0!</v>
      </c>
      <c r="EJ26" s="22"/>
      <c r="EK26" s="22">
        <f>EJ26-CW26</f>
        <v>0</v>
      </c>
      <c r="EL26" s="24" t="e">
        <f>EJ26/CW26</f>
        <v>#DIV/0!</v>
      </c>
      <c r="EM26" s="31">
        <f>EA26+ED26+EG26+EJ26</f>
        <v>0</v>
      </c>
      <c r="EN26" s="31">
        <f>EM26-CZ26</f>
        <v>0</v>
      </c>
      <c r="EO26" s="32" t="e">
        <f>EM26/CZ26</f>
        <v>#DIV/0!</v>
      </c>
      <c r="EP26" s="22">
        <v>424407</v>
      </c>
      <c r="EQ26" s="22">
        <f>EP26-DF26-DC26</f>
        <v>424407</v>
      </c>
      <c r="ER26" s="24" t="e">
        <f>EP26/(DC26+DF26)</f>
        <v>#DIV/0!</v>
      </c>
      <c r="ES26" s="22">
        <v>171367</v>
      </c>
      <c r="ET26" s="22">
        <f>ES26-DI26</f>
        <v>171367</v>
      </c>
      <c r="EU26" s="24" t="e">
        <f>ES26/DI26</f>
        <v>#DIV/0!</v>
      </c>
      <c r="EV26" s="31">
        <f>EM26+EP26+ES26</f>
        <v>595774</v>
      </c>
      <c r="EW26" s="31">
        <f>EV26-DL26</f>
        <v>595774</v>
      </c>
      <c r="EX26" s="32" t="e">
        <f>EV26/DL26</f>
        <v>#DIV/0!</v>
      </c>
      <c r="EY26" s="22">
        <v>270549</v>
      </c>
      <c r="EZ26" s="22">
        <f t="shared" si="52"/>
        <v>270549</v>
      </c>
      <c r="FA26" s="24" t="e">
        <f t="shared" si="53"/>
        <v>#DIV/0!</v>
      </c>
      <c r="FB26" s="22">
        <v>401726</v>
      </c>
      <c r="FC26" s="22">
        <f t="shared" si="54"/>
        <v>401726</v>
      </c>
      <c r="FD26" s="24" t="e">
        <f t="shared" si="55"/>
        <v>#DIV/0!</v>
      </c>
      <c r="FE26" s="33">
        <f t="shared" si="41"/>
        <v>672275</v>
      </c>
      <c r="FF26" s="33">
        <f t="shared" si="56"/>
        <v>672275</v>
      </c>
      <c r="FG26" s="34" t="e">
        <f t="shared" si="57"/>
        <v>#DIV/0!</v>
      </c>
      <c r="FH26" s="22">
        <v>303172</v>
      </c>
      <c r="FI26" s="22">
        <f t="shared" si="58"/>
        <v>303172</v>
      </c>
      <c r="FJ26" s="24" t="e">
        <f t="shared" si="59"/>
        <v>#DIV/0!</v>
      </c>
      <c r="FK26" s="33">
        <f t="shared" si="42"/>
        <v>975447</v>
      </c>
      <c r="FL26" s="33">
        <f t="shared" si="60"/>
        <v>975447</v>
      </c>
      <c r="FM26" s="34" t="e">
        <f t="shared" si="61"/>
        <v>#DIV/0!</v>
      </c>
      <c r="FN26" s="22">
        <v>449883</v>
      </c>
      <c r="FO26" s="22">
        <f t="shared" si="62"/>
        <v>-145891</v>
      </c>
      <c r="FP26" s="24">
        <f t="shared" si="63"/>
        <v>0.75512358713203331</v>
      </c>
      <c r="FQ26" s="35">
        <f t="shared" si="43"/>
        <v>1425330</v>
      </c>
      <c r="FR26" s="35">
        <f t="shared" si="44"/>
        <v>829556</v>
      </c>
      <c r="FS26" s="36">
        <f t="shared" si="45"/>
        <v>2.3924004740052438</v>
      </c>
      <c r="FT26" s="35">
        <v>287542</v>
      </c>
      <c r="FU26" s="35">
        <f t="shared" si="46"/>
        <v>16993</v>
      </c>
      <c r="FV26" s="36">
        <f t="shared" si="47"/>
        <v>1.0628093247433921</v>
      </c>
      <c r="FW26" s="35">
        <v>486297</v>
      </c>
      <c r="FX26" s="35">
        <f t="shared" si="7"/>
        <v>84571</v>
      </c>
      <c r="FY26" s="36">
        <f t="shared" si="8"/>
        <v>1.2105191100401766</v>
      </c>
      <c r="FZ26" s="35">
        <f t="shared" si="9"/>
        <v>773839</v>
      </c>
      <c r="GA26" s="35">
        <f t="shared" si="10"/>
        <v>101564</v>
      </c>
      <c r="GB26" s="36">
        <f t="shared" si="11"/>
        <v>1.1510750808820795</v>
      </c>
      <c r="GC26" s="35">
        <v>433727</v>
      </c>
      <c r="GD26" s="35">
        <f t="shared" si="12"/>
        <v>130555</v>
      </c>
      <c r="GE26" s="36">
        <f t="shared" si="13"/>
        <v>1.4306301373477761</v>
      </c>
      <c r="GF26" s="35">
        <f t="shared" si="14"/>
        <v>1207566</v>
      </c>
      <c r="GG26" s="35">
        <f t="shared" si="15"/>
        <v>232119</v>
      </c>
      <c r="GH26" s="36">
        <f t="shared" si="16"/>
        <v>1.2379616729560909</v>
      </c>
      <c r="GI26" s="35">
        <v>603131</v>
      </c>
      <c r="GJ26" s="35">
        <f t="shared" si="48"/>
        <v>153248</v>
      </c>
      <c r="GK26" s="36">
        <f t="shared" si="49"/>
        <v>1.3406396774272422</v>
      </c>
      <c r="GL26" s="35">
        <f t="shared" si="19"/>
        <v>1810697</v>
      </c>
      <c r="GM26" s="35">
        <f t="shared" si="50"/>
        <v>385367</v>
      </c>
      <c r="GN26" s="36">
        <f t="shared" si="51"/>
        <v>1.2703703703703704</v>
      </c>
      <c r="GO26" s="35">
        <v>319511</v>
      </c>
      <c r="GP26" s="35">
        <f t="shared" si="22"/>
        <v>31969</v>
      </c>
      <c r="GQ26" s="36">
        <f t="shared" si="23"/>
        <v>1.1111802797504364</v>
      </c>
      <c r="GR26" s="35">
        <v>439104</v>
      </c>
      <c r="GS26" s="35">
        <f t="shared" si="24"/>
        <v>-47193</v>
      </c>
      <c r="GT26" s="36">
        <f t="shared" si="25"/>
        <v>0.90295436739276613</v>
      </c>
      <c r="GU26" s="35">
        <f t="shared" si="26"/>
        <v>758615</v>
      </c>
      <c r="GV26" s="35">
        <f t="shared" si="27"/>
        <v>-15224</v>
      </c>
      <c r="GW26" s="36">
        <f t="shared" si="28"/>
        <v>0.98032665709533895</v>
      </c>
      <c r="GX26" s="35">
        <v>508163</v>
      </c>
      <c r="GY26" s="35">
        <f t="shared" si="29"/>
        <v>74436</v>
      </c>
      <c r="GZ26" s="36">
        <f t="shared" si="30"/>
        <v>1.1716194749231659</v>
      </c>
      <c r="HA26" s="35">
        <f t="shared" si="31"/>
        <v>1266778</v>
      </c>
      <c r="HB26" s="35">
        <f t="shared" si="32"/>
        <v>59212</v>
      </c>
      <c r="HC26" s="36">
        <f t="shared" si="33"/>
        <v>1.0490341728733668</v>
      </c>
      <c r="HD26" s="35">
        <v>821799</v>
      </c>
      <c r="HE26" s="35">
        <f t="shared" si="34"/>
        <v>218668</v>
      </c>
      <c r="HF26" s="36">
        <f t="shared" si="35"/>
        <v>1.3625547352067793</v>
      </c>
      <c r="HG26" s="35">
        <f t="shared" si="36"/>
        <v>2088577</v>
      </c>
      <c r="HH26" s="35">
        <f t="shared" si="37"/>
        <v>277880</v>
      </c>
      <c r="HI26" s="36">
        <f t="shared" si="38"/>
        <v>1.153465764840832</v>
      </c>
      <c r="HJ26" s="22">
        <f t="shared" si="40"/>
        <v>856316.57</v>
      </c>
      <c r="HK26" s="37">
        <f t="shared" si="39"/>
        <v>113930.8</v>
      </c>
    </row>
    <row r="27" spans="1:219" s="1" customFormat="1" ht="11.25" x14ac:dyDescent="0.2">
      <c r="A27" s="13">
        <v>17</v>
      </c>
      <c r="B27" s="21">
        <v>117</v>
      </c>
      <c r="C27" s="21" t="s">
        <v>123</v>
      </c>
      <c r="D27" s="13">
        <v>7708503727</v>
      </c>
      <c r="E27" s="13" t="s">
        <v>124</v>
      </c>
      <c r="F27" s="13">
        <v>86618450</v>
      </c>
      <c r="G27" s="22">
        <v>869393</v>
      </c>
      <c r="H27" s="22">
        <v>1432050</v>
      </c>
      <c r="I27" s="22">
        <v>1419190</v>
      </c>
      <c r="J27" s="23">
        <f>G27+H27+I27</f>
        <v>3720633</v>
      </c>
      <c r="K27" s="22">
        <v>1559929</v>
      </c>
      <c r="L27" s="22">
        <v>1332243</v>
      </c>
      <c r="M27" s="22">
        <v>1619137</v>
      </c>
      <c r="N27" s="23">
        <f>J27+K27+L27+M27</f>
        <v>8231942</v>
      </c>
      <c r="O27" s="22">
        <v>1483469</v>
      </c>
      <c r="P27" s="22">
        <v>1606970</v>
      </c>
      <c r="Q27" s="22">
        <v>1503646</v>
      </c>
      <c r="R27" s="23">
        <f>N27+O27+P27+Q27</f>
        <v>12826027</v>
      </c>
      <c r="S27" s="22">
        <v>1444765</v>
      </c>
      <c r="T27" s="22">
        <v>1612433</v>
      </c>
      <c r="U27" s="22">
        <v>1885398</v>
      </c>
      <c r="V27" s="23">
        <f>R27+S27+T27+U27</f>
        <v>17768623</v>
      </c>
      <c r="W27" s="22">
        <v>1354241</v>
      </c>
      <c r="X27" s="22">
        <f>W27-G27</f>
        <v>484848</v>
      </c>
      <c r="Y27" s="24">
        <f>W27/G27</f>
        <v>1.5576856496429117</v>
      </c>
      <c r="Z27" s="22">
        <v>1602166</v>
      </c>
      <c r="AA27" s="22">
        <f>Z27-H27</f>
        <v>170116</v>
      </c>
      <c r="AB27" s="24">
        <f>Z27/H27</f>
        <v>1.1187919416221501</v>
      </c>
      <c r="AC27" s="22">
        <v>1634967</v>
      </c>
      <c r="AD27" s="22">
        <f>AC27-I27</f>
        <v>215777</v>
      </c>
      <c r="AE27" s="24">
        <f>AC27/I27</f>
        <v>1.1520423621925182</v>
      </c>
      <c r="AF27" s="25">
        <f>W27+Z27+AC27</f>
        <v>4591374</v>
      </c>
      <c r="AG27" s="25">
        <f>AF27-J27</f>
        <v>870741</v>
      </c>
      <c r="AH27" s="26">
        <f>AF27/J27</f>
        <v>1.2340303383859681</v>
      </c>
      <c r="AI27" s="22">
        <v>1364680</v>
      </c>
      <c r="AJ27" s="22">
        <f>AI27-K27</f>
        <v>-195249</v>
      </c>
      <c r="AK27" s="24">
        <f>AI27/K27</f>
        <v>0.87483468798900466</v>
      </c>
      <c r="AL27" s="22">
        <v>1636669</v>
      </c>
      <c r="AM27" s="22">
        <f>AL27-L27</f>
        <v>304426</v>
      </c>
      <c r="AN27" s="24">
        <f>AL27/L27</f>
        <v>1.2285063610767706</v>
      </c>
      <c r="AO27" s="22">
        <v>1325289</v>
      </c>
      <c r="AP27" s="22">
        <f>AO27-M27</f>
        <v>-293848</v>
      </c>
      <c r="AQ27" s="24">
        <f>AO27/M27</f>
        <v>0.81851566606161186</v>
      </c>
      <c r="AR27" s="27">
        <f>AF27+AI27+AL27+AO27</f>
        <v>8918012</v>
      </c>
      <c r="AS27" s="27">
        <f>AR27-N27</f>
        <v>686070</v>
      </c>
      <c r="AT27" s="28">
        <f>AR27/N27</f>
        <v>1.0833424239383611</v>
      </c>
      <c r="AU27" s="22">
        <v>1127022</v>
      </c>
      <c r="AV27" s="22">
        <f>AU27-O27</f>
        <v>-356447</v>
      </c>
      <c r="AW27" s="24">
        <f>AU27/O27</f>
        <v>0.75972062779876093</v>
      </c>
      <c r="AX27" s="22">
        <v>1308347</v>
      </c>
      <c r="AY27" s="22">
        <f>AX27-P27</f>
        <v>-298623</v>
      </c>
      <c r="AZ27" s="24">
        <f>AX27/P27</f>
        <v>0.81417014630017981</v>
      </c>
      <c r="BA27" s="22">
        <v>1494470</v>
      </c>
      <c r="BB27" s="22">
        <f>BA27-Q27</f>
        <v>-9176</v>
      </c>
      <c r="BC27" s="24">
        <f>BA27/Q27</f>
        <v>0.99389749981046072</v>
      </c>
      <c r="BD27" s="27">
        <f>AR27+AU27+AX27+BA27</f>
        <v>12847851</v>
      </c>
      <c r="BE27" s="27">
        <f>BD27-R27</f>
        <v>21824</v>
      </c>
      <c r="BF27" s="28">
        <f>BD27/R27</f>
        <v>1.001701540157369</v>
      </c>
      <c r="BG27" s="22">
        <v>1207488</v>
      </c>
      <c r="BH27" s="22">
        <f>BG27-S27</f>
        <v>-237277</v>
      </c>
      <c r="BI27" s="24">
        <f>BG27/S27</f>
        <v>0.83576775461753294</v>
      </c>
      <c r="BJ27" s="22">
        <v>1442571</v>
      </c>
      <c r="BK27" s="22">
        <f>BJ27-T27</f>
        <v>-169862</v>
      </c>
      <c r="BL27" s="24">
        <f>BJ27/T27</f>
        <v>0.89465484767429093</v>
      </c>
      <c r="BM27" s="22">
        <v>1384503</v>
      </c>
      <c r="BN27" s="22">
        <f>BM27-U27</f>
        <v>-500895</v>
      </c>
      <c r="BO27" s="24">
        <f>BM27/U27</f>
        <v>0.73432930341498193</v>
      </c>
      <c r="BP27" s="27">
        <f>BD27+BG27+BJ27+BM27</f>
        <v>16882413</v>
      </c>
      <c r="BQ27" s="22">
        <f>BP27-V27</f>
        <v>-886210</v>
      </c>
      <c r="BR27" s="24">
        <f>BP27/V27</f>
        <v>0.95012500405912148</v>
      </c>
      <c r="BS27" s="22">
        <v>1195876</v>
      </c>
      <c r="BT27" s="22">
        <f>BS27-W27</f>
        <v>-158365</v>
      </c>
      <c r="BU27" s="24">
        <f>BS27/W27</f>
        <v>0.88305995757032907</v>
      </c>
      <c r="BV27" s="22">
        <v>1196517</v>
      </c>
      <c r="BW27" s="22">
        <f>BV27-Z27</f>
        <v>-405649</v>
      </c>
      <c r="BX27" s="24">
        <f>BV27/Z27</f>
        <v>0.74681212808160957</v>
      </c>
      <c r="BY27" s="22">
        <v>1470007</v>
      </c>
      <c r="BZ27" s="22">
        <f>BY27-AC27</f>
        <v>-164960</v>
      </c>
      <c r="CA27" s="24">
        <f>BY27/AC27</f>
        <v>0.89910499722624371</v>
      </c>
      <c r="CB27" s="29">
        <f>BS27+BV27+BY27</f>
        <v>3862400</v>
      </c>
      <c r="CC27" s="29">
        <f>CB27-AF27</f>
        <v>-728974</v>
      </c>
      <c r="CD27" s="30">
        <f>CB27/AF27</f>
        <v>0.84122966240606845</v>
      </c>
      <c r="CE27" s="22">
        <v>1199908</v>
      </c>
      <c r="CF27" s="22">
        <f>CE27-AI27</f>
        <v>-164772</v>
      </c>
      <c r="CG27" s="24">
        <f>CE27/AI27</f>
        <v>0.8792596066477123</v>
      </c>
      <c r="CH27" s="22">
        <v>1240188</v>
      </c>
      <c r="CI27" s="22">
        <f>CH27-AL27</f>
        <v>-396481</v>
      </c>
      <c r="CJ27" s="24">
        <f>CH27/AL27</f>
        <v>0.7577512618617448</v>
      </c>
      <c r="CK27" s="22">
        <v>1228438</v>
      </c>
      <c r="CL27" s="22">
        <f>CK27-AO27</f>
        <v>-96851</v>
      </c>
      <c r="CM27" s="24">
        <f>CK27/AO27</f>
        <v>0.92692084518923801</v>
      </c>
      <c r="CN27" s="29">
        <f>CB27+CE27+CH27+CK27</f>
        <v>7530934</v>
      </c>
      <c r="CO27" s="29">
        <f>CN27-AR27</f>
        <v>-1387078</v>
      </c>
      <c r="CP27" s="30">
        <f>CN27/AR27</f>
        <v>0.84446331760935056</v>
      </c>
      <c r="CQ27" s="22">
        <v>1357632</v>
      </c>
      <c r="CR27" s="22">
        <f>CQ27-AU27</f>
        <v>230610</v>
      </c>
      <c r="CS27" s="24">
        <f>CQ27/AU27</f>
        <v>1.2046188983001218</v>
      </c>
      <c r="CT27" s="22">
        <v>1483744</v>
      </c>
      <c r="CU27" s="22">
        <f>CT27-AX27</f>
        <v>175397</v>
      </c>
      <c r="CV27" s="24">
        <f>CT27/AX27</f>
        <v>1.1340600009019015</v>
      </c>
      <c r="CW27" s="22">
        <v>1197376</v>
      </c>
      <c r="CX27" s="22">
        <f>CW27-BA27</f>
        <v>-297094</v>
      </c>
      <c r="CY27" s="24">
        <f>CW27/BA27</f>
        <v>0.80120444037016469</v>
      </c>
      <c r="CZ27" s="29">
        <f>CN27+CQ27+CT27+CW27</f>
        <v>11569686</v>
      </c>
      <c r="DA27" s="29">
        <f>CZ27-BD27</f>
        <v>-1278165</v>
      </c>
      <c r="DB27" s="30">
        <f>CZ27/BD27</f>
        <v>0.90051526905161028</v>
      </c>
      <c r="DC27" s="22">
        <v>1123272</v>
      </c>
      <c r="DD27" s="22">
        <f>DC27-BG27</f>
        <v>-84216</v>
      </c>
      <c r="DE27" s="24">
        <f>DC27/BG27</f>
        <v>0.93025520750516777</v>
      </c>
      <c r="DF27" s="22">
        <v>773690</v>
      </c>
      <c r="DG27" s="22">
        <f>DF27-BJ27</f>
        <v>-668881</v>
      </c>
      <c r="DH27" s="24">
        <f>DF27/BJ27</f>
        <v>0.53632715478128978</v>
      </c>
      <c r="DI27" s="22">
        <v>532676</v>
      </c>
      <c r="DJ27" s="22">
        <f>DI27-BM27</f>
        <v>-851827</v>
      </c>
      <c r="DK27" s="24">
        <f>DI27/BM27</f>
        <v>0.3847416726435407</v>
      </c>
      <c r="DL27" s="29">
        <f>CZ27+DC27+DF27+DI27</f>
        <v>13999324</v>
      </c>
      <c r="DM27" s="29">
        <f>DL27-BP27</f>
        <v>-2883089</v>
      </c>
      <c r="DN27" s="30">
        <f>DL27/BP27</f>
        <v>0.82922530090929536</v>
      </c>
      <c r="DO27" s="22">
        <v>1444552</v>
      </c>
      <c r="DP27" s="22">
        <f>DO27-BV27-BS27</f>
        <v>-947841</v>
      </c>
      <c r="DQ27" s="24">
        <f>DO27/(BV27+BS27)</f>
        <v>0.60381049434603762</v>
      </c>
      <c r="DR27" s="22">
        <v>664112</v>
      </c>
      <c r="DS27" s="22">
        <f>DR27-BY27</f>
        <v>-805895</v>
      </c>
      <c r="DT27" s="24">
        <f>DR27/BY27</f>
        <v>0.45177471944011149</v>
      </c>
      <c r="DU27" s="31">
        <f>DO27+DR27</f>
        <v>2108664</v>
      </c>
      <c r="DV27" s="31">
        <f>DU27-CB27</f>
        <v>-1753736</v>
      </c>
      <c r="DW27" s="32">
        <f>DU27/CB27</f>
        <v>0.54594656172328082</v>
      </c>
      <c r="DX27" s="22">
        <v>1791515</v>
      </c>
      <c r="DY27" s="22">
        <f>DX27-(CK27+CH27+CE27)</f>
        <v>-1877019</v>
      </c>
      <c r="DZ27" s="24">
        <f>DX27/(CK27+CH27+CE27)</f>
        <v>0.48834629854868455</v>
      </c>
      <c r="EA27" s="31">
        <f>DU27+DX27</f>
        <v>3900179</v>
      </c>
      <c r="EB27" s="31">
        <f>EA27-CN27</f>
        <v>-3630755</v>
      </c>
      <c r="EC27" s="32">
        <f>EA27/CN27</f>
        <v>0.51788782108567144</v>
      </c>
      <c r="ED27" s="22">
        <v>480112</v>
      </c>
      <c r="EE27" s="22">
        <f>ED27-CQ27</f>
        <v>-877520</v>
      </c>
      <c r="EF27" s="24">
        <f>ED27/CQ27</f>
        <v>0.35363927780134824</v>
      </c>
      <c r="EG27" s="22">
        <v>691560</v>
      </c>
      <c r="EH27" s="22">
        <f>EG27-CT27</f>
        <v>-792184</v>
      </c>
      <c r="EI27" s="24">
        <f>EG27/CT27</f>
        <v>0.46609118554144113</v>
      </c>
      <c r="EJ27" s="22">
        <v>1291567</v>
      </c>
      <c r="EK27" s="22">
        <f>EJ27-CW27</f>
        <v>94191</v>
      </c>
      <c r="EL27" s="24">
        <f>EJ27/CW27</f>
        <v>1.0786645130685766</v>
      </c>
      <c r="EM27" s="31">
        <f>EA27+ED27+EG27+EJ27</f>
        <v>6363418</v>
      </c>
      <c r="EN27" s="31">
        <f>EM27-CZ27</f>
        <v>-5206268</v>
      </c>
      <c r="EO27" s="32">
        <f>EM27/CZ27</f>
        <v>0.55000783945216836</v>
      </c>
      <c r="EP27" s="22">
        <v>3087549</v>
      </c>
      <c r="EQ27" s="22">
        <f>EP27-DF27-DC27</f>
        <v>1190587</v>
      </c>
      <c r="ER27" s="24">
        <f>EP27/(DC27+DF27)</f>
        <v>1.6276282814310461</v>
      </c>
      <c r="ES27" s="22">
        <v>1510308</v>
      </c>
      <c r="ET27" s="22">
        <f>ES27-DI27</f>
        <v>977632</v>
      </c>
      <c r="EU27" s="24">
        <f>ES27/DI27</f>
        <v>2.8353220344074073</v>
      </c>
      <c r="EV27" s="31">
        <f>EM27+EP27+ES27</f>
        <v>10961275</v>
      </c>
      <c r="EW27" s="31">
        <f>EV27-DL27</f>
        <v>-3038049</v>
      </c>
      <c r="EX27" s="32">
        <f>EV27/DL27</f>
        <v>0.7829860213250297</v>
      </c>
      <c r="EY27" s="22">
        <v>5268188</v>
      </c>
      <c r="EZ27" s="22">
        <f t="shared" si="52"/>
        <v>3159524</v>
      </c>
      <c r="FA27" s="24">
        <f t="shared" si="53"/>
        <v>2.4983534598210051</v>
      </c>
      <c r="FB27" s="22">
        <v>4792067</v>
      </c>
      <c r="FC27" s="22">
        <f t="shared" si="54"/>
        <v>3000552</v>
      </c>
      <c r="FD27" s="24">
        <f t="shared" si="55"/>
        <v>2.6748684772385385</v>
      </c>
      <c r="FE27" s="33">
        <f t="shared" si="41"/>
        <v>10060255</v>
      </c>
      <c r="FF27" s="33">
        <f t="shared" si="56"/>
        <v>6160076</v>
      </c>
      <c r="FG27" s="34">
        <f t="shared" si="57"/>
        <v>2.5794341746878797</v>
      </c>
      <c r="FH27" s="22">
        <v>4786284</v>
      </c>
      <c r="FI27" s="22">
        <f t="shared" si="58"/>
        <v>2323045</v>
      </c>
      <c r="FJ27" s="24">
        <f t="shared" si="59"/>
        <v>1.9430855065221035</v>
      </c>
      <c r="FK27" s="33">
        <f t="shared" si="42"/>
        <v>14846539</v>
      </c>
      <c r="FL27" s="33">
        <f t="shared" si="60"/>
        <v>8483121</v>
      </c>
      <c r="FM27" s="34">
        <f t="shared" si="61"/>
        <v>2.333107616064197</v>
      </c>
      <c r="FN27" s="22">
        <v>4410669</v>
      </c>
      <c r="FO27" s="22">
        <f t="shared" si="62"/>
        <v>-187188</v>
      </c>
      <c r="FP27" s="24">
        <f t="shared" si="63"/>
        <v>0.95928799003535781</v>
      </c>
      <c r="FQ27" s="35">
        <f t="shared" si="43"/>
        <v>19257208</v>
      </c>
      <c r="FR27" s="35">
        <f t="shared" si="44"/>
        <v>8295933</v>
      </c>
      <c r="FS27" s="36">
        <f t="shared" si="45"/>
        <v>1.7568401486140983</v>
      </c>
      <c r="FT27" s="35">
        <v>4481140</v>
      </c>
      <c r="FU27" s="35">
        <f t="shared" si="46"/>
        <v>-787048</v>
      </c>
      <c r="FV27" s="36">
        <f t="shared" si="47"/>
        <v>0.85060366106904306</v>
      </c>
      <c r="FW27" s="35">
        <v>4583105</v>
      </c>
      <c r="FX27" s="35">
        <f t="shared" si="7"/>
        <v>-208962</v>
      </c>
      <c r="FY27" s="36">
        <f t="shared" si="8"/>
        <v>0.95639418230170825</v>
      </c>
      <c r="FZ27" s="35">
        <f t="shared" si="9"/>
        <v>9064245</v>
      </c>
      <c r="GA27" s="35">
        <f t="shared" si="10"/>
        <v>-996010</v>
      </c>
      <c r="GB27" s="36">
        <f t="shared" si="11"/>
        <v>0.90099555130560804</v>
      </c>
      <c r="GC27" s="35">
        <v>4328406</v>
      </c>
      <c r="GD27" s="35">
        <f t="shared" si="12"/>
        <v>-457878</v>
      </c>
      <c r="GE27" s="36">
        <f t="shared" si="13"/>
        <v>0.90433538837227379</v>
      </c>
      <c r="GF27" s="35">
        <f t="shared" si="14"/>
        <v>13392651</v>
      </c>
      <c r="GG27" s="35">
        <f t="shared" si="15"/>
        <v>-1453888</v>
      </c>
      <c r="GH27" s="36">
        <f t="shared" si="16"/>
        <v>0.90207226074710067</v>
      </c>
      <c r="GI27" s="35">
        <v>4579069</v>
      </c>
      <c r="GJ27" s="35">
        <f t="shared" si="48"/>
        <v>168400</v>
      </c>
      <c r="GK27" s="36">
        <f t="shared" si="49"/>
        <v>1.0381801490884943</v>
      </c>
      <c r="GL27" s="35">
        <f t="shared" si="19"/>
        <v>17971720</v>
      </c>
      <c r="GM27" s="35">
        <f t="shared" si="50"/>
        <v>-1285488</v>
      </c>
      <c r="GN27" s="36">
        <f t="shared" si="51"/>
        <v>0.93324639792019692</v>
      </c>
      <c r="GO27" s="35">
        <v>4371885</v>
      </c>
      <c r="GP27" s="35">
        <f t="shared" si="22"/>
        <v>-109255</v>
      </c>
      <c r="GQ27" s="36">
        <f t="shared" si="23"/>
        <v>0.97561892732652855</v>
      </c>
      <c r="GR27" s="35">
        <v>4687703</v>
      </c>
      <c r="GS27" s="35">
        <f t="shared" si="24"/>
        <v>104598</v>
      </c>
      <c r="GT27" s="36">
        <f t="shared" si="25"/>
        <v>1.0228225187945728</v>
      </c>
      <c r="GU27" s="35">
        <f t="shared" si="26"/>
        <v>9059588</v>
      </c>
      <c r="GV27" s="35">
        <f t="shared" si="27"/>
        <v>-4657</v>
      </c>
      <c r="GW27" s="36">
        <f t="shared" si="28"/>
        <v>0.99948622306656543</v>
      </c>
      <c r="GX27" s="35">
        <v>4682600</v>
      </c>
      <c r="GY27" s="35">
        <f t="shared" si="29"/>
        <v>354194</v>
      </c>
      <c r="GZ27" s="36">
        <f t="shared" si="30"/>
        <v>1.081830124068768</v>
      </c>
      <c r="HA27" s="35">
        <f t="shared" si="31"/>
        <v>13742188</v>
      </c>
      <c r="HB27" s="35">
        <f t="shared" si="32"/>
        <v>349537</v>
      </c>
      <c r="HC27" s="36">
        <f t="shared" si="33"/>
        <v>1.0260991643850048</v>
      </c>
      <c r="HD27" s="35">
        <v>4487017</v>
      </c>
      <c r="HE27" s="35">
        <f t="shared" si="34"/>
        <v>-92052</v>
      </c>
      <c r="HF27" s="36">
        <f t="shared" si="35"/>
        <v>0.97989722364961085</v>
      </c>
      <c r="HG27" s="35">
        <f t="shared" si="36"/>
        <v>18229205</v>
      </c>
      <c r="HH27" s="35">
        <f t="shared" si="37"/>
        <v>257485</v>
      </c>
      <c r="HI27" s="36">
        <f t="shared" si="38"/>
        <v>1.0143272318954446</v>
      </c>
      <c r="HJ27" s="22">
        <f t="shared" si="40"/>
        <v>7473974.0499999998</v>
      </c>
      <c r="HK27" s="37">
        <f t="shared" si="39"/>
        <v>105568.85</v>
      </c>
    </row>
    <row r="28" spans="1:219" s="1" customFormat="1" ht="11.25" x14ac:dyDescent="0.2">
      <c r="A28" s="13">
        <v>18</v>
      </c>
      <c r="B28" s="21">
        <v>11</v>
      </c>
      <c r="C28" s="21" t="s">
        <v>125</v>
      </c>
      <c r="D28" s="13">
        <v>7802312751</v>
      </c>
      <c r="E28" s="13">
        <v>101232001</v>
      </c>
      <c r="F28" s="13">
        <v>86618101</v>
      </c>
      <c r="G28" s="22">
        <v>119274</v>
      </c>
      <c r="H28" s="22">
        <v>123392</v>
      </c>
      <c r="I28" s="22">
        <v>152879</v>
      </c>
      <c r="J28" s="23">
        <f>G28+H28+I28</f>
        <v>395545</v>
      </c>
      <c r="K28" s="22">
        <v>104728</v>
      </c>
      <c r="L28" s="22">
        <v>136561</v>
      </c>
      <c r="M28" s="22">
        <v>132644</v>
      </c>
      <c r="N28" s="23">
        <f>J28+K28+L28+M28</f>
        <v>769478</v>
      </c>
      <c r="O28" s="22">
        <v>171688</v>
      </c>
      <c r="P28" s="22">
        <v>139567</v>
      </c>
      <c r="Q28" s="22">
        <v>114193</v>
      </c>
      <c r="R28" s="23">
        <f>N28+O28+P28+Q28</f>
        <v>1194926</v>
      </c>
      <c r="S28" s="22">
        <v>95024</v>
      </c>
      <c r="T28" s="22">
        <v>109483</v>
      </c>
      <c r="U28" s="22">
        <v>113375</v>
      </c>
      <c r="V28" s="23">
        <f>R28+S28+T28+U28</f>
        <v>1512808</v>
      </c>
      <c r="W28" s="22">
        <v>131085</v>
      </c>
      <c r="X28" s="22">
        <f>W28-G28</f>
        <v>11811</v>
      </c>
      <c r="Y28" s="24">
        <f>W28/G28</f>
        <v>1.0990240957794657</v>
      </c>
      <c r="Z28" s="22">
        <v>111096</v>
      </c>
      <c r="AA28" s="22">
        <f>Z28-H28</f>
        <v>-12296</v>
      </c>
      <c r="AB28" s="24">
        <f>Z28/H28</f>
        <v>0.9003501037344398</v>
      </c>
      <c r="AC28" s="22">
        <v>122158</v>
      </c>
      <c r="AD28" s="22">
        <f>AC28-I28</f>
        <v>-30721</v>
      </c>
      <c r="AE28" s="24">
        <f>AC28/I28</f>
        <v>0.79905022926628244</v>
      </c>
      <c r="AF28" s="25">
        <f>W28+Z28+AC28</f>
        <v>364339</v>
      </c>
      <c r="AG28" s="25">
        <f>AF28-J28</f>
        <v>-31206</v>
      </c>
      <c r="AH28" s="26">
        <f>AF28/J28</f>
        <v>0.92110632165745998</v>
      </c>
      <c r="AI28" s="22">
        <v>112506</v>
      </c>
      <c r="AJ28" s="22">
        <f>AI28-K28</f>
        <v>7778</v>
      </c>
      <c r="AK28" s="24">
        <f>AI28/K28</f>
        <v>1.0742685814681843</v>
      </c>
      <c r="AL28" s="22">
        <v>166233</v>
      </c>
      <c r="AM28" s="22">
        <f>AL28-L28</f>
        <v>29672</v>
      </c>
      <c r="AN28" s="24">
        <f>AL28/L28</f>
        <v>1.2172801898052885</v>
      </c>
      <c r="AO28" s="22">
        <v>116007</v>
      </c>
      <c r="AP28" s="22">
        <f>AO28-M28</f>
        <v>-16637</v>
      </c>
      <c r="AQ28" s="24">
        <f>AO28/M28</f>
        <v>0.874574047827267</v>
      </c>
      <c r="AR28" s="27">
        <f>AF28+AI28+AL28+AO28</f>
        <v>759085</v>
      </c>
      <c r="AS28" s="27">
        <f>AR28-N28</f>
        <v>-10393</v>
      </c>
      <c r="AT28" s="28">
        <f>AR28/N28</f>
        <v>0.98649344100806002</v>
      </c>
      <c r="AU28" s="22">
        <v>116251</v>
      </c>
      <c r="AV28" s="22">
        <f>AU28-O28</f>
        <v>-55437</v>
      </c>
      <c r="AW28" s="24">
        <f>AU28/O28</f>
        <v>0.67710614603233776</v>
      </c>
      <c r="AX28" s="22">
        <v>105169</v>
      </c>
      <c r="AY28" s="22">
        <f>AX28-P28</f>
        <v>-34398</v>
      </c>
      <c r="AZ28" s="24">
        <f>AX28/P28</f>
        <v>0.75353772739974345</v>
      </c>
      <c r="BA28" s="22">
        <v>115232</v>
      </c>
      <c r="BB28" s="22">
        <f>BA28-Q28</f>
        <v>1039</v>
      </c>
      <c r="BC28" s="24">
        <f>BA28/Q28</f>
        <v>1.0090986312646135</v>
      </c>
      <c r="BD28" s="27">
        <f>AR28+AU28+AX28+BA28</f>
        <v>1095737</v>
      </c>
      <c r="BE28" s="27">
        <f>BD28-R28</f>
        <v>-99189</v>
      </c>
      <c r="BF28" s="28">
        <f>BD28/R28</f>
        <v>0.91699151244512211</v>
      </c>
      <c r="BG28" s="22">
        <v>94441</v>
      </c>
      <c r="BH28" s="22">
        <f>BG28-S28</f>
        <v>-583</v>
      </c>
      <c r="BI28" s="24">
        <f>BG28/S28</f>
        <v>0.99386470786327663</v>
      </c>
      <c r="BJ28" s="22">
        <v>110378</v>
      </c>
      <c r="BK28" s="22">
        <f>BJ28-T28</f>
        <v>895</v>
      </c>
      <c r="BL28" s="24">
        <f>BJ28/T28</f>
        <v>1.008174785126458</v>
      </c>
      <c r="BM28" s="22">
        <v>117358</v>
      </c>
      <c r="BN28" s="22">
        <f>BM28-U28</f>
        <v>3983</v>
      </c>
      <c r="BO28" s="24">
        <f>BM28/U28</f>
        <v>1.0351312017640573</v>
      </c>
      <c r="BP28" s="27">
        <f>BD28+BG28+BJ28+BM28</f>
        <v>1417914</v>
      </c>
      <c r="BQ28" s="22">
        <f>BP28-V28</f>
        <v>-94894</v>
      </c>
      <c r="BR28" s="24">
        <f>BP28/V28</f>
        <v>0.93727293879990059</v>
      </c>
      <c r="BS28" s="22">
        <v>127217</v>
      </c>
      <c r="BT28" s="22">
        <f>BS28-W28</f>
        <v>-3868</v>
      </c>
      <c r="BU28" s="24">
        <f>BS28/W28</f>
        <v>0.97049242857687756</v>
      </c>
      <c r="BV28" s="22">
        <v>121571</v>
      </c>
      <c r="BW28" s="22">
        <f>BV28-Z28</f>
        <v>10475</v>
      </c>
      <c r="BX28" s="24">
        <f>BV28/Z28</f>
        <v>1.0942878231439477</v>
      </c>
      <c r="BY28" s="22">
        <v>111120</v>
      </c>
      <c r="BZ28" s="22">
        <f>BY28-AC28</f>
        <v>-11038</v>
      </c>
      <c r="CA28" s="24">
        <f>BY28/AC28</f>
        <v>0.90964161168322988</v>
      </c>
      <c r="CB28" s="29">
        <f>BS28+BV28+BY28</f>
        <v>359908</v>
      </c>
      <c r="CC28" s="29">
        <f>CB28-AF28</f>
        <v>-4431</v>
      </c>
      <c r="CD28" s="30">
        <f>CB28/AF28</f>
        <v>0.9878382495423218</v>
      </c>
      <c r="CE28" s="22">
        <v>139654</v>
      </c>
      <c r="CF28" s="22">
        <f>CE28-AI28</f>
        <v>27148</v>
      </c>
      <c r="CG28" s="24">
        <f>CE28/AI28</f>
        <v>1.2413026860789647</v>
      </c>
      <c r="CH28" s="22">
        <v>168477</v>
      </c>
      <c r="CI28" s="22">
        <f>CH28-AL28</f>
        <v>2244</v>
      </c>
      <c r="CJ28" s="24">
        <f>CH28/AL28</f>
        <v>1.013499124722528</v>
      </c>
      <c r="CK28" s="22">
        <v>149601</v>
      </c>
      <c r="CL28" s="22">
        <f>CK28-AO28</f>
        <v>33594</v>
      </c>
      <c r="CM28" s="24">
        <f>CK28/AO28</f>
        <v>1.2895859732602344</v>
      </c>
      <c r="CN28" s="29">
        <f>CB28+CE28+CH28+CK28</f>
        <v>817640</v>
      </c>
      <c r="CO28" s="29">
        <f>CN28-AR28</f>
        <v>58555</v>
      </c>
      <c r="CP28" s="30">
        <f>CN28/AR28</f>
        <v>1.0771389238359341</v>
      </c>
      <c r="CQ28" s="22">
        <v>134472</v>
      </c>
      <c r="CR28" s="22">
        <f>CQ28-AU28</f>
        <v>18221</v>
      </c>
      <c r="CS28" s="24">
        <f>CQ28/AU28</f>
        <v>1.1567384366586093</v>
      </c>
      <c r="CT28" s="22">
        <v>148368</v>
      </c>
      <c r="CU28" s="22">
        <f>CT28-AX28</f>
        <v>43199</v>
      </c>
      <c r="CV28" s="24">
        <f>CT28/AX28</f>
        <v>1.4107579229620897</v>
      </c>
      <c r="CW28" s="22">
        <v>111261</v>
      </c>
      <c r="CX28" s="22">
        <f>CW28-BA28</f>
        <v>-3971</v>
      </c>
      <c r="CY28" s="24">
        <f>CW28/BA28</f>
        <v>0.9655390863648986</v>
      </c>
      <c r="CZ28" s="29">
        <f>CN28+CQ28+CT28+CW28</f>
        <v>1211741</v>
      </c>
      <c r="DA28" s="29">
        <f>CZ28-BD28</f>
        <v>116004</v>
      </c>
      <c r="DB28" s="30">
        <f>CZ28/BD28</f>
        <v>1.1058684702624808</v>
      </c>
      <c r="DC28" s="22">
        <v>87697</v>
      </c>
      <c r="DD28" s="22">
        <f>DC28-BG28</f>
        <v>-6744</v>
      </c>
      <c r="DE28" s="24">
        <f>DC28/BG28</f>
        <v>0.9285903368240489</v>
      </c>
      <c r="DF28" s="22">
        <v>128240</v>
      </c>
      <c r="DG28" s="22">
        <f>DF28-BJ28</f>
        <v>17862</v>
      </c>
      <c r="DH28" s="24">
        <f>DF28/BJ28</f>
        <v>1.1618257261410789</v>
      </c>
      <c r="DI28" s="22">
        <v>130728</v>
      </c>
      <c r="DJ28" s="22">
        <f>DI28-BM28</f>
        <v>13370</v>
      </c>
      <c r="DK28" s="24">
        <f>DI28/BM28</f>
        <v>1.1139249135125002</v>
      </c>
      <c r="DL28" s="29">
        <f>CZ28+DC28+DF28+DI28</f>
        <v>1558406</v>
      </c>
      <c r="DM28" s="29">
        <f>DL28-BP28</f>
        <v>140492</v>
      </c>
      <c r="DN28" s="30">
        <f>DL28/BP28</f>
        <v>1.0990835833484964</v>
      </c>
      <c r="DO28" s="22">
        <v>367349</v>
      </c>
      <c r="DP28" s="22">
        <f>DO28-BV28-BS28</f>
        <v>118561</v>
      </c>
      <c r="DQ28" s="24">
        <f>DO28/(BV28+BS28)</f>
        <v>1.476554335418107</v>
      </c>
      <c r="DR28" s="22">
        <v>148268</v>
      </c>
      <c r="DS28" s="22">
        <f>DR28-BY28</f>
        <v>37148</v>
      </c>
      <c r="DT28" s="24">
        <f>DR28/BY28</f>
        <v>1.3343052555795536</v>
      </c>
      <c r="DU28" s="31">
        <f>DO28+DR28</f>
        <v>515617</v>
      </c>
      <c r="DV28" s="31">
        <f>DU28-CB28</f>
        <v>155709</v>
      </c>
      <c r="DW28" s="32">
        <f>DU28/CB28</f>
        <v>1.4326355624215077</v>
      </c>
      <c r="DX28" s="22">
        <v>443876</v>
      </c>
      <c r="DY28" s="22">
        <f>DX28-(CK28+CH28+CE28)</f>
        <v>-13856</v>
      </c>
      <c r="DZ28" s="24">
        <f>DX28/(CK28+CH28+CE28)</f>
        <v>0.96972901173612502</v>
      </c>
      <c r="EA28" s="31">
        <f>DU28+DX28</f>
        <v>959493</v>
      </c>
      <c r="EB28" s="31">
        <f>EA28-CN28</f>
        <v>141853</v>
      </c>
      <c r="EC28" s="32">
        <f>EA28/CN28</f>
        <v>1.1734907783376547</v>
      </c>
      <c r="ED28" s="22">
        <v>169332</v>
      </c>
      <c r="EE28" s="22">
        <f>ED28-CQ28</f>
        <v>34860</v>
      </c>
      <c r="EF28" s="24">
        <f>ED28/CQ28</f>
        <v>1.2592361235052649</v>
      </c>
      <c r="EG28" s="22">
        <v>114520</v>
      </c>
      <c r="EH28" s="22">
        <f>EG28-CT28</f>
        <v>-33848</v>
      </c>
      <c r="EI28" s="24">
        <f>EG28/CT28</f>
        <v>0.771864553003343</v>
      </c>
      <c r="EJ28" s="22">
        <v>155244</v>
      </c>
      <c r="EK28" s="22">
        <f>EJ28-CW28</f>
        <v>43983</v>
      </c>
      <c r="EL28" s="24">
        <f>EJ28/CW28</f>
        <v>1.3953137217893061</v>
      </c>
      <c r="EM28" s="31">
        <f>EA28+ED28+EG28+EJ28</f>
        <v>1398589</v>
      </c>
      <c r="EN28" s="31">
        <f>EM28-CZ28</f>
        <v>186848</v>
      </c>
      <c r="EO28" s="32">
        <f>EM28/CZ28</f>
        <v>1.1541979680476273</v>
      </c>
      <c r="EP28" s="22">
        <v>208586</v>
      </c>
      <c r="EQ28" s="22">
        <f>EP28-DF28-DC28</f>
        <v>-7351</v>
      </c>
      <c r="ER28" s="24">
        <f>EP28/(DC28+DF28)</f>
        <v>0.96595766357780277</v>
      </c>
      <c r="ES28" s="22">
        <v>137056</v>
      </c>
      <c r="ET28" s="22">
        <f>ES28-DI28</f>
        <v>6328</v>
      </c>
      <c r="EU28" s="24">
        <f>ES28/DI28</f>
        <v>1.0484058503151581</v>
      </c>
      <c r="EV28" s="31">
        <f>EM28+EP28+ES28</f>
        <v>1744231</v>
      </c>
      <c r="EW28" s="31">
        <f>EV28-DL28</f>
        <v>185825</v>
      </c>
      <c r="EX28" s="32">
        <f>EV28/DL28</f>
        <v>1.1192404290024551</v>
      </c>
      <c r="EY28" s="22">
        <v>402788</v>
      </c>
      <c r="EZ28" s="22">
        <f t="shared" si="52"/>
        <v>-112829</v>
      </c>
      <c r="FA28" s="24">
        <f t="shared" si="53"/>
        <v>0.78117672613587219</v>
      </c>
      <c r="FB28" s="22">
        <v>449412.85</v>
      </c>
      <c r="FC28" s="22">
        <f t="shared" si="54"/>
        <v>5536.8499999999767</v>
      </c>
      <c r="FD28" s="24">
        <f t="shared" si="55"/>
        <v>1.0124738665753499</v>
      </c>
      <c r="FE28" s="33">
        <f t="shared" si="41"/>
        <v>852200.85</v>
      </c>
      <c r="FF28" s="33">
        <f t="shared" si="56"/>
        <v>-107292.15000000002</v>
      </c>
      <c r="FG28" s="34">
        <f t="shared" si="57"/>
        <v>0.88817828790830156</v>
      </c>
      <c r="FH28" s="22">
        <v>427832</v>
      </c>
      <c r="FI28" s="22">
        <f t="shared" si="58"/>
        <v>-11264</v>
      </c>
      <c r="FJ28" s="24">
        <f t="shared" si="59"/>
        <v>0.97434729535226916</v>
      </c>
      <c r="FK28" s="33">
        <f t="shared" si="42"/>
        <v>1280032.8500000001</v>
      </c>
      <c r="FL28" s="33">
        <f t="shared" si="60"/>
        <v>-118556.14999999991</v>
      </c>
      <c r="FM28" s="34">
        <f t="shared" si="61"/>
        <v>0.9152316012781454</v>
      </c>
      <c r="FN28" s="22">
        <v>316958</v>
      </c>
      <c r="FO28" s="22">
        <f t="shared" si="62"/>
        <v>-28684</v>
      </c>
      <c r="FP28" s="24">
        <f t="shared" si="63"/>
        <v>0.91701240011341212</v>
      </c>
      <c r="FQ28" s="35">
        <f t="shared" si="43"/>
        <v>1596990.85</v>
      </c>
      <c r="FR28" s="35">
        <f t="shared" si="44"/>
        <v>-147240.14999999991</v>
      </c>
      <c r="FS28" s="36">
        <f t="shared" si="45"/>
        <v>0.91558448966908634</v>
      </c>
      <c r="FT28" s="35">
        <v>399311</v>
      </c>
      <c r="FU28" s="35">
        <f t="shared" si="46"/>
        <v>-3477</v>
      </c>
      <c r="FV28" s="36">
        <f t="shared" si="47"/>
        <v>0.99136766735851123</v>
      </c>
      <c r="FW28" s="35">
        <v>393683</v>
      </c>
      <c r="FX28" s="35">
        <f t="shared" si="7"/>
        <v>-55729.849999999977</v>
      </c>
      <c r="FY28" s="36">
        <f t="shared" si="8"/>
        <v>0.87599408873155282</v>
      </c>
      <c r="FZ28" s="35">
        <f t="shared" si="9"/>
        <v>792994</v>
      </c>
      <c r="GA28" s="35">
        <f t="shared" si="10"/>
        <v>-59206.849999999977</v>
      </c>
      <c r="GB28" s="36">
        <f t="shared" si="11"/>
        <v>0.93052477007034207</v>
      </c>
      <c r="GC28" s="35">
        <v>377020</v>
      </c>
      <c r="GD28" s="35">
        <f t="shared" si="12"/>
        <v>-50812</v>
      </c>
      <c r="GE28" s="36">
        <f t="shared" si="13"/>
        <v>0.88123375530582093</v>
      </c>
      <c r="GF28" s="35">
        <f t="shared" si="14"/>
        <v>1170014</v>
      </c>
      <c r="GG28" s="35">
        <f t="shared" si="15"/>
        <v>-110018.85000000009</v>
      </c>
      <c r="GH28" s="36">
        <f t="shared" si="16"/>
        <v>0.91404997926420395</v>
      </c>
      <c r="GI28" s="35">
        <v>356635</v>
      </c>
      <c r="GJ28" s="35">
        <f t="shared" si="48"/>
        <v>39677</v>
      </c>
      <c r="GK28" s="36">
        <f t="shared" si="49"/>
        <v>1.1251806233002479</v>
      </c>
      <c r="GL28" s="35">
        <f t="shared" si="19"/>
        <v>1526649</v>
      </c>
      <c r="GM28" s="35">
        <f t="shared" si="50"/>
        <v>-70341.850000000093</v>
      </c>
      <c r="GN28" s="36">
        <f t="shared" si="51"/>
        <v>0.95595350468038054</v>
      </c>
      <c r="GO28" s="35">
        <v>404187</v>
      </c>
      <c r="GP28" s="35">
        <f t="shared" si="22"/>
        <v>4876</v>
      </c>
      <c r="GQ28" s="36">
        <f t="shared" si="23"/>
        <v>1.0122110335052128</v>
      </c>
      <c r="GR28" s="35">
        <v>472083</v>
      </c>
      <c r="GS28" s="35">
        <f t="shared" si="24"/>
        <v>78400</v>
      </c>
      <c r="GT28" s="36">
        <f t="shared" si="25"/>
        <v>1.1991449973709811</v>
      </c>
      <c r="GU28" s="35">
        <f t="shared" si="26"/>
        <v>876270</v>
      </c>
      <c r="GV28" s="35">
        <f t="shared" si="27"/>
        <v>83276</v>
      </c>
      <c r="GW28" s="36">
        <f t="shared" si="28"/>
        <v>1.1050146659369429</v>
      </c>
      <c r="GX28" s="35">
        <v>491212</v>
      </c>
      <c r="GY28" s="35">
        <f t="shared" si="29"/>
        <v>114192</v>
      </c>
      <c r="GZ28" s="36">
        <f t="shared" si="30"/>
        <v>1.3028804837939632</v>
      </c>
      <c r="HA28" s="35">
        <f t="shared" si="31"/>
        <v>1367482</v>
      </c>
      <c r="HB28" s="35">
        <f t="shared" si="32"/>
        <v>197468</v>
      </c>
      <c r="HC28" s="36">
        <f t="shared" si="33"/>
        <v>1.1687740488575351</v>
      </c>
      <c r="HD28" s="35">
        <v>466322</v>
      </c>
      <c r="HE28" s="35">
        <f t="shared" si="34"/>
        <v>109687</v>
      </c>
      <c r="HF28" s="36">
        <f t="shared" si="35"/>
        <v>1.3075609516732793</v>
      </c>
      <c r="HG28" s="35">
        <f t="shared" si="36"/>
        <v>1833804</v>
      </c>
      <c r="HH28" s="35">
        <f t="shared" si="37"/>
        <v>307155</v>
      </c>
      <c r="HI28" s="36">
        <f t="shared" si="38"/>
        <v>1.2011955596866077</v>
      </c>
      <c r="HJ28" s="22">
        <f t="shared" si="40"/>
        <v>605155.31999999995</v>
      </c>
      <c r="HK28" s="37">
        <f t="shared" si="39"/>
        <v>101361.15</v>
      </c>
    </row>
    <row r="29" spans="1:219" s="1" customFormat="1" ht="11.25" x14ac:dyDescent="0.2">
      <c r="A29" s="13">
        <v>19</v>
      </c>
      <c r="B29" s="21">
        <v>40</v>
      </c>
      <c r="C29" s="21" t="s">
        <v>126</v>
      </c>
      <c r="D29" s="13">
        <v>1012004435</v>
      </c>
      <c r="E29" s="13" t="s">
        <v>127</v>
      </c>
      <c r="F29" s="13">
        <v>86618101</v>
      </c>
      <c r="G29" s="22">
        <v>39102</v>
      </c>
      <c r="H29" s="22">
        <v>23275.01</v>
      </c>
      <c r="I29" s="22">
        <v>81036</v>
      </c>
      <c r="J29" s="23">
        <f>G29+H29+I29</f>
        <v>143413.01</v>
      </c>
      <c r="K29" s="22">
        <v>40430</v>
      </c>
      <c r="L29" s="22">
        <v>0</v>
      </c>
      <c r="M29" s="22">
        <v>40438</v>
      </c>
      <c r="N29" s="23">
        <f>J29+K29+L29+M29</f>
        <v>224281.01</v>
      </c>
      <c r="O29" s="22">
        <v>40089</v>
      </c>
      <c r="P29" s="22">
        <v>78507</v>
      </c>
      <c r="Q29" s="22">
        <v>46124</v>
      </c>
      <c r="R29" s="23">
        <f>N29+O29+P29+Q29</f>
        <v>389001.01</v>
      </c>
      <c r="S29" s="22">
        <v>55051</v>
      </c>
      <c r="T29" s="22">
        <v>66727</v>
      </c>
      <c r="U29" s="22">
        <v>163724</v>
      </c>
      <c r="V29" s="23">
        <f>R29+S29+T29+U29</f>
        <v>674503.01</v>
      </c>
      <c r="W29" s="22">
        <v>6658</v>
      </c>
      <c r="X29" s="22">
        <f>W29-G29</f>
        <v>-32444</v>
      </c>
      <c r="Y29" s="24">
        <f>W29/G29</f>
        <v>0.17027262032632601</v>
      </c>
      <c r="Z29" s="22">
        <v>86628</v>
      </c>
      <c r="AA29" s="22">
        <f>Z29-H29</f>
        <v>63352.990000000005</v>
      </c>
      <c r="AB29" s="24">
        <f>Z29/H29</f>
        <v>3.7219318058295143</v>
      </c>
      <c r="AC29" s="22">
        <v>165930</v>
      </c>
      <c r="AD29" s="22">
        <f>AC29-I29</f>
        <v>84894</v>
      </c>
      <c r="AE29" s="24">
        <f>AC29/I29</f>
        <v>2.0476084703094921</v>
      </c>
      <c r="AF29" s="25">
        <f>W29+Z29+AC29</f>
        <v>259216</v>
      </c>
      <c r="AG29" s="25">
        <f>AF29-J29</f>
        <v>115802.98999999999</v>
      </c>
      <c r="AH29" s="26">
        <f>AF29/J29</f>
        <v>1.8074789727933329</v>
      </c>
      <c r="AI29" s="22">
        <v>1107</v>
      </c>
      <c r="AJ29" s="22">
        <f>AI29-K29</f>
        <v>-39323</v>
      </c>
      <c r="AK29" s="24">
        <f>AI29/K29</f>
        <v>2.7380657927281723E-2</v>
      </c>
      <c r="AL29" s="22">
        <v>88499</v>
      </c>
      <c r="AM29" s="22">
        <f>AL29-L29</f>
        <v>88499</v>
      </c>
      <c r="AN29" s="24" t="e">
        <f>AL29/L29</f>
        <v>#DIV/0!</v>
      </c>
      <c r="AO29" s="22">
        <v>177263</v>
      </c>
      <c r="AP29" s="22">
        <f>AO29-M29</f>
        <v>136825</v>
      </c>
      <c r="AQ29" s="24">
        <f>AO29/M29</f>
        <v>4.3835748553340919</v>
      </c>
      <c r="AR29" s="27">
        <f>AF29+AI29+AL29+AO29</f>
        <v>526085</v>
      </c>
      <c r="AS29" s="27">
        <f>AR29-N29</f>
        <v>301803.99</v>
      </c>
      <c r="AT29" s="28">
        <f>AR29/N29</f>
        <v>2.3456511097395181</v>
      </c>
      <c r="AU29" s="22">
        <v>1704</v>
      </c>
      <c r="AV29" s="22">
        <f>AU29-O29</f>
        <v>-38385</v>
      </c>
      <c r="AW29" s="24">
        <f>AU29/O29</f>
        <v>4.2505425428421763E-2</v>
      </c>
      <c r="AX29" s="22">
        <v>90337</v>
      </c>
      <c r="AY29" s="22">
        <f>AX29-P29</f>
        <v>11830</v>
      </c>
      <c r="AZ29" s="24">
        <f>AX29/P29</f>
        <v>1.1506871998675277</v>
      </c>
      <c r="BA29" s="22">
        <v>164898</v>
      </c>
      <c r="BB29" s="22">
        <f>BA29-Q29</f>
        <v>118774</v>
      </c>
      <c r="BC29" s="24">
        <f>BA29/Q29</f>
        <v>3.5751018992281676</v>
      </c>
      <c r="BD29" s="27">
        <f>AR29+AU29+AX29+BA29</f>
        <v>783024</v>
      </c>
      <c r="BE29" s="27">
        <f>BD29-R29</f>
        <v>394022.99</v>
      </c>
      <c r="BF29" s="28">
        <f>BD29/R29</f>
        <v>2.0129099407736755</v>
      </c>
      <c r="BG29" s="22">
        <v>0</v>
      </c>
      <c r="BH29" s="22">
        <f>BG29-S29</f>
        <v>-55051</v>
      </c>
      <c r="BI29" s="24">
        <f>BG29/S29</f>
        <v>0</v>
      </c>
      <c r="BJ29" s="22">
        <v>216643</v>
      </c>
      <c r="BK29" s="22">
        <f>BJ29-T29</f>
        <v>149916</v>
      </c>
      <c r="BL29" s="24">
        <f>BJ29/T29</f>
        <v>3.2467067304089801</v>
      </c>
      <c r="BM29" s="22">
        <v>94746</v>
      </c>
      <c r="BN29" s="22">
        <f>BM29-U29</f>
        <v>-68978</v>
      </c>
      <c r="BO29" s="24">
        <f>BM29/U29</f>
        <v>0.57869341086218273</v>
      </c>
      <c r="BP29" s="27">
        <f>BD29+BG29+BJ29+BM29</f>
        <v>1094413</v>
      </c>
      <c r="BQ29" s="22">
        <f>BP29-V29</f>
        <v>419909.99</v>
      </c>
      <c r="BR29" s="24">
        <f>BP29/V29</f>
        <v>1.6225472440812383</v>
      </c>
      <c r="BS29" s="22">
        <v>0</v>
      </c>
      <c r="BT29" s="22">
        <f>BS29-W29</f>
        <v>-6658</v>
      </c>
      <c r="BU29" s="24">
        <f>BS29/W29</f>
        <v>0</v>
      </c>
      <c r="BV29" s="22">
        <v>85253.55</v>
      </c>
      <c r="BW29" s="22">
        <f>BV29-Z29</f>
        <v>-1374.4499999999971</v>
      </c>
      <c r="BX29" s="24">
        <f>BV29/Z29</f>
        <v>0.9841338828092534</v>
      </c>
      <c r="BY29" s="22">
        <v>248005</v>
      </c>
      <c r="BZ29" s="22">
        <f>BY29-AC29</f>
        <v>82075</v>
      </c>
      <c r="CA29" s="24">
        <f>BY29/AC29</f>
        <v>1.494636292412463</v>
      </c>
      <c r="CB29" s="29">
        <f>BS29+BV29+BY29</f>
        <v>333258.55</v>
      </c>
      <c r="CC29" s="29">
        <f>CB29-AF29</f>
        <v>74042.549999999988</v>
      </c>
      <c r="CD29" s="30">
        <f>CB29/AF29</f>
        <v>1.2856403539904944</v>
      </c>
      <c r="CE29" s="22">
        <v>-80441.679999999993</v>
      </c>
      <c r="CF29" s="22">
        <f>CE29-AI29</f>
        <v>-81548.679999999993</v>
      </c>
      <c r="CG29" s="24">
        <f>CE29/AI29</f>
        <v>-72.666377597109303</v>
      </c>
      <c r="CH29" s="22">
        <v>82893</v>
      </c>
      <c r="CI29" s="22">
        <f>CH29-AL29</f>
        <v>-5606</v>
      </c>
      <c r="CJ29" s="24">
        <f>CH29/AL29</f>
        <v>0.93665465146498827</v>
      </c>
      <c r="CK29" s="22">
        <v>165712</v>
      </c>
      <c r="CL29" s="22">
        <f>CK29-AO29</f>
        <v>-11551</v>
      </c>
      <c r="CM29" s="24">
        <f>CK29/AO29</f>
        <v>0.93483693720629801</v>
      </c>
      <c r="CN29" s="29">
        <f>CB29+CE29+CH29+CK29</f>
        <v>501421.87</v>
      </c>
      <c r="CO29" s="29">
        <f>CN29-AR29</f>
        <v>-24663.130000000005</v>
      </c>
      <c r="CP29" s="30">
        <f>CN29/AR29</f>
        <v>0.95311949589895173</v>
      </c>
      <c r="CQ29" s="22">
        <v>186</v>
      </c>
      <c r="CR29" s="22">
        <f>CQ29-AU29</f>
        <v>-1518</v>
      </c>
      <c r="CS29" s="24">
        <f>CQ29/AU29</f>
        <v>0.10915492957746478</v>
      </c>
      <c r="CT29" s="22">
        <v>87925</v>
      </c>
      <c r="CU29" s="22">
        <f>CT29-AX29</f>
        <v>-2412</v>
      </c>
      <c r="CV29" s="24">
        <f>CT29/AX29</f>
        <v>0.97329997675371105</v>
      </c>
      <c r="CW29" s="22">
        <v>164801</v>
      </c>
      <c r="CX29" s="22">
        <f>CW29-BA29</f>
        <v>-97</v>
      </c>
      <c r="CY29" s="24">
        <f>CW29/BA29</f>
        <v>0.99941175757134715</v>
      </c>
      <c r="CZ29" s="29">
        <f>CN29+CQ29+CT29+CW29</f>
        <v>754333.87</v>
      </c>
      <c r="DA29" s="29">
        <f>CZ29-BD29</f>
        <v>-28690.130000000005</v>
      </c>
      <c r="DB29" s="30">
        <f>CZ29/BD29</f>
        <v>0.96335983315964768</v>
      </c>
      <c r="DC29" s="22">
        <v>0</v>
      </c>
      <c r="DD29" s="22">
        <f>DC29-BG29</f>
        <v>0</v>
      </c>
      <c r="DE29" s="24" t="e">
        <f>DC29/BG29</f>
        <v>#DIV/0!</v>
      </c>
      <c r="DF29" s="22">
        <v>95383</v>
      </c>
      <c r="DG29" s="22">
        <f>DF29-BJ29</f>
        <v>-121260</v>
      </c>
      <c r="DH29" s="24">
        <f>DF29/BJ29</f>
        <v>0.44027732259985319</v>
      </c>
      <c r="DI29" s="22">
        <v>172745</v>
      </c>
      <c r="DJ29" s="22">
        <f>DI29-BM29</f>
        <v>77999</v>
      </c>
      <c r="DK29" s="24">
        <f>DI29/BM29</f>
        <v>1.8232431976020096</v>
      </c>
      <c r="DL29" s="29">
        <f>CZ29+DC29+DF29+DI29</f>
        <v>1022461.87</v>
      </c>
      <c r="DM29" s="29">
        <f>DL29-BP29</f>
        <v>-71951.13</v>
      </c>
      <c r="DN29" s="30">
        <f>DL29/BP29</f>
        <v>0.93425596187179794</v>
      </c>
      <c r="DO29" s="22">
        <v>110811</v>
      </c>
      <c r="DP29" s="22">
        <f>DO29-BV29-BS29</f>
        <v>25557.449999999997</v>
      </c>
      <c r="DQ29" s="24">
        <f>DO29/(BV29+BS29)</f>
        <v>1.2997816513212646</v>
      </c>
      <c r="DR29" s="22">
        <v>255561</v>
      </c>
      <c r="DS29" s="22">
        <f>DR29-BY29</f>
        <v>7556</v>
      </c>
      <c r="DT29" s="24">
        <f>DR29/BY29</f>
        <v>1.0304671276788775</v>
      </c>
      <c r="DU29" s="31">
        <f>DO29+DR29</f>
        <v>366372</v>
      </c>
      <c r="DV29" s="31">
        <f>DU29-CB29</f>
        <v>33113.450000000012</v>
      </c>
      <c r="DW29" s="32">
        <f>DU29/CB29</f>
        <v>1.0993626420087348</v>
      </c>
      <c r="DX29" s="22">
        <v>360728</v>
      </c>
      <c r="DY29" s="22">
        <f>DX29-(CK29+CH29+CE29)</f>
        <v>192564.68</v>
      </c>
      <c r="DZ29" s="24">
        <f>DX29/(CK29+CH29+CE29)</f>
        <v>2.1451051275628954</v>
      </c>
      <c r="EA29" s="31">
        <f>DU29+DX29</f>
        <v>727100</v>
      </c>
      <c r="EB29" s="31">
        <f>EA29-CN29</f>
        <v>225678.13</v>
      </c>
      <c r="EC29" s="32">
        <f>EA29/CN29</f>
        <v>1.4500763598524333</v>
      </c>
      <c r="ED29" s="22">
        <v>121756</v>
      </c>
      <c r="EE29" s="22">
        <f>ED29-CQ29</f>
        <v>121570</v>
      </c>
      <c r="EF29" s="24">
        <f>ED29/CQ29</f>
        <v>654.60215053763443</v>
      </c>
      <c r="EG29" s="22">
        <v>188435</v>
      </c>
      <c r="EH29" s="22">
        <f>EG29-CT29</f>
        <v>100510</v>
      </c>
      <c r="EI29" s="24">
        <f>EG29/CT29</f>
        <v>2.1431333522888827</v>
      </c>
      <c r="EJ29" s="22">
        <v>119231</v>
      </c>
      <c r="EK29" s="22">
        <f>EJ29-CW29</f>
        <v>-45570</v>
      </c>
      <c r="EL29" s="24">
        <f>EJ29/CW29</f>
        <v>0.72348468759291507</v>
      </c>
      <c r="EM29" s="31">
        <f>EA29+ED29+EG29+EJ29</f>
        <v>1156522</v>
      </c>
      <c r="EN29" s="31">
        <f>EM29-CZ29</f>
        <v>402188.13</v>
      </c>
      <c r="EO29" s="32">
        <f>EM29/CZ29</f>
        <v>1.533169921165014</v>
      </c>
      <c r="EP29" s="22">
        <v>246720</v>
      </c>
      <c r="EQ29" s="22">
        <f>EP29-DF29-DC29</f>
        <v>151337</v>
      </c>
      <c r="ER29" s="24">
        <f>EP29/(DC29+DF29)</f>
        <v>2.5866244508979586</v>
      </c>
      <c r="ES29" s="22">
        <v>235229</v>
      </c>
      <c r="ET29" s="22">
        <f>ES29-DI29</f>
        <v>62484</v>
      </c>
      <c r="EU29" s="24">
        <f>ES29/DI29</f>
        <v>1.3617123505745463</v>
      </c>
      <c r="EV29" s="31">
        <f>EM29+EP29+ES29</f>
        <v>1638471</v>
      </c>
      <c r="EW29" s="31">
        <f>EV29-DL29</f>
        <v>616009.13</v>
      </c>
      <c r="EX29" s="32">
        <f>EV29/DL29</f>
        <v>1.6024763837892557</v>
      </c>
      <c r="EY29" s="22">
        <v>245633</v>
      </c>
      <c r="EZ29" s="22">
        <f t="shared" si="52"/>
        <v>-120739</v>
      </c>
      <c r="FA29" s="24">
        <f t="shared" si="53"/>
        <v>0.67044697738910175</v>
      </c>
      <c r="FB29" s="22">
        <v>408421</v>
      </c>
      <c r="FC29" s="22">
        <f t="shared" si="54"/>
        <v>47693</v>
      </c>
      <c r="FD29" s="24">
        <f t="shared" si="55"/>
        <v>1.1322131911024373</v>
      </c>
      <c r="FE29" s="33">
        <f t="shared" si="41"/>
        <v>654054</v>
      </c>
      <c r="FF29" s="33">
        <f t="shared" si="56"/>
        <v>-73046</v>
      </c>
      <c r="FG29" s="34">
        <f t="shared" si="57"/>
        <v>0.89953789024893416</v>
      </c>
      <c r="FH29" s="22">
        <v>366715</v>
      </c>
      <c r="FI29" s="22">
        <f t="shared" si="58"/>
        <v>-62707</v>
      </c>
      <c r="FJ29" s="24">
        <f t="shared" si="59"/>
        <v>0.85397348063210543</v>
      </c>
      <c r="FK29" s="33">
        <f t="shared" si="42"/>
        <v>1020769</v>
      </c>
      <c r="FL29" s="33">
        <f t="shared" si="60"/>
        <v>-135753</v>
      </c>
      <c r="FM29" s="34">
        <f t="shared" si="61"/>
        <v>0.88261961294294444</v>
      </c>
      <c r="FN29" s="22">
        <v>597359.35</v>
      </c>
      <c r="FO29" s="22">
        <f t="shared" si="62"/>
        <v>115410.34999999998</v>
      </c>
      <c r="FP29" s="24">
        <f t="shared" si="63"/>
        <v>1.2394658978439628</v>
      </c>
      <c r="FQ29" s="35">
        <f t="shared" si="43"/>
        <v>1618128.35</v>
      </c>
      <c r="FR29" s="35">
        <f t="shared" si="44"/>
        <v>-20342.649999999907</v>
      </c>
      <c r="FS29" s="36">
        <f t="shared" si="45"/>
        <v>0.98758436981795839</v>
      </c>
      <c r="FT29" s="35">
        <v>218029</v>
      </c>
      <c r="FU29" s="35">
        <f t="shared" si="46"/>
        <v>-27604</v>
      </c>
      <c r="FV29" s="36">
        <f t="shared" si="47"/>
        <v>0.8876209629813584</v>
      </c>
      <c r="FW29" s="35">
        <v>433579</v>
      </c>
      <c r="FX29" s="35">
        <f t="shared" si="7"/>
        <v>25158</v>
      </c>
      <c r="FY29" s="36">
        <f t="shared" si="8"/>
        <v>1.0615982038142016</v>
      </c>
      <c r="FZ29" s="35">
        <f t="shared" si="9"/>
        <v>651608</v>
      </c>
      <c r="GA29" s="35">
        <f t="shared" si="10"/>
        <v>-2446</v>
      </c>
      <c r="GB29" s="36">
        <f t="shared" si="11"/>
        <v>0.9962602476248138</v>
      </c>
      <c r="GC29" s="35">
        <v>540962</v>
      </c>
      <c r="GD29" s="35">
        <f t="shared" si="12"/>
        <v>174247</v>
      </c>
      <c r="GE29" s="36">
        <f t="shared" si="13"/>
        <v>1.4751564566488964</v>
      </c>
      <c r="GF29" s="35">
        <f t="shared" si="14"/>
        <v>1192570</v>
      </c>
      <c r="GG29" s="35">
        <f t="shared" si="15"/>
        <v>171801</v>
      </c>
      <c r="GH29" s="36">
        <f t="shared" si="16"/>
        <v>1.1683054638218833</v>
      </c>
      <c r="GI29" s="35">
        <v>577159</v>
      </c>
      <c r="GJ29" s="35">
        <f t="shared" si="48"/>
        <v>-20200.349999999977</v>
      </c>
      <c r="GK29" s="36">
        <f t="shared" si="49"/>
        <v>0.96618392262546826</v>
      </c>
      <c r="GL29" s="35">
        <f t="shared" si="19"/>
        <v>1769729</v>
      </c>
      <c r="GM29" s="35">
        <f t="shared" si="50"/>
        <v>151600.64999999991</v>
      </c>
      <c r="GN29" s="36">
        <f t="shared" si="51"/>
        <v>1.0936888906247764</v>
      </c>
      <c r="GO29" s="35">
        <v>351832</v>
      </c>
      <c r="GP29" s="35">
        <f t="shared" si="22"/>
        <v>133803</v>
      </c>
      <c r="GQ29" s="36">
        <f t="shared" si="23"/>
        <v>1.6136935912195167</v>
      </c>
      <c r="GR29" s="35">
        <v>597863</v>
      </c>
      <c r="GS29" s="35">
        <f t="shared" si="24"/>
        <v>164284</v>
      </c>
      <c r="GT29" s="36">
        <f t="shared" si="25"/>
        <v>1.3789021147241909</v>
      </c>
      <c r="GU29" s="35">
        <f t="shared" si="26"/>
        <v>949695</v>
      </c>
      <c r="GV29" s="35">
        <f t="shared" si="27"/>
        <v>298087</v>
      </c>
      <c r="GW29" s="36">
        <f t="shared" si="28"/>
        <v>1.4574636898257849</v>
      </c>
      <c r="GX29" s="35">
        <v>482356</v>
      </c>
      <c r="GY29" s="35">
        <f t="shared" si="29"/>
        <v>-58606</v>
      </c>
      <c r="GZ29" s="36">
        <f t="shared" si="30"/>
        <v>0.89166337007035612</v>
      </c>
      <c r="HA29" s="35">
        <f t="shared" si="31"/>
        <v>1432051</v>
      </c>
      <c r="HB29" s="35">
        <f t="shared" si="32"/>
        <v>239481</v>
      </c>
      <c r="HC29" s="36">
        <f t="shared" si="33"/>
        <v>1.2008108538702131</v>
      </c>
      <c r="HD29" s="35">
        <v>630323</v>
      </c>
      <c r="HE29" s="35">
        <f t="shared" si="34"/>
        <v>53164</v>
      </c>
      <c r="HF29" s="36">
        <f t="shared" si="35"/>
        <v>1.0921132651487719</v>
      </c>
      <c r="HG29" s="35">
        <f t="shared" si="36"/>
        <v>2062374</v>
      </c>
      <c r="HH29" s="35">
        <f t="shared" si="37"/>
        <v>292645</v>
      </c>
      <c r="HI29" s="36">
        <f t="shared" si="38"/>
        <v>1.1653614762486233</v>
      </c>
      <c r="HJ29" s="22">
        <f t="shared" si="40"/>
        <v>680583.42</v>
      </c>
      <c r="HK29" s="37">
        <f t="shared" si="39"/>
        <v>96572.85</v>
      </c>
    </row>
    <row r="30" spans="1:219" s="1" customFormat="1" ht="11.25" x14ac:dyDescent="0.2">
      <c r="A30" s="13">
        <v>20</v>
      </c>
      <c r="B30" s="21">
        <v>96</v>
      </c>
      <c r="C30" s="21" t="s">
        <v>128</v>
      </c>
      <c r="D30" s="13">
        <v>7842140668</v>
      </c>
      <c r="E30" s="13"/>
      <c r="F30" s="13">
        <v>86618411</v>
      </c>
      <c r="G30" s="22"/>
      <c r="H30" s="22"/>
      <c r="I30" s="22"/>
      <c r="J30" s="23"/>
      <c r="K30" s="22"/>
      <c r="L30" s="22"/>
      <c r="M30" s="22"/>
      <c r="N30" s="23"/>
      <c r="O30" s="22"/>
      <c r="P30" s="22"/>
      <c r="Q30" s="22"/>
      <c r="R30" s="23"/>
      <c r="S30" s="22"/>
      <c r="T30" s="22"/>
      <c r="U30" s="22"/>
      <c r="V30" s="23"/>
      <c r="W30" s="22"/>
      <c r="X30" s="22"/>
      <c r="Y30" s="24"/>
      <c r="Z30" s="22"/>
      <c r="AA30" s="22"/>
      <c r="AB30" s="24"/>
      <c r="AC30" s="22"/>
      <c r="AD30" s="22"/>
      <c r="AE30" s="24"/>
      <c r="AF30" s="25"/>
      <c r="AG30" s="25"/>
      <c r="AH30" s="26"/>
      <c r="AI30" s="22"/>
      <c r="AJ30" s="22"/>
      <c r="AK30" s="24"/>
      <c r="AL30" s="22"/>
      <c r="AM30" s="22"/>
      <c r="AN30" s="24"/>
      <c r="AO30" s="22"/>
      <c r="AP30" s="22"/>
      <c r="AQ30" s="24"/>
      <c r="AR30" s="27"/>
      <c r="AS30" s="27"/>
      <c r="AT30" s="28"/>
      <c r="AU30" s="22"/>
      <c r="AV30" s="22"/>
      <c r="AW30" s="24"/>
      <c r="AX30" s="22"/>
      <c r="AY30" s="22"/>
      <c r="AZ30" s="24"/>
      <c r="BA30" s="22"/>
      <c r="BB30" s="22"/>
      <c r="BC30" s="24"/>
      <c r="BD30" s="27"/>
      <c r="BE30" s="27"/>
      <c r="BF30" s="28"/>
      <c r="BG30" s="22"/>
      <c r="BH30" s="22"/>
      <c r="BI30" s="24"/>
      <c r="BJ30" s="22"/>
      <c r="BK30" s="22"/>
      <c r="BL30" s="24"/>
      <c r="BM30" s="22"/>
      <c r="BN30" s="22"/>
      <c r="BO30" s="24"/>
      <c r="BP30" s="27"/>
      <c r="BQ30" s="22"/>
      <c r="BR30" s="24"/>
      <c r="BS30" s="22"/>
      <c r="BT30" s="22"/>
      <c r="BU30" s="24"/>
      <c r="BV30" s="22"/>
      <c r="BW30" s="22"/>
      <c r="BX30" s="24"/>
      <c r="BY30" s="22"/>
      <c r="BZ30" s="22"/>
      <c r="CA30" s="24"/>
      <c r="CB30" s="29"/>
      <c r="CC30" s="29"/>
      <c r="CD30" s="30"/>
      <c r="CE30" s="22"/>
      <c r="CF30" s="22"/>
      <c r="CG30" s="24"/>
      <c r="CH30" s="22"/>
      <c r="CI30" s="22"/>
      <c r="CJ30" s="24"/>
      <c r="CK30" s="22"/>
      <c r="CL30" s="22"/>
      <c r="CM30" s="24"/>
      <c r="CN30" s="29"/>
      <c r="CO30" s="29"/>
      <c r="CP30" s="30"/>
      <c r="CQ30" s="22"/>
      <c r="CR30" s="22"/>
      <c r="CS30" s="24"/>
      <c r="CT30" s="22"/>
      <c r="CU30" s="22"/>
      <c r="CV30" s="24"/>
      <c r="CW30" s="22"/>
      <c r="CX30" s="22"/>
      <c r="CY30" s="24"/>
      <c r="CZ30" s="29"/>
      <c r="DA30" s="29"/>
      <c r="DB30" s="30"/>
      <c r="DC30" s="22"/>
      <c r="DD30" s="22"/>
      <c r="DE30" s="24"/>
      <c r="DF30" s="22"/>
      <c r="DG30" s="22"/>
      <c r="DH30" s="24"/>
      <c r="DI30" s="22"/>
      <c r="DJ30" s="22"/>
      <c r="DK30" s="24"/>
      <c r="DL30" s="29"/>
      <c r="DM30" s="29"/>
      <c r="DN30" s="30"/>
      <c r="DO30" s="22"/>
      <c r="DP30" s="22"/>
      <c r="DQ30" s="24"/>
      <c r="DR30" s="22"/>
      <c r="DS30" s="22"/>
      <c r="DT30" s="24"/>
      <c r="DU30" s="31"/>
      <c r="DV30" s="31"/>
      <c r="DW30" s="32"/>
      <c r="DX30" s="22"/>
      <c r="DY30" s="22"/>
      <c r="DZ30" s="24"/>
      <c r="EA30" s="31"/>
      <c r="EB30" s="31"/>
      <c r="EC30" s="32"/>
      <c r="ED30" s="22"/>
      <c r="EE30" s="22"/>
      <c r="EF30" s="24"/>
      <c r="EG30" s="22"/>
      <c r="EH30" s="22"/>
      <c r="EI30" s="24"/>
      <c r="EJ30" s="22"/>
      <c r="EK30" s="22"/>
      <c r="EL30" s="24"/>
      <c r="EM30" s="31"/>
      <c r="EN30" s="31"/>
      <c r="EO30" s="32"/>
      <c r="EP30" s="22"/>
      <c r="EQ30" s="22"/>
      <c r="ER30" s="24"/>
      <c r="ES30" s="22"/>
      <c r="ET30" s="22"/>
      <c r="EU30" s="24"/>
      <c r="EV30" s="31"/>
      <c r="EW30" s="31"/>
      <c r="EX30" s="32"/>
      <c r="EY30" s="22">
        <v>0</v>
      </c>
      <c r="EZ30" s="22"/>
      <c r="FA30" s="24"/>
      <c r="FB30" s="22">
        <v>0</v>
      </c>
      <c r="FC30" s="22"/>
      <c r="FD30" s="24"/>
      <c r="FE30" s="33">
        <f t="shared" si="41"/>
        <v>0</v>
      </c>
      <c r="FF30" s="33"/>
      <c r="FG30" s="34"/>
      <c r="FH30" s="22">
        <v>0</v>
      </c>
      <c r="FI30" s="22"/>
      <c r="FJ30" s="24"/>
      <c r="FK30" s="33">
        <f t="shared" si="42"/>
        <v>0</v>
      </c>
      <c r="FL30" s="33"/>
      <c r="FM30" s="34"/>
      <c r="FN30" s="22">
        <v>0</v>
      </c>
      <c r="FO30" s="22"/>
      <c r="FP30" s="24"/>
      <c r="FQ30" s="35">
        <f t="shared" si="43"/>
        <v>0</v>
      </c>
      <c r="FR30" s="35">
        <f t="shared" si="44"/>
        <v>0</v>
      </c>
      <c r="FS30" s="36" t="e">
        <f t="shared" si="45"/>
        <v>#DIV/0!</v>
      </c>
      <c r="FT30" s="35">
        <v>0</v>
      </c>
      <c r="FU30" s="35">
        <f t="shared" si="46"/>
        <v>0</v>
      </c>
      <c r="FV30" s="36" t="e">
        <f t="shared" si="47"/>
        <v>#DIV/0!</v>
      </c>
      <c r="FW30" s="35">
        <v>0</v>
      </c>
      <c r="FX30" s="35">
        <f t="shared" si="7"/>
        <v>0</v>
      </c>
      <c r="FY30" s="36" t="e">
        <f t="shared" si="8"/>
        <v>#DIV/0!</v>
      </c>
      <c r="FZ30" s="35">
        <f t="shared" si="9"/>
        <v>0</v>
      </c>
      <c r="GA30" s="35">
        <f t="shared" si="10"/>
        <v>0</v>
      </c>
      <c r="GB30" s="36" t="e">
        <f t="shared" si="11"/>
        <v>#DIV/0!</v>
      </c>
      <c r="GC30" s="35">
        <v>0</v>
      </c>
      <c r="GD30" s="35">
        <f t="shared" si="12"/>
        <v>0</v>
      </c>
      <c r="GE30" s="36" t="e">
        <f t="shared" si="13"/>
        <v>#DIV/0!</v>
      </c>
      <c r="GF30" s="35">
        <f t="shared" si="14"/>
        <v>0</v>
      </c>
      <c r="GG30" s="35">
        <f t="shared" si="15"/>
        <v>0</v>
      </c>
      <c r="GH30" s="36" t="e">
        <f t="shared" si="16"/>
        <v>#DIV/0!</v>
      </c>
      <c r="GI30" s="35">
        <v>156476</v>
      </c>
      <c r="GJ30" s="35">
        <f t="shared" si="48"/>
        <v>156476</v>
      </c>
      <c r="GK30" s="36" t="e">
        <f t="shared" si="49"/>
        <v>#DIV/0!</v>
      </c>
      <c r="GL30" s="35">
        <f t="shared" si="19"/>
        <v>156476</v>
      </c>
      <c r="GM30" s="35">
        <f t="shared" si="50"/>
        <v>156476</v>
      </c>
      <c r="GN30" s="36" t="e">
        <f t="shared" si="51"/>
        <v>#DIV/0!</v>
      </c>
      <c r="GO30" s="35">
        <v>16687</v>
      </c>
      <c r="GP30" s="35">
        <f t="shared" si="22"/>
        <v>16687</v>
      </c>
      <c r="GQ30" s="36" t="e">
        <f t="shared" si="23"/>
        <v>#DIV/0!</v>
      </c>
      <c r="GR30" s="35">
        <v>70701</v>
      </c>
      <c r="GS30" s="35">
        <f t="shared" si="24"/>
        <v>70701</v>
      </c>
      <c r="GT30" s="36" t="e">
        <f t="shared" si="25"/>
        <v>#DIV/0!</v>
      </c>
      <c r="GU30" s="35">
        <f t="shared" si="26"/>
        <v>87388</v>
      </c>
      <c r="GV30" s="35">
        <f t="shared" si="27"/>
        <v>87388</v>
      </c>
      <c r="GW30" s="36" t="e">
        <f t="shared" si="28"/>
        <v>#DIV/0!</v>
      </c>
      <c r="GX30" s="35">
        <v>142604</v>
      </c>
      <c r="GY30" s="35">
        <f t="shared" si="29"/>
        <v>142604</v>
      </c>
      <c r="GZ30" s="36" t="e">
        <f t="shared" si="30"/>
        <v>#DIV/0!</v>
      </c>
      <c r="HA30" s="35">
        <f t="shared" si="31"/>
        <v>229992</v>
      </c>
      <c r="HB30" s="35">
        <f t="shared" si="32"/>
        <v>229992</v>
      </c>
      <c r="HC30" s="36" t="e">
        <f t="shared" si="33"/>
        <v>#DIV/0!</v>
      </c>
      <c r="HD30" s="35">
        <v>151789</v>
      </c>
      <c r="HE30" s="35">
        <f t="shared" si="34"/>
        <v>-4687</v>
      </c>
      <c r="HF30" s="36">
        <f t="shared" si="35"/>
        <v>0.9700465247066643</v>
      </c>
      <c r="HG30" s="35">
        <f t="shared" si="36"/>
        <v>381781</v>
      </c>
      <c r="HH30" s="35">
        <f t="shared" si="37"/>
        <v>225305</v>
      </c>
      <c r="HI30" s="36">
        <f t="shared" si="38"/>
        <v>2.4398693729389809</v>
      </c>
      <c r="HJ30" s="22">
        <f t="shared" si="40"/>
        <v>156530.21</v>
      </c>
      <c r="HK30" s="37">
        <f t="shared" si="39"/>
        <v>92375.05</v>
      </c>
    </row>
    <row r="31" spans="1:219" s="1" customFormat="1" ht="11.25" x14ac:dyDescent="0.2">
      <c r="A31" s="13">
        <v>21</v>
      </c>
      <c r="B31" s="21">
        <v>61</v>
      </c>
      <c r="C31" s="21" t="s">
        <v>129</v>
      </c>
      <c r="D31" s="13">
        <v>7841316301</v>
      </c>
      <c r="E31" s="13">
        <v>101245001</v>
      </c>
      <c r="F31" s="13">
        <v>86618101</v>
      </c>
      <c r="G31" s="22"/>
      <c r="H31" s="22"/>
      <c r="I31" s="22"/>
      <c r="J31" s="23"/>
      <c r="K31" s="22"/>
      <c r="L31" s="22"/>
      <c r="M31" s="22"/>
      <c r="N31" s="23"/>
      <c r="O31" s="22"/>
      <c r="P31" s="22"/>
      <c r="Q31" s="22"/>
      <c r="R31" s="23"/>
      <c r="S31" s="22"/>
      <c r="T31" s="22"/>
      <c r="U31" s="22"/>
      <c r="V31" s="23"/>
      <c r="W31" s="22"/>
      <c r="X31" s="22"/>
      <c r="Y31" s="24"/>
      <c r="Z31" s="22"/>
      <c r="AA31" s="22"/>
      <c r="AB31" s="24"/>
      <c r="AC31" s="22"/>
      <c r="AD31" s="22"/>
      <c r="AE31" s="24"/>
      <c r="AF31" s="25"/>
      <c r="AG31" s="25"/>
      <c r="AH31" s="26"/>
      <c r="AI31" s="22"/>
      <c r="AJ31" s="22"/>
      <c r="AK31" s="24"/>
      <c r="AL31" s="22"/>
      <c r="AM31" s="22"/>
      <c r="AN31" s="24"/>
      <c r="AO31" s="22"/>
      <c r="AP31" s="22"/>
      <c r="AQ31" s="24"/>
      <c r="AR31" s="27"/>
      <c r="AS31" s="27"/>
      <c r="AT31" s="28"/>
      <c r="AU31" s="22"/>
      <c r="AV31" s="22"/>
      <c r="AW31" s="24"/>
      <c r="AX31" s="22"/>
      <c r="AY31" s="22"/>
      <c r="AZ31" s="24"/>
      <c r="BA31" s="22"/>
      <c r="BB31" s="22"/>
      <c r="BC31" s="24"/>
      <c r="BD31" s="27"/>
      <c r="BE31" s="27"/>
      <c r="BF31" s="28"/>
      <c r="BG31" s="22"/>
      <c r="BH31" s="22"/>
      <c r="BI31" s="24"/>
      <c r="BJ31" s="22"/>
      <c r="BK31" s="22"/>
      <c r="BL31" s="24"/>
      <c r="BM31" s="22"/>
      <c r="BN31" s="22"/>
      <c r="BO31" s="24"/>
      <c r="BP31" s="27"/>
      <c r="BQ31" s="22"/>
      <c r="BR31" s="24"/>
      <c r="BS31" s="22"/>
      <c r="BT31" s="22"/>
      <c r="BU31" s="24"/>
      <c r="BV31" s="22"/>
      <c r="BW31" s="22"/>
      <c r="BX31" s="24"/>
      <c r="BY31" s="22"/>
      <c r="BZ31" s="22"/>
      <c r="CA31" s="24"/>
      <c r="CB31" s="29"/>
      <c r="CC31" s="29"/>
      <c r="CD31" s="30"/>
      <c r="CE31" s="22"/>
      <c r="CF31" s="22"/>
      <c r="CG31" s="24"/>
      <c r="CH31" s="22"/>
      <c r="CI31" s="22"/>
      <c r="CJ31" s="24"/>
      <c r="CK31" s="22"/>
      <c r="CL31" s="22"/>
      <c r="CM31" s="24"/>
      <c r="CN31" s="29"/>
      <c r="CO31" s="29"/>
      <c r="CP31" s="30"/>
      <c r="CQ31" s="22"/>
      <c r="CR31" s="22"/>
      <c r="CS31" s="24"/>
      <c r="CT31" s="22"/>
      <c r="CU31" s="22"/>
      <c r="CV31" s="24"/>
      <c r="CW31" s="22"/>
      <c r="CX31" s="22"/>
      <c r="CY31" s="24"/>
      <c r="CZ31" s="29"/>
      <c r="DA31" s="29"/>
      <c r="DB31" s="30"/>
      <c r="DC31" s="22"/>
      <c r="DD31" s="22"/>
      <c r="DE31" s="24"/>
      <c r="DF31" s="22"/>
      <c r="DG31" s="22"/>
      <c r="DH31" s="24"/>
      <c r="DI31" s="22"/>
      <c r="DJ31" s="22"/>
      <c r="DK31" s="24"/>
      <c r="DL31" s="29">
        <v>0</v>
      </c>
      <c r="DM31" s="29"/>
      <c r="DN31" s="30"/>
      <c r="DO31" s="22"/>
      <c r="DP31" s="22"/>
      <c r="DQ31" s="24"/>
      <c r="DR31" s="22"/>
      <c r="DS31" s="22"/>
      <c r="DT31" s="24"/>
      <c r="DU31" s="31"/>
      <c r="DV31" s="31"/>
      <c r="DW31" s="32"/>
      <c r="DX31" s="22"/>
      <c r="DY31" s="22"/>
      <c r="DZ31" s="24"/>
      <c r="EA31" s="31"/>
      <c r="EB31" s="31"/>
      <c r="EC31" s="32"/>
      <c r="ED31" s="22"/>
      <c r="EE31" s="22"/>
      <c r="EF31" s="24"/>
      <c r="EG31" s="22"/>
      <c r="EH31" s="22"/>
      <c r="EI31" s="24"/>
      <c r="EJ31" s="22"/>
      <c r="EK31" s="22"/>
      <c r="EL31" s="24"/>
      <c r="EM31" s="31">
        <v>472395</v>
      </c>
      <c r="EN31" s="31"/>
      <c r="EO31" s="32"/>
      <c r="EP31" s="22">
        <v>306666</v>
      </c>
      <c r="EQ31" s="22"/>
      <c r="ER31" s="24"/>
      <c r="ES31" s="22">
        <v>202859</v>
      </c>
      <c r="ET31" s="22">
        <f>ES31-DI31</f>
        <v>202859</v>
      </c>
      <c r="EU31" s="24" t="e">
        <f>ES31/DI31</f>
        <v>#DIV/0!</v>
      </c>
      <c r="EV31" s="31">
        <f>EM31+EP31+ES31</f>
        <v>981920</v>
      </c>
      <c r="EW31" s="31">
        <f>EV31-DL31</f>
        <v>981920</v>
      </c>
      <c r="EX31" s="32" t="e">
        <f>EV31/DL31</f>
        <v>#DIV/0!</v>
      </c>
      <c r="EY31" s="22">
        <v>553519</v>
      </c>
      <c r="EZ31" s="22">
        <f t="shared" ref="EZ31:EZ62" si="64">EY31-DU31</f>
        <v>553519</v>
      </c>
      <c r="FA31" s="24" t="e">
        <f t="shared" ref="FA31:FA62" si="65">EY31/DU31</f>
        <v>#DIV/0!</v>
      </c>
      <c r="FB31" s="22">
        <v>623562.71</v>
      </c>
      <c r="FC31" s="22">
        <f t="shared" ref="FC31:FC62" si="66">FB31-DX31</f>
        <v>623562.71</v>
      </c>
      <c r="FD31" s="24" t="e">
        <f t="shared" ref="FD31:FD62" si="67">FB31/DX31</f>
        <v>#DIV/0!</v>
      </c>
      <c r="FE31" s="33">
        <f t="shared" si="41"/>
        <v>1177081.71</v>
      </c>
      <c r="FF31" s="33">
        <f t="shared" ref="FF31:FF62" si="68">FE31-EA31</f>
        <v>1177081.71</v>
      </c>
      <c r="FG31" s="34" t="e">
        <f t="shared" ref="FG31:FG62" si="69">FE31/EA31</f>
        <v>#DIV/0!</v>
      </c>
      <c r="FH31" s="22">
        <v>722914</v>
      </c>
      <c r="FI31" s="22">
        <f t="shared" ref="FI31:FI62" si="70">FH31-(ED31+EG31+EJ31)</f>
        <v>722914</v>
      </c>
      <c r="FJ31" s="24" t="e">
        <f t="shared" ref="FJ31:FJ62" si="71">FH31/(ED31+EG31+EJ31)</f>
        <v>#DIV/0!</v>
      </c>
      <c r="FK31" s="33">
        <f t="shared" si="42"/>
        <v>1899995.71</v>
      </c>
      <c r="FL31" s="33">
        <f t="shared" ref="FL31:FL62" si="72">FK31-EM31</f>
        <v>1427600.71</v>
      </c>
      <c r="FM31" s="34">
        <f t="shared" ref="FM31:FM62" si="73">FK31/EM31</f>
        <v>4.0220487304056984</v>
      </c>
      <c r="FN31" s="22">
        <v>777452</v>
      </c>
      <c r="FO31" s="22">
        <f t="shared" ref="FO31:FO62" si="74">FN31-ES31-EP31</f>
        <v>267927</v>
      </c>
      <c r="FP31" s="24">
        <f t="shared" ref="FP31:FP62" si="75">FN31/(EP31+ES31)</f>
        <v>1.5258368087925027</v>
      </c>
      <c r="FQ31" s="35">
        <f t="shared" si="43"/>
        <v>2677447.71</v>
      </c>
      <c r="FR31" s="35">
        <f t="shared" si="44"/>
        <v>1695527.71</v>
      </c>
      <c r="FS31" s="36">
        <f t="shared" si="45"/>
        <v>2.7267473012058008</v>
      </c>
      <c r="FT31" s="35">
        <v>695765</v>
      </c>
      <c r="FU31" s="35">
        <f t="shared" si="46"/>
        <v>142246</v>
      </c>
      <c r="FV31" s="36">
        <f t="shared" si="47"/>
        <v>1.2569848550817586</v>
      </c>
      <c r="FW31" s="35">
        <v>725137</v>
      </c>
      <c r="FX31" s="35">
        <f t="shared" si="7"/>
        <v>101574.29000000004</v>
      </c>
      <c r="FY31" s="36">
        <f t="shared" si="8"/>
        <v>1.1628934642355377</v>
      </c>
      <c r="FZ31" s="35">
        <f t="shared" si="9"/>
        <v>1420902</v>
      </c>
      <c r="GA31" s="35">
        <f t="shared" si="10"/>
        <v>243820.29000000004</v>
      </c>
      <c r="GB31" s="36">
        <f t="shared" si="11"/>
        <v>1.2071396470853328</v>
      </c>
      <c r="GC31" s="35">
        <v>1018267</v>
      </c>
      <c r="GD31" s="35">
        <f t="shared" si="12"/>
        <v>295353</v>
      </c>
      <c r="GE31" s="36">
        <f t="shared" si="13"/>
        <v>1.4085589710532649</v>
      </c>
      <c r="GF31" s="35">
        <f t="shared" si="14"/>
        <v>2439169</v>
      </c>
      <c r="GG31" s="35">
        <f t="shared" si="15"/>
        <v>539173.29</v>
      </c>
      <c r="GH31" s="36">
        <f t="shared" si="16"/>
        <v>1.2837760565259382</v>
      </c>
      <c r="GI31" s="35">
        <v>1005945</v>
      </c>
      <c r="GJ31" s="35">
        <f t="shared" si="48"/>
        <v>228493</v>
      </c>
      <c r="GK31" s="36">
        <f t="shared" si="49"/>
        <v>1.2938998163230655</v>
      </c>
      <c r="GL31" s="35">
        <f t="shared" si="19"/>
        <v>3445114</v>
      </c>
      <c r="GM31" s="35">
        <f t="shared" si="50"/>
        <v>767666.29</v>
      </c>
      <c r="GN31" s="36">
        <f t="shared" si="51"/>
        <v>1.2867156983618553</v>
      </c>
      <c r="GO31" s="35">
        <v>858411</v>
      </c>
      <c r="GP31" s="35">
        <f t="shared" si="22"/>
        <v>162646</v>
      </c>
      <c r="GQ31" s="36">
        <f t="shared" si="23"/>
        <v>1.233765711123727</v>
      </c>
      <c r="GR31" s="35">
        <v>909640</v>
      </c>
      <c r="GS31" s="35">
        <f t="shared" si="24"/>
        <v>184503</v>
      </c>
      <c r="GT31" s="36">
        <f t="shared" si="25"/>
        <v>1.2544388163891789</v>
      </c>
      <c r="GU31" s="35">
        <f t="shared" si="26"/>
        <v>1768051</v>
      </c>
      <c r="GV31" s="35">
        <f t="shared" si="27"/>
        <v>347149</v>
      </c>
      <c r="GW31" s="36">
        <f t="shared" si="28"/>
        <v>1.2443159345260968</v>
      </c>
      <c r="GX31" s="35">
        <v>910834</v>
      </c>
      <c r="GY31" s="35">
        <f t="shared" si="29"/>
        <v>-107433</v>
      </c>
      <c r="GZ31" s="36">
        <f t="shared" si="30"/>
        <v>0.89449427311304397</v>
      </c>
      <c r="HA31" s="35">
        <f t="shared" si="31"/>
        <v>2678885</v>
      </c>
      <c r="HB31" s="35">
        <f t="shared" si="32"/>
        <v>239716</v>
      </c>
      <c r="HC31" s="36">
        <f t="shared" si="33"/>
        <v>1.0982777331132036</v>
      </c>
      <c r="HD31" s="35">
        <v>1038762</v>
      </c>
      <c r="HE31" s="35">
        <f t="shared" si="34"/>
        <v>32817</v>
      </c>
      <c r="HF31" s="36">
        <f t="shared" si="35"/>
        <v>1.0326230559324814</v>
      </c>
      <c r="HG31" s="35">
        <f t="shared" si="36"/>
        <v>3717647</v>
      </c>
      <c r="HH31" s="35">
        <f t="shared" si="37"/>
        <v>272533</v>
      </c>
      <c r="HI31" s="36">
        <f t="shared" si="38"/>
        <v>1.0791071064702067</v>
      </c>
      <c r="HJ31" s="22">
        <f t="shared" si="40"/>
        <v>1226823.51</v>
      </c>
      <c r="HK31" s="37">
        <f t="shared" si="39"/>
        <v>89935.89</v>
      </c>
    </row>
    <row r="32" spans="1:219" s="1" customFormat="1" ht="11.25" x14ac:dyDescent="0.2">
      <c r="A32" s="13">
        <v>22</v>
      </c>
      <c r="B32" s="21">
        <v>75</v>
      </c>
      <c r="C32" s="21" t="s">
        <v>130</v>
      </c>
      <c r="D32" s="13">
        <v>7840088571</v>
      </c>
      <c r="E32" s="13"/>
      <c r="F32" s="13">
        <v>86618101</v>
      </c>
      <c r="G32" s="22"/>
      <c r="H32" s="22"/>
      <c r="I32" s="22"/>
      <c r="J32" s="23"/>
      <c r="K32" s="22"/>
      <c r="L32" s="22"/>
      <c r="M32" s="22"/>
      <c r="N32" s="23"/>
      <c r="O32" s="22"/>
      <c r="P32" s="22"/>
      <c r="Q32" s="22"/>
      <c r="R32" s="23"/>
      <c r="S32" s="22"/>
      <c r="T32" s="22"/>
      <c r="U32" s="22"/>
      <c r="V32" s="23"/>
      <c r="W32" s="22"/>
      <c r="X32" s="22"/>
      <c r="Y32" s="24"/>
      <c r="Z32" s="22"/>
      <c r="AA32" s="22"/>
      <c r="AB32" s="24"/>
      <c r="AC32" s="22"/>
      <c r="AD32" s="22"/>
      <c r="AE32" s="24"/>
      <c r="AF32" s="25"/>
      <c r="AG32" s="25"/>
      <c r="AH32" s="26"/>
      <c r="AI32" s="22"/>
      <c r="AJ32" s="22"/>
      <c r="AK32" s="24"/>
      <c r="AL32" s="22"/>
      <c r="AM32" s="22"/>
      <c r="AN32" s="24"/>
      <c r="AO32" s="22"/>
      <c r="AP32" s="22"/>
      <c r="AQ32" s="24"/>
      <c r="AR32" s="27"/>
      <c r="AS32" s="27"/>
      <c r="AT32" s="28"/>
      <c r="AU32" s="22"/>
      <c r="AV32" s="22"/>
      <c r="AW32" s="24"/>
      <c r="AX32" s="22"/>
      <c r="AY32" s="22"/>
      <c r="AZ32" s="24"/>
      <c r="BA32" s="22"/>
      <c r="BB32" s="22"/>
      <c r="BC32" s="24"/>
      <c r="BD32" s="27"/>
      <c r="BE32" s="27"/>
      <c r="BF32" s="28"/>
      <c r="BG32" s="22"/>
      <c r="BH32" s="22"/>
      <c r="BI32" s="24"/>
      <c r="BJ32" s="22"/>
      <c r="BK32" s="22"/>
      <c r="BL32" s="24"/>
      <c r="BM32" s="22"/>
      <c r="BN32" s="22"/>
      <c r="BO32" s="24"/>
      <c r="BP32" s="27"/>
      <c r="BQ32" s="22"/>
      <c r="BR32" s="24"/>
      <c r="BS32" s="22"/>
      <c r="BT32" s="22"/>
      <c r="BU32" s="24"/>
      <c r="BV32" s="22"/>
      <c r="BW32" s="22"/>
      <c r="BX32" s="24"/>
      <c r="BY32" s="22"/>
      <c r="BZ32" s="22"/>
      <c r="CA32" s="24"/>
      <c r="CB32" s="29"/>
      <c r="CC32" s="29"/>
      <c r="CD32" s="30"/>
      <c r="CE32" s="22"/>
      <c r="CF32" s="22"/>
      <c r="CG32" s="24"/>
      <c r="CH32" s="22"/>
      <c r="CI32" s="22"/>
      <c r="CJ32" s="24"/>
      <c r="CK32" s="22"/>
      <c r="CL32" s="22"/>
      <c r="CM32" s="24"/>
      <c r="CN32" s="29"/>
      <c r="CO32" s="29"/>
      <c r="CP32" s="30"/>
      <c r="CQ32" s="22"/>
      <c r="CR32" s="22"/>
      <c r="CS32" s="24"/>
      <c r="CT32" s="22"/>
      <c r="CU32" s="22"/>
      <c r="CV32" s="24"/>
      <c r="CW32" s="22"/>
      <c r="CX32" s="22"/>
      <c r="CY32" s="24"/>
      <c r="CZ32" s="29"/>
      <c r="DA32" s="29"/>
      <c r="DB32" s="30"/>
      <c r="DC32" s="22"/>
      <c r="DD32" s="22"/>
      <c r="DE32" s="24"/>
      <c r="DF32" s="22"/>
      <c r="DG32" s="22"/>
      <c r="DH32" s="24"/>
      <c r="DI32" s="22"/>
      <c r="DJ32" s="22"/>
      <c r="DK32" s="24"/>
      <c r="DL32" s="29"/>
      <c r="DM32" s="29"/>
      <c r="DN32" s="30"/>
      <c r="DO32" s="22"/>
      <c r="DP32" s="22"/>
      <c r="DQ32" s="24"/>
      <c r="DR32" s="22"/>
      <c r="DS32" s="22"/>
      <c r="DT32" s="24"/>
      <c r="DU32" s="31"/>
      <c r="DV32" s="31"/>
      <c r="DW32" s="32"/>
      <c r="DX32" s="22"/>
      <c r="DY32" s="22"/>
      <c r="DZ32" s="24"/>
      <c r="EA32" s="31"/>
      <c r="EB32" s="31"/>
      <c r="EC32" s="32"/>
      <c r="ED32" s="22"/>
      <c r="EE32" s="22"/>
      <c r="EF32" s="24"/>
      <c r="EG32" s="22"/>
      <c r="EH32" s="22"/>
      <c r="EI32" s="24"/>
      <c r="EJ32" s="22"/>
      <c r="EK32" s="22"/>
      <c r="EL32" s="24"/>
      <c r="EM32" s="31"/>
      <c r="EN32" s="31"/>
      <c r="EO32" s="32"/>
      <c r="EP32" s="22"/>
      <c r="EQ32" s="22"/>
      <c r="ER32" s="24"/>
      <c r="ES32" s="22"/>
      <c r="ET32" s="22"/>
      <c r="EU32" s="24"/>
      <c r="EV32" s="31"/>
      <c r="EW32" s="31"/>
      <c r="EX32" s="32"/>
      <c r="EY32" s="22">
        <v>0</v>
      </c>
      <c r="EZ32" s="22">
        <f t="shared" si="64"/>
        <v>0</v>
      </c>
      <c r="FA32" s="24" t="e">
        <f t="shared" si="65"/>
        <v>#DIV/0!</v>
      </c>
      <c r="FB32" s="22">
        <v>0</v>
      </c>
      <c r="FC32" s="22">
        <f t="shared" si="66"/>
        <v>0</v>
      </c>
      <c r="FD32" s="24" t="e">
        <f t="shared" si="67"/>
        <v>#DIV/0!</v>
      </c>
      <c r="FE32" s="33">
        <f t="shared" si="41"/>
        <v>0</v>
      </c>
      <c r="FF32" s="33">
        <f t="shared" si="68"/>
        <v>0</v>
      </c>
      <c r="FG32" s="34" t="e">
        <f t="shared" si="69"/>
        <v>#DIV/0!</v>
      </c>
      <c r="FH32" s="22">
        <v>0</v>
      </c>
      <c r="FI32" s="22">
        <f t="shared" si="70"/>
        <v>0</v>
      </c>
      <c r="FJ32" s="24" t="e">
        <f t="shared" si="71"/>
        <v>#DIV/0!</v>
      </c>
      <c r="FK32" s="33">
        <f t="shared" si="42"/>
        <v>0</v>
      </c>
      <c r="FL32" s="33">
        <f t="shared" si="72"/>
        <v>0</v>
      </c>
      <c r="FM32" s="34" t="e">
        <f t="shared" si="73"/>
        <v>#DIV/0!</v>
      </c>
      <c r="FN32" s="22">
        <v>0</v>
      </c>
      <c r="FO32" s="22">
        <f t="shared" si="74"/>
        <v>0</v>
      </c>
      <c r="FP32" s="24" t="e">
        <f t="shared" si="75"/>
        <v>#DIV/0!</v>
      </c>
      <c r="FQ32" s="35">
        <f t="shared" si="43"/>
        <v>0</v>
      </c>
      <c r="FR32" s="35">
        <f t="shared" si="44"/>
        <v>0</v>
      </c>
      <c r="FS32" s="36" t="e">
        <f t="shared" si="45"/>
        <v>#DIV/0!</v>
      </c>
      <c r="FT32" s="35">
        <v>0</v>
      </c>
      <c r="FU32" s="35">
        <f t="shared" si="46"/>
        <v>0</v>
      </c>
      <c r="FV32" s="36" t="e">
        <f t="shared" si="47"/>
        <v>#DIV/0!</v>
      </c>
      <c r="FW32" s="35">
        <v>0</v>
      </c>
      <c r="FX32" s="35">
        <f t="shared" si="7"/>
        <v>0</v>
      </c>
      <c r="FY32" s="36" t="e">
        <f t="shared" si="8"/>
        <v>#DIV/0!</v>
      </c>
      <c r="FZ32" s="35">
        <f t="shared" si="9"/>
        <v>0</v>
      </c>
      <c r="GA32" s="35">
        <f t="shared" si="10"/>
        <v>0</v>
      </c>
      <c r="GB32" s="36" t="e">
        <f t="shared" si="11"/>
        <v>#DIV/0!</v>
      </c>
      <c r="GC32" s="35">
        <v>0</v>
      </c>
      <c r="GD32" s="35">
        <f t="shared" si="12"/>
        <v>0</v>
      </c>
      <c r="GE32" s="36" t="e">
        <f t="shared" si="13"/>
        <v>#DIV/0!</v>
      </c>
      <c r="GF32" s="35">
        <f t="shared" si="14"/>
        <v>0</v>
      </c>
      <c r="GG32" s="35">
        <f t="shared" si="15"/>
        <v>0</v>
      </c>
      <c r="GH32" s="36" t="e">
        <f t="shared" si="16"/>
        <v>#DIV/0!</v>
      </c>
      <c r="GI32" s="35">
        <v>0</v>
      </c>
      <c r="GJ32" s="35">
        <f t="shared" si="48"/>
        <v>0</v>
      </c>
      <c r="GK32" s="36" t="e">
        <f t="shared" si="49"/>
        <v>#DIV/0!</v>
      </c>
      <c r="GL32" s="35">
        <f t="shared" si="19"/>
        <v>0</v>
      </c>
      <c r="GM32" s="35">
        <f t="shared" si="50"/>
        <v>0</v>
      </c>
      <c r="GN32" s="36" t="e">
        <f t="shared" si="51"/>
        <v>#DIV/0!</v>
      </c>
      <c r="GO32" s="35">
        <v>7410</v>
      </c>
      <c r="GP32" s="35">
        <f t="shared" si="22"/>
        <v>7410</v>
      </c>
      <c r="GQ32" s="36" t="e">
        <f t="shared" si="23"/>
        <v>#DIV/0!</v>
      </c>
      <c r="GR32" s="35">
        <v>60250</v>
      </c>
      <c r="GS32" s="35">
        <f t="shared" si="24"/>
        <v>60250</v>
      </c>
      <c r="GT32" s="36" t="e">
        <f t="shared" si="25"/>
        <v>#DIV/0!</v>
      </c>
      <c r="GU32" s="35">
        <f t="shared" si="26"/>
        <v>67660</v>
      </c>
      <c r="GV32" s="35">
        <f t="shared" si="27"/>
        <v>67660</v>
      </c>
      <c r="GW32" s="36" t="e">
        <f t="shared" si="28"/>
        <v>#DIV/0!</v>
      </c>
      <c r="GX32" s="35">
        <v>94669</v>
      </c>
      <c r="GY32" s="35">
        <f t="shared" si="29"/>
        <v>94669</v>
      </c>
      <c r="GZ32" s="36" t="e">
        <f t="shared" si="30"/>
        <v>#DIV/0!</v>
      </c>
      <c r="HA32" s="35">
        <f t="shared" si="31"/>
        <v>162329</v>
      </c>
      <c r="HB32" s="35">
        <f t="shared" si="32"/>
        <v>162329</v>
      </c>
      <c r="HC32" s="36" t="e">
        <f t="shared" si="33"/>
        <v>#DIV/0!</v>
      </c>
      <c r="HD32" s="35">
        <v>52529.7</v>
      </c>
      <c r="HE32" s="35">
        <f t="shared" si="34"/>
        <v>52529.7</v>
      </c>
      <c r="HF32" s="36" t="e">
        <f t="shared" si="35"/>
        <v>#DIV/0!</v>
      </c>
      <c r="HG32" s="35">
        <f t="shared" si="36"/>
        <v>214858.7</v>
      </c>
      <c r="HH32" s="35">
        <f t="shared" si="37"/>
        <v>214858.7</v>
      </c>
      <c r="HI32" s="36" t="e">
        <f t="shared" si="38"/>
        <v>#DIV/0!</v>
      </c>
      <c r="HJ32" s="22">
        <f t="shared" si="40"/>
        <v>70903.370999999999</v>
      </c>
      <c r="HK32" s="37">
        <f t="shared" si="39"/>
        <v>70903.370999999999</v>
      </c>
    </row>
    <row r="33" spans="1:219" s="1" customFormat="1" ht="11.25" x14ac:dyDescent="0.2">
      <c r="A33" s="13">
        <v>23</v>
      </c>
      <c r="B33" s="21">
        <v>100</v>
      </c>
      <c r="C33" s="21" t="s">
        <v>131</v>
      </c>
      <c r="D33" s="13">
        <v>1012001963</v>
      </c>
      <c r="E33" s="13">
        <v>101201001</v>
      </c>
      <c r="F33" s="13">
        <v>86618422</v>
      </c>
      <c r="G33" s="22">
        <v>20875</v>
      </c>
      <c r="H33" s="22">
        <v>101506</v>
      </c>
      <c r="I33" s="22">
        <v>116192</v>
      </c>
      <c r="J33" s="23">
        <f>G33+H33+I33</f>
        <v>238573</v>
      </c>
      <c r="K33" s="22">
        <v>94907</v>
      </c>
      <c r="L33" s="22">
        <v>111481</v>
      </c>
      <c r="M33" s="22">
        <v>263493</v>
      </c>
      <c r="N33" s="23">
        <f>J33+K33+L33+M33</f>
        <v>708454</v>
      </c>
      <c r="O33" s="22">
        <v>11735</v>
      </c>
      <c r="P33" s="22">
        <v>33912</v>
      </c>
      <c r="Q33" s="22">
        <v>45510</v>
      </c>
      <c r="R33" s="23">
        <f>N33+O33+P33+Q33</f>
        <v>799611</v>
      </c>
      <c r="S33" s="22">
        <v>93940</v>
      </c>
      <c r="T33" s="22">
        <v>96314</v>
      </c>
      <c r="U33" s="22">
        <v>167056</v>
      </c>
      <c r="V33" s="23">
        <f>R33+S33+T33+U33</f>
        <v>1156921</v>
      </c>
      <c r="W33" s="22">
        <v>36369</v>
      </c>
      <c r="X33" s="22">
        <f>W33-G33</f>
        <v>15494</v>
      </c>
      <c r="Y33" s="24">
        <f>W33/G33</f>
        <v>1.7422275449101796</v>
      </c>
      <c r="Z33" s="22">
        <v>109436</v>
      </c>
      <c r="AA33" s="22">
        <f>Z33-H33</f>
        <v>7930</v>
      </c>
      <c r="AB33" s="24">
        <f>Z33/H33</f>
        <v>1.0781234606821271</v>
      </c>
      <c r="AC33" s="22">
        <v>104890</v>
      </c>
      <c r="AD33" s="22">
        <f>AC33-I33</f>
        <v>-11302</v>
      </c>
      <c r="AE33" s="24">
        <f>AC33/I33</f>
        <v>0.90272996419719087</v>
      </c>
      <c r="AF33" s="25">
        <f>W33+Z33+AC33</f>
        <v>250695</v>
      </c>
      <c r="AG33" s="25">
        <f>AF33-J33</f>
        <v>12122</v>
      </c>
      <c r="AH33" s="26">
        <f>AF33/J33</f>
        <v>1.0508104437635442</v>
      </c>
      <c r="AI33" s="22">
        <v>93309</v>
      </c>
      <c r="AJ33" s="22">
        <f>AI33-K33</f>
        <v>-1598</v>
      </c>
      <c r="AK33" s="24">
        <f>AI33/K33</f>
        <v>0.98316246430716381</v>
      </c>
      <c r="AL33" s="22">
        <v>110025</v>
      </c>
      <c r="AM33" s="22">
        <f>AL33-L33</f>
        <v>-1456</v>
      </c>
      <c r="AN33" s="24">
        <f>AL33/L33</f>
        <v>0.98693947847615293</v>
      </c>
      <c r="AO33" s="22">
        <v>234415</v>
      </c>
      <c r="AP33" s="22">
        <f>AO33-M33</f>
        <v>-29078</v>
      </c>
      <c r="AQ33" s="24">
        <f>AO33/M33</f>
        <v>0.88964412716846364</v>
      </c>
      <c r="AR33" s="27">
        <f>AF33+AI33+AL33+AO33</f>
        <v>688444</v>
      </c>
      <c r="AS33" s="27">
        <f>AR33-N33</f>
        <v>-20010</v>
      </c>
      <c r="AT33" s="28">
        <f>AR33/N33</f>
        <v>0.97175539978601289</v>
      </c>
      <c r="AU33" s="22">
        <v>90049</v>
      </c>
      <c r="AV33" s="22">
        <f>AU33-O33</f>
        <v>78314</v>
      </c>
      <c r="AW33" s="24">
        <f>AU33/O33</f>
        <v>7.6735406902428629</v>
      </c>
      <c r="AX33" s="22">
        <v>16586</v>
      </c>
      <c r="AY33" s="22">
        <f>AX33-P33</f>
        <v>-17326</v>
      </c>
      <c r="AZ33" s="24">
        <f>AX33/P33</f>
        <v>0.48908940787921679</v>
      </c>
      <c r="BA33" s="22">
        <v>52807</v>
      </c>
      <c r="BB33" s="22">
        <f>BA33-Q33</f>
        <v>7297</v>
      </c>
      <c r="BC33" s="24">
        <f>BA33/Q33</f>
        <v>1.1603383871676554</v>
      </c>
      <c r="BD33" s="27">
        <f>AR33+AU33+AX33+BA33</f>
        <v>847886</v>
      </c>
      <c r="BE33" s="27">
        <f>BD33-R33</f>
        <v>48275</v>
      </c>
      <c r="BF33" s="28">
        <f>BD33/R33</f>
        <v>1.0603731064229982</v>
      </c>
      <c r="BG33" s="22">
        <v>98918</v>
      </c>
      <c r="BH33" s="22">
        <f>BG33-S33</f>
        <v>4978</v>
      </c>
      <c r="BI33" s="24">
        <f>BG33/S33</f>
        <v>1.0529912710240579</v>
      </c>
      <c r="BJ33" s="22">
        <v>97367.32</v>
      </c>
      <c r="BK33" s="22">
        <f>BJ33-T33</f>
        <v>1053.320000000007</v>
      </c>
      <c r="BL33" s="24">
        <f>BJ33/T33</f>
        <v>1.0109363124779369</v>
      </c>
      <c r="BM33" s="22">
        <v>145318</v>
      </c>
      <c r="BN33" s="22">
        <f>BM33-U33</f>
        <v>-21738</v>
      </c>
      <c r="BO33" s="24">
        <f>BM33/U33</f>
        <v>0.86987596973469972</v>
      </c>
      <c r="BP33" s="27">
        <f>BD33+BG33+BJ33+BM33</f>
        <v>1189489.32</v>
      </c>
      <c r="BQ33" s="22">
        <f>BP33-V33</f>
        <v>32568.320000000065</v>
      </c>
      <c r="BR33" s="24">
        <f>BP33/V33</f>
        <v>1.02815085904742</v>
      </c>
      <c r="BS33" s="22">
        <v>67205</v>
      </c>
      <c r="BT33" s="22">
        <f>BS33-W33</f>
        <v>30836</v>
      </c>
      <c r="BU33" s="24">
        <f>BS33/W33</f>
        <v>1.8478649399213616</v>
      </c>
      <c r="BV33" s="22">
        <v>110666</v>
      </c>
      <c r="BW33" s="22">
        <f>BV33-Z33</f>
        <v>1230</v>
      </c>
      <c r="BX33" s="24">
        <f>BV33/Z33</f>
        <v>1.01123944588618</v>
      </c>
      <c r="BY33" s="22">
        <v>121563.56</v>
      </c>
      <c r="BZ33" s="22">
        <f>BY33-AC33</f>
        <v>16673.559999999998</v>
      </c>
      <c r="CA33" s="24">
        <f>BY33/AC33</f>
        <v>1.1589623415006196</v>
      </c>
      <c r="CB33" s="29">
        <f>BS33+BV33+BY33</f>
        <v>299434.56</v>
      </c>
      <c r="CC33" s="29">
        <f>CB33-AF33</f>
        <v>48739.56</v>
      </c>
      <c r="CD33" s="30">
        <f>CB33/AF33</f>
        <v>1.1944177586310059</v>
      </c>
      <c r="CE33" s="22">
        <v>98076</v>
      </c>
      <c r="CF33" s="22">
        <f>CE33-AI33</f>
        <v>4767</v>
      </c>
      <c r="CG33" s="24">
        <f>CE33/AI33</f>
        <v>1.0510883194547149</v>
      </c>
      <c r="CH33" s="22">
        <v>153161</v>
      </c>
      <c r="CI33" s="22">
        <f>CH33-AL33</f>
        <v>43136</v>
      </c>
      <c r="CJ33" s="24">
        <f>CH33/AL33</f>
        <v>1.3920563508293569</v>
      </c>
      <c r="CK33" s="22">
        <v>236580</v>
      </c>
      <c r="CL33" s="22">
        <f>CK33-AO33</f>
        <v>2165</v>
      </c>
      <c r="CM33" s="24">
        <f>CK33/AO33</f>
        <v>1.0092357570974553</v>
      </c>
      <c r="CN33" s="29">
        <f>CB33+CE33+CH33+CK33</f>
        <v>787251.56</v>
      </c>
      <c r="CO33" s="29">
        <f>CN33-AR33</f>
        <v>98807.560000000056</v>
      </c>
      <c r="CP33" s="30">
        <f>CN33/AR33</f>
        <v>1.1435230171226709</v>
      </c>
      <c r="CQ33" s="22">
        <v>82777.89</v>
      </c>
      <c r="CR33" s="22">
        <f>CQ33-AU33</f>
        <v>-7271.1100000000006</v>
      </c>
      <c r="CS33" s="24">
        <f>CQ33/AU33</f>
        <v>0.91925385068129573</v>
      </c>
      <c r="CT33" s="22">
        <v>22157</v>
      </c>
      <c r="CU33" s="22">
        <f>CT33-AX33</f>
        <v>5571</v>
      </c>
      <c r="CV33" s="24">
        <f>CT33/AX33</f>
        <v>1.335885686723743</v>
      </c>
      <c r="CW33" s="22">
        <v>48824</v>
      </c>
      <c r="CX33" s="22">
        <f>CW33-BA33</f>
        <v>-3983</v>
      </c>
      <c r="CY33" s="24">
        <f>CW33/BA33</f>
        <v>0.9245743935463101</v>
      </c>
      <c r="CZ33" s="29">
        <f>CN33+CQ33+CT33+CW33</f>
        <v>941010.45000000007</v>
      </c>
      <c r="DA33" s="29">
        <f>CZ33-BD33</f>
        <v>93124.45000000007</v>
      </c>
      <c r="DB33" s="30">
        <f>CZ33/BD33</f>
        <v>1.109831333457564</v>
      </c>
      <c r="DC33" s="22">
        <v>113468</v>
      </c>
      <c r="DD33" s="22">
        <f>DC33-BG33</f>
        <v>14550</v>
      </c>
      <c r="DE33" s="24">
        <f>DC33/BG33</f>
        <v>1.1470915303584788</v>
      </c>
      <c r="DF33" s="22">
        <v>98247</v>
      </c>
      <c r="DG33" s="22">
        <f>DF33-BJ33</f>
        <v>879.67999999999302</v>
      </c>
      <c r="DH33" s="24">
        <f>DF33/BJ33</f>
        <v>1.00903465351619</v>
      </c>
      <c r="DI33" s="22">
        <v>238268</v>
      </c>
      <c r="DJ33" s="22">
        <f>DI33-BM33</f>
        <v>92950</v>
      </c>
      <c r="DK33" s="24">
        <f>DI33/BM33</f>
        <v>1.6396317042623763</v>
      </c>
      <c r="DL33" s="29">
        <f>CZ33+DC33+DF33+DI33</f>
        <v>1390993.4500000002</v>
      </c>
      <c r="DM33" s="29">
        <f>DL33-BP33</f>
        <v>201504.13000000012</v>
      </c>
      <c r="DN33" s="30">
        <f>DL33/BP33</f>
        <v>1.1694039001543957</v>
      </c>
      <c r="DO33" s="22">
        <v>140697</v>
      </c>
      <c r="DP33" s="22">
        <f>DO33-BV33-BS33</f>
        <v>-37174</v>
      </c>
      <c r="DQ33" s="24">
        <f>DO33/(BV33+BS33)</f>
        <v>0.79100584131196205</v>
      </c>
      <c r="DR33" s="22">
        <v>135900</v>
      </c>
      <c r="DS33" s="22">
        <f>DR33-BY33</f>
        <v>14336.440000000002</v>
      </c>
      <c r="DT33" s="24">
        <f>DR33/BY33</f>
        <v>1.1179336965781521</v>
      </c>
      <c r="DU33" s="31">
        <f>DO33+DR33</f>
        <v>276597</v>
      </c>
      <c r="DV33" s="31">
        <f>DU33-CB33</f>
        <v>-22837.559999999998</v>
      </c>
      <c r="DW33" s="32">
        <f>DU33/CB33</f>
        <v>0.9237310482797978</v>
      </c>
      <c r="DX33" s="22">
        <v>562114</v>
      </c>
      <c r="DY33" s="22">
        <f>DX33-(CK33+CH33+CE33)</f>
        <v>74297</v>
      </c>
      <c r="DZ33" s="24">
        <f>DX33/(CK33+CH33+CE33)</f>
        <v>1.1523050652191293</v>
      </c>
      <c r="EA33" s="31">
        <f>DU33+DX33</f>
        <v>838711</v>
      </c>
      <c r="EB33" s="31">
        <f>EA33-CN33</f>
        <v>51459.439999999944</v>
      </c>
      <c r="EC33" s="32">
        <f>EA33/CN33</f>
        <v>1.0653659422408766</v>
      </c>
      <c r="ED33" s="22">
        <v>216943</v>
      </c>
      <c r="EE33" s="22">
        <f>ED33-CQ33</f>
        <v>134165.10999999999</v>
      </c>
      <c r="EF33" s="24">
        <f>ED33/CQ33</f>
        <v>2.6207843664534094</v>
      </c>
      <c r="EG33" s="22">
        <v>37757</v>
      </c>
      <c r="EH33" s="22">
        <f>EG33-CT33</f>
        <v>15600</v>
      </c>
      <c r="EI33" s="24">
        <f>EG33/CT33</f>
        <v>1.7040664349866859</v>
      </c>
      <c r="EJ33" s="22">
        <v>40092</v>
      </c>
      <c r="EK33" s="22">
        <f>EJ33-CW33</f>
        <v>-8732</v>
      </c>
      <c r="EL33" s="24">
        <f>EJ33/CW33</f>
        <v>0.82115353105030309</v>
      </c>
      <c r="EM33" s="31">
        <f>EA33+ED33+EG33+EJ33</f>
        <v>1133503</v>
      </c>
      <c r="EN33" s="31">
        <f>EM33-CZ33</f>
        <v>192492.54999999993</v>
      </c>
      <c r="EO33" s="32">
        <f>EM33/CZ33</f>
        <v>1.20455941801709</v>
      </c>
      <c r="EP33" s="22">
        <v>229271</v>
      </c>
      <c r="EQ33" s="22">
        <f>EP33-DF33-DC33</f>
        <v>17556</v>
      </c>
      <c r="ER33" s="24">
        <f>EP33/(DC33+DF33)</f>
        <v>1.0829227971565547</v>
      </c>
      <c r="ES33" s="22">
        <v>201337</v>
      </c>
      <c r="ET33" s="22">
        <f>ES33-DI33</f>
        <v>-36931</v>
      </c>
      <c r="EU33" s="24">
        <f>ES33/DI33</f>
        <v>0.84500226635553244</v>
      </c>
      <c r="EV33" s="31">
        <f>EM33+EP33+ES33</f>
        <v>1564111</v>
      </c>
      <c r="EW33" s="31">
        <f>EV33-DL33</f>
        <v>173117.54999999981</v>
      </c>
      <c r="EX33" s="32">
        <f>EV33/DL33</f>
        <v>1.1244560497391269</v>
      </c>
      <c r="EY33" s="22">
        <v>466255</v>
      </c>
      <c r="EZ33" s="22">
        <f t="shared" si="64"/>
        <v>189658</v>
      </c>
      <c r="FA33" s="24">
        <f t="shared" si="65"/>
        <v>1.6856835034364075</v>
      </c>
      <c r="FB33" s="22">
        <v>713494.05</v>
      </c>
      <c r="FC33" s="22">
        <f t="shared" si="66"/>
        <v>151380.05000000005</v>
      </c>
      <c r="FD33" s="24">
        <f t="shared" si="67"/>
        <v>1.2693048918902572</v>
      </c>
      <c r="FE33" s="33">
        <f t="shared" si="41"/>
        <v>1179749.05</v>
      </c>
      <c r="FF33" s="33">
        <f t="shared" si="68"/>
        <v>341038.05000000005</v>
      </c>
      <c r="FG33" s="34">
        <f t="shared" si="69"/>
        <v>1.4066216491735533</v>
      </c>
      <c r="FH33" s="22">
        <v>161181.95000000001</v>
      </c>
      <c r="FI33" s="22">
        <f t="shared" si="70"/>
        <v>-133610.04999999999</v>
      </c>
      <c r="FJ33" s="24">
        <f t="shared" si="71"/>
        <v>0.54676500719151133</v>
      </c>
      <c r="FK33" s="33">
        <f t="shared" si="42"/>
        <v>1340931</v>
      </c>
      <c r="FL33" s="33">
        <f t="shared" si="72"/>
        <v>207428</v>
      </c>
      <c r="FM33" s="34">
        <f t="shared" si="73"/>
        <v>1.1829973101085749</v>
      </c>
      <c r="FN33" s="22">
        <v>561673.11</v>
      </c>
      <c r="FO33" s="22">
        <f t="shared" si="74"/>
        <v>131065.10999999999</v>
      </c>
      <c r="FP33" s="24">
        <f t="shared" si="75"/>
        <v>1.3043722132426707</v>
      </c>
      <c r="FQ33" s="35">
        <f t="shared" si="43"/>
        <v>1902604.1099999999</v>
      </c>
      <c r="FR33" s="35">
        <f t="shared" si="44"/>
        <v>338493.10999999987</v>
      </c>
      <c r="FS33" s="36">
        <f t="shared" si="45"/>
        <v>1.2164124604967295</v>
      </c>
      <c r="FT33" s="35">
        <v>287273.74</v>
      </c>
      <c r="FU33" s="35">
        <f t="shared" si="46"/>
        <v>-178981.26</v>
      </c>
      <c r="FV33" s="36">
        <f t="shared" si="47"/>
        <v>0.61613010048149619</v>
      </c>
      <c r="FW33" s="35">
        <v>723045</v>
      </c>
      <c r="FX33" s="35">
        <f t="shared" si="7"/>
        <v>9550.9499999999534</v>
      </c>
      <c r="FY33" s="36">
        <f t="shared" si="8"/>
        <v>1.0133861662896837</v>
      </c>
      <c r="FZ33" s="35">
        <f t="shared" si="9"/>
        <v>1010318.74</v>
      </c>
      <c r="GA33" s="35">
        <f t="shared" si="10"/>
        <v>-169430.31000000006</v>
      </c>
      <c r="GB33" s="36">
        <f t="shared" si="11"/>
        <v>0.85638444887919163</v>
      </c>
      <c r="GC33" s="35">
        <v>131840</v>
      </c>
      <c r="GD33" s="35">
        <f t="shared" si="12"/>
        <v>-29341.950000000012</v>
      </c>
      <c r="GE33" s="36">
        <f t="shared" si="13"/>
        <v>0.81795759388690847</v>
      </c>
      <c r="GF33" s="35">
        <f t="shared" si="14"/>
        <v>1142158.74</v>
      </c>
      <c r="GG33" s="35">
        <f t="shared" si="15"/>
        <v>-198772.26</v>
      </c>
      <c r="GH33" s="36">
        <f t="shared" si="16"/>
        <v>0.85176548234025462</v>
      </c>
      <c r="GI33" s="35">
        <v>565137</v>
      </c>
      <c r="GJ33" s="35">
        <f t="shared" si="48"/>
        <v>3463.890000000014</v>
      </c>
      <c r="GK33" s="36">
        <f t="shared" si="49"/>
        <v>1.0061670924570343</v>
      </c>
      <c r="GL33" s="35">
        <f t="shared" si="19"/>
        <v>1707295.74</v>
      </c>
      <c r="GM33" s="35">
        <f t="shared" si="50"/>
        <v>-195308.36999999988</v>
      </c>
      <c r="GN33" s="36">
        <f t="shared" si="51"/>
        <v>0.89734681588593856</v>
      </c>
      <c r="GO33" s="35">
        <v>308222.65000000002</v>
      </c>
      <c r="GP33" s="35">
        <f t="shared" si="22"/>
        <v>20948.910000000033</v>
      </c>
      <c r="GQ33" s="36">
        <f t="shared" si="23"/>
        <v>1.0729231638088468</v>
      </c>
      <c r="GR33" s="35">
        <v>757291</v>
      </c>
      <c r="GS33" s="35">
        <f t="shared" si="24"/>
        <v>34246</v>
      </c>
      <c r="GT33" s="36">
        <f t="shared" si="25"/>
        <v>1.0473635804133905</v>
      </c>
      <c r="GU33" s="35">
        <f t="shared" si="26"/>
        <v>1065513.6499999999</v>
      </c>
      <c r="GV33" s="35">
        <f t="shared" si="27"/>
        <v>55194.909999999916</v>
      </c>
      <c r="GW33" s="36">
        <f t="shared" si="28"/>
        <v>1.0546311850060308</v>
      </c>
      <c r="GX33" s="35">
        <v>195328.42</v>
      </c>
      <c r="GY33" s="35">
        <f t="shared" si="29"/>
        <v>63488.420000000013</v>
      </c>
      <c r="GZ33" s="36">
        <f t="shared" si="30"/>
        <v>1.4815565837378641</v>
      </c>
      <c r="HA33" s="35">
        <f t="shared" si="31"/>
        <v>1260842.0699999998</v>
      </c>
      <c r="HB33" s="35">
        <f t="shared" si="32"/>
        <v>118683.32999999984</v>
      </c>
      <c r="HC33" s="36">
        <f t="shared" si="33"/>
        <v>1.1039114142750419</v>
      </c>
      <c r="HD33" s="35">
        <v>618171</v>
      </c>
      <c r="HE33" s="35">
        <f t="shared" si="34"/>
        <v>53034</v>
      </c>
      <c r="HF33" s="36">
        <f t="shared" si="35"/>
        <v>1.0938427319393351</v>
      </c>
      <c r="HG33" s="35">
        <f t="shared" si="36"/>
        <v>1879013.0699999998</v>
      </c>
      <c r="HH33" s="35">
        <f t="shared" si="37"/>
        <v>171717.32999999984</v>
      </c>
      <c r="HI33" s="36">
        <f t="shared" si="38"/>
        <v>1.1005785500290652</v>
      </c>
      <c r="HJ33" s="22">
        <f t="shared" si="40"/>
        <v>770395.35869999987</v>
      </c>
      <c r="HK33" s="37">
        <f t="shared" si="39"/>
        <v>70404.105299999937</v>
      </c>
    </row>
    <row r="34" spans="1:219" s="1" customFormat="1" ht="11.25" x14ac:dyDescent="0.2">
      <c r="A34" s="13">
        <v>24</v>
      </c>
      <c r="B34" s="21">
        <v>16</v>
      </c>
      <c r="C34" s="21" t="s">
        <v>132</v>
      </c>
      <c r="D34" s="13">
        <v>1001048550</v>
      </c>
      <c r="E34" s="13">
        <v>100101001</v>
      </c>
      <c r="F34" s="13">
        <v>86618101</v>
      </c>
      <c r="G34" s="22">
        <v>68292</v>
      </c>
      <c r="H34" s="22">
        <v>64940</v>
      </c>
      <c r="I34" s="22">
        <v>77671</v>
      </c>
      <c r="J34" s="23">
        <f>G34+H34+I34</f>
        <v>210903</v>
      </c>
      <c r="K34" s="22">
        <v>49040</v>
      </c>
      <c r="L34" s="22">
        <v>77293</v>
      </c>
      <c r="M34" s="22">
        <v>146439.20000000001</v>
      </c>
      <c r="N34" s="23">
        <f>J34+K34+L34+M34</f>
        <v>483675.2</v>
      </c>
      <c r="O34" s="22">
        <v>67696</v>
      </c>
      <c r="P34" s="22">
        <v>127291</v>
      </c>
      <c r="Q34" s="22">
        <v>58470.46</v>
      </c>
      <c r="R34" s="23">
        <f>N34+O34+P34+Q34</f>
        <v>737132.65999999992</v>
      </c>
      <c r="S34" s="22">
        <v>96197</v>
      </c>
      <c r="T34" s="22">
        <v>63924.75</v>
      </c>
      <c r="U34" s="22">
        <v>87960</v>
      </c>
      <c r="V34" s="23">
        <f>R34+S34+T34+U34</f>
        <v>985214.40999999992</v>
      </c>
      <c r="W34" s="22">
        <f>65363+205.64</f>
        <v>65568.639999999999</v>
      </c>
      <c r="X34" s="22">
        <f>W34-G34</f>
        <v>-2723.3600000000006</v>
      </c>
      <c r="Y34" s="24">
        <f>W34/G34</f>
        <v>0.96012182978972649</v>
      </c>
      <c r="Z34" s="22">
        <v>0</v>
      </c>
      <c r="AA34" s="22">
        <f>Z34-H34</f>
        <v>-64940</v>
      </c>
      <c r="AB34" s="24">
        <f>Z34/H34</f>
        <v>0</v>
      </c>
      <c r="AC34" s="22">
        <v>116121</v>
      </c>
      <c r="AD34" s="22">
        <f>AC34-I34</f>
        <v>38450</v>
      </c>
      <c r="AE34" s="24">
        <f>AC34/I34</f>
        <v>1.4950367576057988</v>
      </c>
      <c r="AF34" s="25">
        <f>W34+Z34+AC34</f>
        <v>181689.64</v>
      </c>
      <c r="AG34" s="25">
        <f>AF34-J34</f>
        <v>-29213.359999999986</v>
      </c>
      <c r="AH34" s="26">
        <f>AF34/J34</f>
        <v>0.86148437907474062</v>
      </c>
      <c r="AI34" s="22">
        <v>57419</v>
      </c>
      <c r="AJ34" s="22">
        <f>AI34-K34</f>
        <v>8379</v>
      </c>
      <c r="AK34" s="24">
        <f>AI34/K34</f>
        <v>1.1708605220228385</v>
      </c>
      <c r="AL34" s="22">
        <v>74547</v>
      </c>
      <c r="AM34" s="22">
        <f>AL34-L34</f>
        <v>-2746</v>
      </c>
      <c r="AN34" s="24">
        <f>AL34/L34</f>
        <v>0.96447285006404204</v>
      </c>
      <c r="AO34" s="22">
        <v>84151</v>
      </c>
      <c r="AP34" s="22">
        <f>AO34-M34</f>
        <v>-62288.200000000012</v>
      </c>
      <c r="AQ34" s="24">
        <f>AO34/M34</f>
        <v>0.57464804505897327</v>
      </c>
      <c r="AR34" s="27">
        <f>AF34+AI34+AL34+AO34</f>
        <v>397806.64</v>
      </c>
      <c r="AS34" s="27">
        <f>AR34-N34</f>
        <v>-85868.56</v>
      </c>
      <c r="AT34" s="28">
        <f>AR34/N34</f>
        <v>0.822466481638918</v>
      </c>
      <c r="AU34" s="22">
        <v>114033</v>
      </c>
      <c r="AV34" s="22">
        <f>AU34-O34</f>
        <v>46337</v>
      </c>
      <c r="AW34" s="24">
        <f>AU34/O34</f>
        <v>1.6844865280075632</v>
      </c>
      <c r="AX34" s="22">
        <v>205419</v>
      </c>
      <c r="AY34" s="22">
        <f>AX34-P34</f>
        <v>78128</v>
      </c>
      <c r="AZ34" s="24">
        <f>AX34/P34</f>
        <v>1.6137747366270985</v>
      </c>
      <c r="BA34" s="22">
        <v>13932.17</v>
      </c>
      <c r="BB34" s="22">
        <f>BA34-Q34</f>
        <v>-44538.29</v>
      </c>
      <c r="BC34" s="24">
        <f>BA34/Q34</f>
        <v>0.23827707187526831</v>
      </c>
      <c r="BD34" s="27">
        <f>AR34+AU34+AX34+BA34</f>
        <v>731190.81</v>
      </c>
      <c r="BE34" s="27">
        <f>BD34-R34</f>
        <v>-5941.8499999998603</v>
      </c>
      <c r="BF34" s="28">
        <f>BD34/R34</f>
        <v>0.99193923926800387</v>
      </c>
      <c r="BG34" s="22">
        <v>80975.759999999995</v>
      </c>
      <c r="BH34" s="22">
        <f>BG34-S34</f>
        <v>-15221.240000000005</v>
      </c>
      <c r="BI34" s="24">
        <f>BG34/S34</f>
        <v>0.84177011757123399</v>
      </c>
      <c r="BJ34" s="22">
        <v>50739.23</v>
      </c>
      <c r="BK34" s="22">
        <f>BJ34-T34</f>
        <v>-13185.519999999997</v>
      </c>
      <c r="BL34" s="24">
        <f>BJ34/T34</f>
        <v>0.79373372598250291</v>
      </c>
      <c r="BM34" s="22">
        <v>129990</v>
      </c>
      <c r="BN34" s="22">
        <f>BM34-U34</f>
        <v>42030</v>
      </c>
      <c r="BO34" s="24">
        <f>BM34/U34</f>
        <v>1.4778308321964528</v>
      </c>
      <c r="BP34" s="27">
        <f>BD34+BG34+BJ34+BM34</f>
        <v>992895.8</v>
      </c>
      <c r="BQ34" s="22">
        <f>BP34-V34</f>
        <v>7681.3900000001304</v>
      </c>
      <c r="BR34" s="24">
        <f>BP34/V34</f>
        <v>1.007796668341463</v>
      </c>
      <c r="BS34" s="22">
        <v>44020</v>
      </c>
      <c r="BT34" s="22">
        <f>BS34-W34</f>
        <v>-21548.639999999999</v>
      </c>
      <c r="BU34" s="24">
        <f>BS34/W34</f>
        <v>0.67135752701291351</v>
      </c>
      <c r="BV34" s="22">
        <v>63203</v>
      </c>
      <c r="BW34" s="22">
        <f>BV34-Z34</f>
        <v>63203</v>
      </c>
      <c r="BX34" s="24" t="e">
        <f>BV34/Z34</f>
        <v>#DIV/0!</v>
      </c>
      <c r="BY34" s="22">
        <v>68123</v>
      </c>
      <c r="BZ34" s="22">
        <f>BY34-AC34</f>
        <v>-47998</v>
      </c>
      <c r="CA34" s="24">
        <f>BY34/AC34</f>
        <v>0.58665529921375115</v>
      </c>
      <c r="CB34" s="29">
        <f>BS34+BV34+BY34</f>
        <v>175346</v>
      </c>
      <c r="CC34" s="29">
        <f>CB34-AF34</f>
        <v>-6343.640000000014</v>
      </c>
      <c r="CD34" s="30">
        <f>CB34/AF34</f>
        <v>0.96508529600256787</v>
      </c>
      <c r="CE34" s="22">
        <v>79991</v>
      </c>
      <c r="CF34" s="22">
        <f>CE34-AI34</f>
        <v>22572</v>
      </c>
      <c r="CG34" s="24">
        <f>CE34/AI34</f>
        <v>1.3931102945018199</v>
      </c>
      <c r="CH34" s="22">
        <v>66513</v>
      </c>
      <c r="CI34" s="22">
        <f>CH34-AL34</f>
        <v>-8034</v>
      </c>
      <c r="CJ34" s="24">
        <f>CH34/AL34</f>
        <v>0.8922290635438046</v>
      </c>
      <c r="CK34" s="22">
        <v>21782</v>
      </c>
      <c r="CL34" s="22">
        <f>CK34-AO34</f>
        <v>-62369</v>
      </c>
      <c r="CM34" s="24">
        <f>CK34/AO34</f>
        <v>0.25884422050837186</v>
      </c>
      <c r="CN34" s="29">
        <f>CB34+CE34+CH34+CK34</f>
        <v>343632</v>
      </c>
      <c r="CO34" s="29">
        <f>CN34-AR34</f>
        <v>-54174.640000000014</v>
      </c>
      <c r="CP34" s="30">
        <f>CN34/AR34</f>
        <v>0.86381665223084259</v>
      </c>
      <c r="CQ34" s="22">
        <v>211354</v>
      </c>
      <c r="CR34" s="22">
        <f>CQ34-AU34</f>
        <v>97321</v>
      </c>
      <c r="CS34" s="24">
        <f>CQ34/AU34</f>
        <v>1.8534459323178378</v>
      </c>
      <c r="CT34" s="22">
        <v>108665</v>
      </c>
      <c r="CU34" s="22">
        <f>CT34-AX34</f>
        <v>-96754</v>
      </c>
      <c r="CV34" s="24">
        <f>CT34/AX34</f>
        <v>0.52899196276877991</v>
      </c>
      <c r="CW34" s="22">
        <v>100535</v>
      </c>
      <c r="CX34" s="22">
        <f>CW34-BA34</f>
        <v>86602.83</v>
      </c>
      <c r="CY34" s="24">
        <f>CW34/BA34</f>
        <v>7.2160331089844583</v>
      </c>
      <c r="CZ34" s="29">
        <f>CN34+CQ34+CT34+CW34</f>
        <v>764186</v>
      </c>
      <c r="DA34" s="29">
        <f>CZ34-BD34</f>
        <v>32995.189999999944</v>
      </c>
      <c r="DB34" s="30">
        <f>CZ34/BD34</f>
        <v>1.0451252799525748</v>
      </c>
      <c r="DC34" s="22">
        <v>114663</v>
      </c>
      <c r="DD34" s="22">
        <f>DC34-BG34</f>
        <v>33687.240000000005</v>
      </c>
      <c r="DE34" s="24">
        <f>DC34/BG34</f>
        <v>1.4160163485961725</v>
      </c>
      <c r="DF34" s="22">
        <v>62610</v>
      </c>
      <c r="DG34" s="22">
        <f>DF34-BJ34</f>
        <v>11870.769999999997</v>
      </c>
      <c r="DH34" s="24">
        <f>DF34/BJ34</f>
        <v>1.2339564475061997</v>
      </c>
      <c r="DI34" s="22">
        <v>119307</v>
      </c>
      <c r="DJ34" s="22">
        <f>DI34-BM34</f>
        <v>-10683</v>
      </c>
      <c r="DK34" s="24">
        <f>DI34/BM34</f>
        <v>0.91781675513501038</v>
      </c>
      <c r="DL34" s="29">
        <f>CZ34+DC34+DF34+DI34</f>
        <v>1060766</v>
      </c>
      <c r="DM34" s="29">
        <f>DL34-BP34</f>
        <v>67870.199999999953</v>
      </c>
      <c r="DN34" s="30">
        <f>DL34/BP34</f>
        <v>1.0683558133693385</v>
      </c>
      <c r="DO34" s="22">
        <v>137337</v>
      </c>
      <c r="DP34" s="22">
        <f>DO34-BV34-BS34</f>
        <v>30114</v>
      </c>
      <c r="DQ34" s="24">
        <f>DO34/(BV34+BS34)</f>
        <v>1.2808539212668923</v>
      </c>
      <c r="DR34" s="22">
        <v>79369</v>
      </c>
      <c r="DS34" s="22">
        <f>DR34-BY34</f>
        <v>11246</v>
      </c>
      <c r="DT34" s="24">
        <f>DR34/BY34</f>
        <v>1.1650837455778518</v>
      </c>
      <c r="DU34" s="31">
        <f>DO34+DR34</f>
        <v>216706</v>
      </c>
      <c r="DV34" s="31">
        <f>DU34-CB34</f>
        <v>41360</v>
      </c>
      <c r="DW34" s="32">
        <f>DU34/CB34</f>
        <v>1.2358764956143853</v>
      </c>
      <c r="DX34" s="22">
        <v>327366</v>
      </c>
      <c r="DY34" s="22">
        <f>DX34-(CK34+CH34+CE34)</f>
        <v>159080</v>
      </c>
      <c r="DZ34" s="24">
        <f>DX34/(CK34+CH34+CE34)</f>
        <v>1.9452955088361479</v>
      </c>
      <c r="EA34" s="31">
        <f>DU34+DX34</f>
        <v>544072</v>
      </c>
      <c r="EB34" s="31">
        <f>EA34-CN34</f>
        <v>200440</v>
      </c>
      <c r="EC34" s="32">
        <f>EA34/CN34</f>
        <v>1.5832984122549705</v>
      </c>
      <c r="ED34" s="22">
        <v>22908</v>
      </c>
      <c r="EE34" s="22">
        <f>ED34-CQ34</f>
        <v>-188446</v>
      </c>
      <c r="EF34" s="24">
        <f>ED34/CQ34</f>
        <v>0.10838687699310162</v>
      </c>
      <c r="EG34" s="22">
        <v>208116</v>
      </c>
      <c r="EH34" s="22">
        <f>EG34-CT34</f>
        <v>99451</v>
      </c>
      <c r="EI34" s="24">
        <f>EG34/CT34</f>
        <v>1.9152072884553444</v>
      </c>
      <c r="EJ34" s="22">
        <v>75943</v>
      </c>
      <c r="EK34" s="22">
        <f>EJ34-CW34</f>
        <v>-24592</v>
      </c>
      <c r="EL34" s="24">
        <f>EJ34/CW34</f>
        <v>0.75538867061222459</v>
      </c>
      <c r="EM34" s="31">
        <f>EA34+ED34+EG34+EJ34</f>
        <v>851039</v>
      </c>
      <c r="EN34" s="31">
        <f>EM34-CZ34</f>
        <v>86853</v>
      </c>
      <c r="EO34" s="32">
        <f>EM34/CZ34</f>
        <v>1.1136542674165713</v>
      </c>
      <c r="EP34" s="22">
        <v>157056</v>
      </c>
      <c r="EQ34" s="22">
        <f>EP34-DF34-DC34</f>
        <v>-20217</v>
      </c>
      <c r="ER34" s="24">
        <f>EP34/(DC34+DF34)</f>
        <v>0.88595556006836917</v>
      </c>
      <c r="ES34" s="22">
        <v>200092</v>
      </c>
      <c r="ET34" s="22">
        <f>ES34-DI34</f>
        <v>80785</v>
      </c>
      <c r="EU34" s="24">
        <f>ES34/DI34</f>
        <v>1.6771186937899705</v>
      </c>
      <c r="EV34" s="31">
        <f>EM34+EP34+ES34</f>
        <v>1208187</v>
      </c>
      <c r="EW34" s="31">
        <f>EV34-DL34</f>
        <v>147421</v>
      </c>
      <c r="EX34" s="32">
        <f>EV34/DL34</f>
        <v>1.1389759852785628</v>
      </c>
      <c r="EY34" s="22">
        <v>275725</v>
      </c>
      <c r="EZ34" s="22">
        <f t="shared" si="64"/>
        <v>59019</v>
      </c>
      <c r="FA34" s="24">
        <f t="shared" si="65"/>
        <v>1.2723459433518223</v>
      </c>
      <c r="FB34" s="22">
        <v>266109</v>
      </c>
      <c r="FC34" s="22">
        <f t="shared" si="66"/>
        <v>-61257</v>
      </c>
      <c r="FD34" s="24">
        <f t="shared" si="67"/>
        <v>0.81287916277194328</v>
      </c>
      <c r="FE34" s="33">
        <f t="shared" si="41"/>
        <v>541834</v>
      </c>
      <c r="FF34" s="33">
        <f t="shared" si="68"/>
        <v>-2238</v>
      </c>
      <c r="FG34" s="34">
        <f t="shared" si="69"/>
        <v>0.9958865738358158</v>
      </c>
      <c r="FH34" s="22">
        <v>271638</v>
      </c>
      <c r="FI34" s="22">
        <f t="shared" si="70"/>
        <v>-35329</v>
      </c>
      <c r="FJ34" s="24">
        <f t="shared" si="71"/>
        <v>0.88490945280763078</v>
      </c>
      <c r="FK34" s="33">
        <f t="shared" si="42"/>
        <v>813472</v>
      </c>
      <c r="FL34" s="33">
        <f t="shared" si="72"/>
        <v>-37567</v>
      </c>
      <c r="FM34" s="34">
        <f t="shared" si="73"/>
        <v>0.95585748714218732</v>
      </c>
      <c r="FN34" s="22">
        <v>496462</v>
      </c>
      <c r="FO34" s="22">
        <f t="shared" si="74"/>
        <v>139314</v>
      </c>
      <c r="FP34" s="24">
        <f t="shared" si="75"/>
        <v>1.3900735829404056</v>
      </c>
      <c r="FQ34" s="35">
        <f t="shared" si="43"/>
        <v>1309934</v>
      </c>
      <c r="FR34" s="35">
        <f t="shared" si="44"/>
        <v>101747</v>
      </c>
      <c r="FS34" s="36">
        <f t="shared" si="45"/>
        <v>1.0842146124730692</v>
      </c>
      <c r="FT34" s="35">
        <v>229450</v>
      </c>
      <c r="FU34" s="35">
        <f t="shared" si="46"/>
        <v>-46275</v>
      </c>
      <c r="FV34" s="36">
        <f t="shared" si="47"/>
        <v>0.83216973433674857</v>
      </c>
      <c r="FW34" s="35">
        <v>378324</v>
      </c>
      <c r="FX34" s="35">
        <f t="shared" si="7"/>
        <v>112215</v>
      </c>
      <c r="FY34" s="36">
        <f t="shared" si="8"/>
        <v>1.4216881052501043</v>
      </c>
      <c r="FZ34" s="35">
        <f t="shared" si="9"/>
        <v>607774</v>
      </c>
      <c r="GA34" s="35">
        <f t="shared" si="10"/>
        <v>65940</v>
      </c>
      <c r="GB34" s="36">
        <f t="shared" si="11"/>
        <v>1.1216977893598408</v>
      </c>
      <c r="GC34" s="35">
        <v>370355</v>
      </c>
      <c r="GD34" s="35">
        <f t="shared" si="12"/>
        <v>98717</v>
      </c>
      <c r="GE34" s="36">
        <f t="shared" si="13"/>
        <v>1.3634138080828162</v>
      </c>
      <c r="GF34" s="35">
        <f t="shared" si="14"/>
        <v>978129</v>
      </c>
      <c r="GG34" s="35">
        <f t="shared" si="15"/>
        <v>164657</v>
      </c>
      <c r="GH34" s="36">
        <f t="shared" si="16"/>
        <v>1.2024126214547028</v>
      </c>
      <c r="GI34" s="35">
        <v>541984</v>
      </c>
      <c r="GJ34" s="35">
        <f t="shared" si="48"/>
        <v>45522</v>
      </c>
      <c r="GK34" s="36">
        <f t="shared" si="49"/>
        <v>1.0916928183828774</v>
      </c>
      <c r="GL34" s="35">
        <f t="shared" si="19"/>
        <v>1520113</v>
      </c>
      <c r="GM34" s="35">
        <f t="shared" si="50"/>
        <v>210179</v>
      </c>
      <c r="GN34" s="36">
        <f t="shared" si="51"/>
        <v>1.1604500684767325</v>
      </c>
      <c r="GO34" s="35">
        <v>217266</v>
      </c>
      <c r="GP34" s="35">
        <f t="shared" si="22"/>
        <v>-12184</v>
      </c>
      <c r="GQ34" s="36">
        <f t="shared" si="23"/>
        <v>0.94689910655916321</v>
      </c>
      <c r="GR34" s="35">
        <v>352015</v>
      </c>
      <c r="GS34" s="35">
        <f t="shared" si="24"/>
        <v>-26309</v>
      </c>
      <c r="GT34" s="36">
        <f t="shared" si="25"/>
        <v>0.93045907740455269</v>
      </c>
      <c r="GU34" s="35">
        <f t="shared" si="26"/>
        <v>569281</v>
      </c>
      <c r="GV34" s="35">
        <f t="shared" si="27"/>
        <v>-38493</v>
      </c>
      <c r="GW34" s="36">
        <f t="shared" si="28"/>
        <v>0.93666560267467847</v>
      </c>
      <c r="GX34" s="35">
        <v>424417</v>
      </c>
      <c r="GY34" s="35">
        <f t="shared" si="29"/>
        <v>54062</v>
      </c>
      <c r="GZ34" s="36">
        <f t="shared" si="30"/>
        <v>1.1459734578985028</v>
      </c>
      <c r="HA34" s="35">
        <f t="shared" si="31"/>
        <v>993698</v>
      </c>
      <c r="HB34" s="35">
        <f t="shared" si="32"/>
        <v>15569</v>
      </c>
      <c r="HC34" s="36">
        <f t="shared" si="33"/>
        <v>1.0159171234060129</v>
      </c>
      <c r="HD34" s="35">
        <v>687289.67</v>
      </c>
      <c r="HE34" s="35">
        <f t="shared" si="34"/>
        <v>145305.67000000004</v>
      </c>
      <c r="HF34" s="36">
        <f t="shared" si="35"/>
        <v>1.2680995564444708</v>
      </c>
      <c r="HG34" s="35">
        <f t="shared" si="36"/>
        <v>1680987.67</v>
      </c>
      <c r="HH34" s="35">
        <f t="shared" si="37"/>
        <v>160874.66999999993</v>
      </c>
      <c r="HI34" s="36">
        <f t="shared" si="38"/>
        <v>1.1058307310048661</v>
      </c>
      <c r="HJ34" s="22">
        <f t="shared" si="40"/>
        <v>554725.93110000005</v>
      </c>
      <c r="HK34" s="37">
        <f t="shared" si="39"/>
        <v>53088.641099999979</v>
      </c>
    </row>
    <row r="35" spans="1:219" s="1" customFormat="1" ht="11.25" x14ac:dyDescent="0.2">
      <c r="A35" s="13">
        <v>25</v>
      </c>
      <c r="B35" s="21">
        <v>33</v>
      </c>
      <c r="C35" s="21" t="s">
        <v>133</v>
      </c>
      <c r="D35" s="13">
        <v>1001040696</v>
      </c>
      <c r="E35" s="13">
        <v>101201001</v>
      </c>
      <c r="F35" s="13">
        <v>86618101</v>
      </c>
      <c r="G35" s="22"/>
      <c r="H35" s="22">
        <v>136258</v>
      </c>
      <c r="I35" s="22">
        <v>116678</v>
      </c>
      <c r="J35" s="23">
        <f>G35+H35+I35</f>
        <v>252936</v>
      </c>
      <c r="K35" s="22">
        <v>125676</v>
      </c>
      <c r="L35" s="22">
        <v>152830</v>
      </c>
      <c r="M35" s="22">
        <v>137361</v>
      </c>
      <c r="N35" s="23">
        <f>J35+K35+L35+M35</f>
        <v>668803</v>
      </c>
      <c r="O35" s="22">
        <v>159133</v>
      </c>
      <c r="P35" s="22">
        <v>129133</v>
      </c>
      <c r="Q35" s="22">
        <v>101629</v>
      </c>
      <c r="R35" s="23">
        <f>N35+O35+P35+Q35</f>
        <v>1058698</v>
      </c>
      <c r="S35" s="22">
        <v>137823</v>
      </c>
      <c r="T35" s="22">
        <v>176352</v>
      </c>
      <c r="U35" s="22">
        <v>384944</v>
      </c>
      <c r="V35" s="23">
        <f>R35+S35+T35+U35</f>
        <v>1757817</v>
      </c>
      <c r="W35" s="22">
        <v>3675</v>
      </c>
      <c r="X35" s="22">
        <f>W35-G35</f>
        <v>3675</v>
      </c>
      <c r="Y35" s="24" t="e">
        <f>W35/G35</f>
        <v>#DIV/0!</v>
      </c>
      <c r="Z35" s="22">
        <v>124453</v>
      </c>
      <c r="AA35" s="22">
        <f>Z35-H35</f>
        <v>-11805</v>
      </c>
      <c r="AB35" s="24">
        <f>Z35/H35</f>
        <v>0.91336288511500241</v>
      </c>
      <c r="AC35" s="22">
        <v>119815</v>
      </c>
      <c r="AD35" s="22">
        <f>AC35-I35</f>
        <v>3137</v>
      </c>
      <c r="AE35" s="24">
        <f>AC35/I35</f>
        <v>1.026885959649634</v>
      </c>
      <c r="AF35" s="25">
        <f>W35+Z35+AC35</f>
        <v>247943</v>
      </c>
      <c r="AG35" s="25">
        <f>AF35-J35</f>
        <v>-4993</v>
      </c>
      <c r="AH35" s="26">
        <f>AF35/J35</f>
        <v>0.9802598285732359</v>
      </c>
      <c r="AI35" s="22">
        <v>135941</v>
      </c>
      <c r="AJ35" s="22">
        <f>AI35-K35</f>
        <v>10265</v>
      </c>
      <c r="AK35" s="24">
        <f>AI35/K35</f>
        <v>1.081678283840988</v>
      </c>
      <c r="AL35" s="22">
        <v>118520</v>
      </c>
      <c r="AM35" s="22">
        <f>AL35-L35</f>
        <v>-34310</v>
      </c>
      <c r="AN35" s="24">
        <f>AL35/L35</f>
        <v>0.77550219197801473</v>
      </c>
      <c r="AO35" s="22">
        <v>146801</v>
      </c>
      <c r="AP35" s="22">
        <f>AO35-M35</f>
        <v>9440</v>
      </c>
      <c r="AQ35" s="24">
        <f>AO35/M35</f>
        <v>1.0687240191903087</v>
      </c>
      <c r="AR35" s="27">
        <f>AF35+AI35+AL35+AO35</f>
        <v>649205</v>
      </c>
      <c r="AS35" s="27">
        <f>AR35-N35</f>
        <v>-19598</v>
      </c>
      <c r="AT35" s="28">
        <f>AR35/N35</f>
        <v>0.97069690177825163</v>
      </c>
      <c r="AU35" s="22">
        <v>166830</v>
      </c>
      <c r="AV35" s="22">
        <f>AU35-O35</f>
        <v>7697</v>
      </c>
      <c r="AW35" s="24">
        <f>AU35/O35</f>
        <v>1.0483683459747506</v>
      </c>
      <c r="AX35" s="22">
        <v>99208</v>
      </c>
      <c r="AY35" s="22">
        <f>AX35-P35</f>
        <v>-29925</v>
      </c>
      <c r="AZ35" s="24">
        <f>AX35/P35</f>
        <v>0.76826217930350882</v>
      </c>
      <c r="BA35" s="22">
        <v>82918</v>
      </c>
      <c r="BB35" s="22">
        <f>BA35-Q35</f>
        <v>-18711</v>
      </c>
      <c r="BC35" s="24">
        <f>BA35/Q35</f>
        <v>0.81588916549410107</v>
      </c>
      <c r="BD35" s="27">
        <f>AR35+AU35+AX35+BA35</f>
        <v>998161</v>
      </c>
      <c r="BE35" s="27">
        <f>BD35-R35</f>
        <v>-60537</v>
      </c>
      <c r="BF35" s="28">
        <f>BD35/R35</f>
        <v>0.94281938758739503</v>
      </c>
      <c r="BG35" s="22">
        <v>146191</v>
      </c>
      <c r="BH35" s="22">
        <f>BG35-S35</f>
        <v>8368</v>
      </c>
      <c r="BI35" s="24">
        <f>BG35/S35</f>
        <v>1.060715555458813</v>
      </c>
      <c r="BJ35" s="22">
        <v>100755.49</v>
      </c>
      <c r="BK35" s="22">
        <f>BJ35-T35</f>
        <v>-75596.509999999995</v>
      </c>
      <c r="BL35" s="24">
        <f>BJ35/T35</f>
        <v>0.57133171157684637</v>
      </c>
      <c r="BM35" s="22">
        <v>277998</v>
      </c>
      <c r="BN35" s="22">
        <f>BM35-U35</f>
        <v>-106946</v>
      </c>
      <c r="BO35" s="24">
        <f>BM35/U35</f>
        <v>0.72217777131219085</v>
      </c>
      <c r="BP35" s="27">
        <f>BD35+BG35+BJ35+BM35</f>
        <v>1523105.49</v>
      </c>
      <c r="BQ35" s="22">
        <f>BP35-V35</f>
        <v>-234711.51</v>
      </c>
      <c r="BR35" s="24">
        <f>BP35/V35</f>
        <v>0.86647557168920308</v>
      </c>
      <c r="BS35" s="22">
        <v>7450</v>
      </c>
      <c r="BT35" s="22">
        <f>BS35-W35</f>
        <v>3775</v>
      </c>
      <c r="BU35" s="24">
        <f>BS35/W35</f>
        <v>2.0272108843537415</v>
      </c>
      <c r="BV35" s="22">
        <v>123481.11</v>
      </c>
      <c r="BW35" s="22">
        <f>BV35-Z35</f>
        <v>-971.88999999999942</v>
      </c>
      <c r="BX35" s="24">
        <f>BV35/Z35</f>
        <v>0.9921907065317831</v>
      </c>
      <c r="BY35" s="22">
        <v>122221</v>
      </c>
      <c r="BZ35" s="22">
        <f>BY35-AC35</f>
        <v>2406</v>
      </c>
      <c r="CA35" s="24">
        <f>BY35/AC35</f>
        <v>1.0200809581438051</v>
      </c>
      <c r="CB35" s="29">
        <f>BS35+BV35+BY35</f>
        <v>253152.11</v>
      </c>
      <c r="CC35" s="29">
        <f>CB35-AF35</f>
        <v>5209.109999999986</v>
      </c>
      <c r="CD35" s="30">
        <f>CB35/AF35</f>
        <v>1.0210093045579023</v>
      </c>
      <c r="CE35" s="22">
        <v>120972</v>
      </c>
      <c r="CF35" s="22">
        <f>CE35-AI35</f>
        <v>-14969</v>
      </c>
      <c r="CG35" s="24">
        <f>CE35/AI35</f>
        <v>0.88988605350850736</v>
      </c>
      <c r="CH35" s="22">
        <v>142467</v>
      </c>
      <c r="CI35" s="22">
        <f>CH35-AL35</f>
        <v>23947</v>
      </c>
      <c r="CJ35" s="24">
        <f>CH35/AL35</f>
        <v>1.202050286871414</v>
      </c>
      <c r="CK35" s="22">
        <v>154493.19</v>
      </c>
      <c r="CL35" s="22">
        <f>CK35-AO35</f>
        <v>7692.1900000000023</v>
      </c>
      <c r="CM35" s="24">
        <f>CK35/AO35</f>
        <v>1.052398757501652</v>
      </c>
      <c r="CN35" s="29">
        <f>CB35+CE35+CH35+CK35</f>
        <v>671084.30000000005</v>
      </c>
      <c r="CO35" s="29">
        <f>CN35-AR35</f>
        <v>21879.300000000047</v>
      </c>
      <c r="CP35" s="30">
        <f>CN35/AR35</f>
        <v>1.0337016812871127</v>
      </c>
      <c r="CQ35" s="22">
        <v>161980</v>
      </c>
      <c r="CR35" s="22">
        <f>CQ35-AU35</f>
        <v>-4850</v>
      </c>
      <c r="CS35" s="24">
        <f>CQ35/AU35</f>
        <v>0.97092849007972182</v>
      </c>
      <c r="CT35" s="22">
        <v>163513</v>
      </c>
      <c r="CU35" s="22">
        <f>CT35-AX35</f>
        <v>64305</v>
      </c>
      <c r="CV35" s="24">
        <f>CT35/AX35</f>
        <v>1.6481836142246593</v>
      </c>
      <c r="CW35" s="22">
        <v>148426</v>
      </c>
      <c r="CX35" s="22">
        <f>CW35-BA35</f>
        <v>65508</v>
      </c>
      <c r="CY35" s="24">
        <f>CW35/BA35</f>
        <v>1.7900335270990617</v>
      </c>
      <c r="CZ35" s="29">
        <f>CN35+CQ35+CT35+CW35</f>
        <v>1145003.3</v>
      </c>
      <c r="DA35" s="29">
        <f>CZ35-BD35</f>
        <v>146842.30000000005</v>
      </c>
      <c r="DB35" s="30">
        <f>CZ35/BD35</f>
        <v>1.1471128405137048</v>
      </c>
      <c r="DC35" s="22">
        <v>110252</v>
      </c>
      <c r="DD35" s="22">
        <f>DC35-BG35</f>
        <v>-35939</v>
      </c>
      <c r="DE35" s="24">
        <f>DC35/BG35</f>
        <v>0.75416407302775135</v>
      </c>
      <c r="DF35" s="22">
        <v>128864</v>
      </c>
      <c r="DG35" s="22">
        <f>DF35-BJ35</f>
        <v>28108.509999999995</v>
      </c>
      <c r="DH35" s="24">
        <f>DF35/BJ35</f>
        <v>1.2789774532385281</v>
      </c>
      <c r="DI35" s="22">
        <v>663111</v>
      </c>
      <c r="DJ35" s="22">
        <f>DI35-BM35</f>
        <v>385113</v>
      </c>
      <c r="DK35" s="24">
        <f>DI35/BM35</f>
        <v>2.3853085273994776</v>
      </c>
      <c r="DL35" s="29">
        <f>CZ35+DC35+DF35+DI35</f>
        <v>2047230.3</v>
      </c>
      <c r="DM35" s="29">
        <f>DL35-BP35</f>
        <v>524124.81000000006</v>
      </c>
      <c r="DN35" s="30">
        <f>DL35/BP35</f>
        <v>1.3441158957414041</v>
      </c>
      <c r="DO35" s="22">
        <v>180699</v>
      </c>
      <c r="DP35" s="22">
        <f>DO35-BV35-BS35</f>
        <v>49767.89</v>
      </c>
      <c r="DQ35" s="24">
        <f>DO35/(BV35+BS35)</f>
        <v>1.3801074473438741</v>
      </c>
      <c r="DR35" s="22">
        <v>186847</v>
      </c>
      <c r="DS35" s="22">
        <f>DR35-BY35</f>
        <v>64626</v>
      </c>
      <c r="DT35" s="24">
        <f>DR35/BY35</f>
        <v>1.5287634694528764</v>
      </c>
      <c r="DU35" s="31">
        <f>DO35+DR35</f>
        <v>367546</v>
      </c>
      <c r="DV35" s="31">
        <f>DU35-CB35</f>
        <v>114393.89000000001</v>
      </c>
      <c r="DW35" s="32">
        <f>DU35/CB35</f>
        <v>1.451878082311856</v>
      </c>
      <c r="DX35" s="22">
        <v>696621</v>
      </c>
      <c r="DY35" s="22">
        <f>DX35-(CK35+CH35+CE35)</f>
        <v>278688.81</v>
      </c>
      <c r="DZ35" s="24">
        <f>DX35/(CK35+CH35+CE35)</f>
        <v>1.6668278172112083</v>
      </c>
      <c r="EA35" s="31">
        <f>DU35+DX35</f>
        <v>1064167</v>
      </c>
      <c r="EB35" s="31">
        <f>EA35-CN35</f>
        <v>393082.69999999995</v>
      </c>
      <c r="EC35" s="32">
        <f>EA35/CN35</f>
        <v>1.5857426555799323</v>
      </c>
      <c r="ED35" s="22">
        <v>251549</v>
      </c>
      <c r="EE35" s="22">
        <f>ED35-CQ35</f>
        <v>89569</v>
      </c>
      <c r="EF35" s="24">
        <f>ED35/CQ35</f>
        <v>1.5529633288060254</v>
      </c>
      <c r="EG35" s="22">
        <v>238869</v>
      </c>
      <c r="EH35" s="22">
        <f>EG35-CT35</f>
        <v>75356</v>
      </c>
      <c r="EI35" s="24">
        <f>EG35/CT35</f>
        <v>1.460856323350437</v>
      </c>
      <c r="EJ35" s="22">
        <v>187027</v>
      </c>
      <c r="EK35" s="22">
        <f>EJ35-CW35</f>
        <v>38601</v>
      </c>
      <c r="EL35" s="24">
        <f>EJ35/CW35</f>
        <v>1.2600689906081144</v>
      </c>
      <c r="EM35" s="31">
        <f>EA35+ED35+EG35+EJ35</f>
        <v>1741612</v>
      </c>
      <c r="EN35" s="31">
        <f>EM35-CZ35</f>
        <v>596608.69999999995</v>
      </c>
      <c r="EO35" s="32">
        <f>EM35/CZ35</f>
        <v>1.5210541314597084</v>
      </c>
      <c r="EP35" s="22">
        <v>374447</v>
      </c>
      <c r="EQ35" s="22">
        <f>EP35-DF35-DC35</f>
        <v>135331</v>
      </c>
      <c r="ER35" s="24">
        <f>EP35/(DC35+DF35)</f>
        <v>1.5659637999966542</v>
      </c>
      <c r="ES35" s="22">
        <v>492303</v>
      </c>
      <c r="ET35" s="22">
        <f>ES35-DI35</f>
        <v>-170808</v>
      </c>
      <c r="EU35" s="24">
        <f>ES35/DI35</f>
        <v>0.74241416595411625</v>
      </c>
      <c r="EV35" s="31">
        <f>EM35+EP35+ES35</f>
        <v>2608362</v>
      </c>
      <c r="EW35" s="31">
        <f>EV35-DL35</f>
        <v>561131.69999999995</v>
      </c>
      <c r="EX35" s="32">
        <f>EV35/DL35</f>
        <v>1.2740931003219325</v>
      </c>
      <c r="EY35" s="22">
        <v>396345</v>
      </c>
      <c r="EZ35" s="22">
        <f t="shared" si="64"/>
        <v>28799</v>
      </c>
      <c r="FA35" s="24">
        <f t="shared" si="65"/>
        <v>1.0783548181724192</v>
      </c>
      <c r="FB35" s="22">
        <v>635178</v>
      </c>
      <c r="FC35" s="22">
        <f t="shared" si="66"/>
        <v>-61443</v>
      </c>
      <c r="FD35" s="24">
        <f t="shared" si="67"/>
        <v>0.91179852459228183</v>
      </c>
      <c r="FE35" s="33">
        <f t="shared" si="41"/>
        <v>1031523</v>
      </c>
      <c r="FF35" s="33">
        <f t="shared" si="68"/>
        <v>-32644</v>
      </c>
      <c r="FG35" s="34">
        <f t="shared" si="69"/>
        <v>0.9693243635632377</v>
      </c>
      <c r="FH35" s="22">
        <v>576528</v>
      </c>
      <c r="FI35" s="22">
        <f t="shared" si="70"/>
        <v>-100917</v>
      </c>
      <c r="FJ35" s="24">
        <f t="shared" si="71"/>
        <v>0.85103292518211815</v>
      </c>
      <c r="FK35" s="33">
        <f t="shared" si="42"/>
        <v>1608051</v>
      </c>
      <c r="FL35" s="33">
        <f t="shared" si="72"/>
        <v>-133561</v>
      </c>
      <c r="FM35" s="34">
        <f t="shared" si="73"/>
        <v>0.92331185131935245</v>
      </c>
      <c r="FN35" s="22">
        <v>1013854</v>
      </c>
      <c r="FO35" s="22">
        <f t="shared" si="74"/>
        <v>147104</v>
      </c>
      <c r="FP35" s="24">
        <f t="shared" si="75"/>
        <v>1.1697190654744736</v>
      </c>
      <c r="FQ35" s="35">
        <f t="shared" si="43"/>
        <v>2621905</v>
      </c>
      <c r="FR35" s="35">
        <f t="shared" si="44"/>
        <v>13543</v>
      </c>
      <c r="FS35" s="36">
        <f t="shared" si="45"/>
        <v>1.0051921474089869</v>
      </c>
      <c r="FT35" s="35">
        <v>451988</v>
      </c>
      <c r="FU35" s="35">
        <f t="shared" si="46"/>
        <v>55643</v>
      </c>
      <c r="FV35" s="36">
        <f t="shared" si="47"/>
        <v>1.1403903165171756</v>
      </c>
      <c r="FW35" s="35">
        <v>735004</v>
      </c>
      <c r="FX35" s="35">
        <f t="shared" si="7"/>
        <v>99826</v>
      </c>
      <c r="FY35" s="36">
        <f t="shared" si="8"/>
        <v>1.1571622442842793</v>
      </c>
      <c r="FZ35" s="35">
        <f t="shared" si="9"/>
        <v>1186992</v>
      </c>
      <c r="GA35" s="35">
        <f t="shared" si="10"/>
        <v>155469</v>
      </c>
      <c r="GB35" s="36">
        <f t="shared" si="11"/>
        <v>1.15071791903816</v>
      </c>
      <c r="GC35" s="35">
        <v>685189</v>
      </c>
      <c r="GD35" s="35">
        <f t="shared" si="12"/>
        <v>108661</v>
      </c>
      <c r="GE35" s="36">
        <f t="shared" si="13"/>
        <v>1.1884748008769739</v>
      </c>
      <c r="GF35" s="35">
        <f t="shared" si="14"/>
        <v>1872181</v>
      </c>
      <c r="GG35" s="35">
        <f t="shared" si="15"/>
        <v>264130</v>
      </c>
      <c r="GH35" s="36">
        <f t="shared" si="16"/>
        <v>1.1642547406767572</v>
      </c>
      <c r="GI35" s="35">
        <v>836669</v>
      </c>
      <c r="GJ35" s="35">
        <f t="shared" si="48"/>
        <v>-177185</v>
      </c>
      <c r="GK35" s="36">
        <f t="shared" si="49"/>
        <v>0.82523617799012483</v>
      </c>
      <c r="GL35" s="35">
        <f t="shared" si="19"/>
        <v>2708850</v>
      </c>
      <c r="GM35" s="35">
        <f t="shared" si="50"/>
        <v>86945</v>
      </c>
      <c r="GN35" s="36">
        <f t="shared" si="51"/>
        <v>1.0331610031637302</v>
      </c>
      <c r="GO35" s="35">
        <v>475031</v>
      </c>
      <c r="GP35" s="35">
        <f t="shared" si="22"/>
        <v>23043</v>
      </c>
      <c r="GQ35" s="36">
        <f t="shared" si="23"/>
        <v>1.0509814419851855</v>
      </c>
      <c r="GR35" s="35">
        <v>728387</v>
      </c>
      <c r="GS35" s="35">
        <f t="shared" si="24"/>
        <v>-6617</v>
      </c>
      <c r="GT35" s="36">
        <f t="shared" si="25"/>
        <v>0.9909973279056985</v>
      </c>
      <c r="GU35" s="35">
        <f t="shared" si="26"/>
        <v>1203418</v>
      </c>
      <c r="GV35" s="35">
        <f t="shared" si="27"/>
        <v>16426</v>
      </c>
      <c r="GW35" s="36">
        <f t="shared" si="28"/>
        <v>1.0138383409492229</v>
      </c>
      <c r="GX35" s="35">
        <v>707353</v>
      </c>
      <c r="GY35" s="35">
        <f t="shared" si="29"/>
        <v>22164</v>
      </c>
      <c r="GZ35" s="36">
        <f t="shared" si="30"/>
        <v>1.032347279363796</v>
      </c>
      <c r="HA35" s="35">
        <f t="shared" si="31"/>
        <v>1910771</v>
      </c>
      <c r="HB35" s="35">
        <f t="shared" si="32"/>
        <v>38590</v>
      </c>
      <c r="HC35" s="36">
        <f t="shared" si="33"/>
        <v>1.0206123232742987</v>
      </c>
      <c r="HD35" s="35">
        <v>953848.78</v>
      </c>
      <c r="HE35" s="35">
        <f t="shared" si="34"/>
        <v>117179.78000000003</v>
      </c>
      <c r="HF35" s="36">
        <f t="shared" si="35"/>
        <v>1.1400551233522456</v>
      </c>
      <c r="HG35" s="35">
        <f t="shared" si="36"/>
        <v>2864619.7800000003</v>
      </c>
      <c r="HH35" s="35">
        <f t="shared" si="37"/>
        <v>155769.78000000026</v>
      </c>
      <c r="HI35" s="36">
        <f t="shared" si="38"/>
        <v>1.0575040256935602</v>
      </c>
      <c r="HJ35" s="22">
        <f t="shared" si="40"/>
        <v>945324.52740000014</v>
      </c>
      <c r="HK35" s="37">
        <f t="shared" si="39"/>
        <v>51404.027400000086</v>
      </c>
    </row>
    <row r="36" spans="1:219" s="1" customFormat="1" ht="11.25" x14ac:dyDescent="0.2">
      <c r="A36" s="13">
        <v>26</v>
      </c>
      <c r="B36" s="21">
        <v>68</v>
      </c>
      <c r="C36" s="21" t="s">
        <v>134</v>
      </c>
      <c r="D36" s="13">
        <v>1012012940</v>
      </c>
      <c r="E36" s="13"/>
      <c r="F36" s="13">
        <v>86618101</v>
      </c>
      <c r="G36" s="22"/>
      <c r="H36" s="22"/>
      <c r="I36" s="22"/>
      <c r="J36" s="23"/>
      <c r="K36" s="22"/>
      <c r="L36" s="22"/>
      <c r="M36" s="22"/>
      <c r="N36" s="23"/>
      <c r="O36" s="22"/>
      <c r="P36" s="22"/>
      <c r="Q36" s="22"/>
      <c r="R36" s="23"/>
      <c r="S36" s="22"/>
      <c r="T36" s="22"/>
      <c r="U36" s="22"/>
      <c r="V36" s="23"/>
      <c r="W36" s="22"/>
      <c r="X36" s="22"/>
      <c r="Y36" s="24"/>
      <c r="Z36" s="22"/>
      <c r="AA36" s="22"/>
      <c r="AB36" s="24"/>
      <c r="AC36" s="22"/>
      <c r="AD36" s="22"/>
      <c r="AE36" s="24"/>
      <c r="AF36" s="25"/>
      <c r="AG36" s="25"/>
      <c r="AH36" s="26"/>
      <c r="AI36" s="22"/>
      <c r="AJ36" s="22"/>
      <c r="AK36" s="24"/>
      <c r="AL36" s="22"/>
      <c r="AM36" s="22"/>
      <c r="AN36" s="24"/>
      <c r="AO36" s="22"/>
      <c r="AP36" s="22"/>
      <c r="AQ36" s="24"/>
      <c r="AR36" s="27"/>
      <c r="AS36" s="27"/>
      <c r="AT36" s="28"/>
      <c r="AU36" s="22"/>
      <c r="AV36" s="22"/>
      <c r="AW36" s="24"/>
      <c r="AX36" s="22"/>
      <c r="AY36" s="22"/>
      <c r="AZ36" s="24"/>
      <c r="BA36" s="22"/>
      <c r="BB36" s="22"/>
      <c r="BC36" s="24"/>
      <c r="BD36" s="27"/>
      <c r="BE36" s="27"/>
      <c r="BF36" s="28"/>
      <c r="BG36" s="22"/>
      <c r="BH36" s="22"/>
      <c r="BI36" s="24"/>
      <c r="BJ36" s="22"/>
      <c r="BK36" s="22"/>
      <c r="BL36" s="24"/>
      <c r="BM36" s="22"/>
      <c r="BN36" s="22"/>
      <c r="BO36" s="24"/>
      <c r="BP36" s="27"/>
      <c r="BQ36" s="22"/>
      <c r="BR36" s="24"/>
      <c r="BS36" s="22"/>
      <c r="BT36" s="22"/>
      <c r="BU36" s="24"/>
      <c r="BV36" s="22"/>
      <c r="BW36" s="22"/>
      <c r="BX36" s="24"/>
      <c r="BY36" s="22"/>
      <c r="BZ36" s="22"/>
      <c r="CA36" s="24"/>
      <c r="CB36" s="29"/>
      <c r="CC36" s="29"/>
      <c r="CD36" s="30"/>
      <c r="CE36" s="22"/>
      <c r="CF36" s="22"/>
      <c r="CG36" s="24"/>
      <c r="CH36" s="22"/>
      <c r="CI36" s="22"/>
      <c r="CJ36" s="24"/>
      <c r="CK36" s="22"/>
      <c r="CL36" s="22"/>
      <c r="CM36" s="24"/>
      <c r="CN36" s="29"/>
      <c r="CO36" s="29"/>
      <c r="CP36" s="30"/>
      <c r="CQ36" s="22"/>
      <c r="CR36" s="22"/>
      <c r="CS36" s="24"/>
      <c r="CT36" s="22"/>
      <c r="CU36" s="22"/>
      <c r="CV36" s="24"/>
      <c r="CW36" s="22"/>
      <c r="CX36" s="22"/>
      <c r="CY36" s="24"/>
      <c r="CZ36" s="29"/>
      <c r="DA36" s="29"/>
      <c r="DB36" s="30"/>
      <c r="DC36" s="22"/>
      <c r="DD36" s="22"/>
      <c r="DE36" s="24"/>
      <c r="DF36" s="22"/>
      <c r="DG36" s="22"/>
      <c r="DH36" s="24"/>
      <c r="DI36" s="22"/>
      <c r="DJ36" s="22"/>
      <c r="DK36" s="24"/>
      <c r="DL36" s="29"/>
      <c r="DM36" s="29"/>
      <c r="DN36" s="30"/>
      <c r="DO36" s="22"/>
      <c r="DP36" s="22"/>
      <c r="DQ36" s="24"/>
      <c r="DR36" s="22"/>
      <c r="DS36" s="22"/>
      <c r="DT36" s="24"/>
      <c r="DU36" s="31"/>
      <c r="DV36" s="31"/>
      <c r="DW36" s="32"/>
      <c r="DX36" s="22"/>
      <c r="DY36" s="22"/>
      <c r="DZ36" s="24"/>
      <c r="EA36" s="31"/>
      <c r="EB36" s="31"/>
      <c r="EC36" s="32"/>
      <c r="ED36" s="22"/>
      <c r="EE36" s="22"/>
      <c r="EF36" s="24"/>
      <c r="EG36" s="22"/>
      <c r="EH36" s="22"/>
      <c r="EI36" s="24"/>
      <c r="EJ36" s="22"/>
      <c r="EK36" s="22"/>
      <c r="EL36" s="24"/>
      <c r="EM36" s="31"/>
      <c r="EN36" s="31"/>
      <c r="EO36" s="32"/>
      <c r="EP36" s="22"/>
      <c r="EQ36" s="22"/>
      <c r="ER36" s="24"/>
      <c r="ES36" s="22"/>
      <c r="ET36" s="22"/>
      <c r="EU36" s="24"/>
      <c r="EV36" s="31"/>
      <c r="EW36" s="31"/>
      <c r="EX36" s="32"/>
      <c r="EY36" s="22">
        <v>0</v>
      </c>
      <c r="EZ36" s="22">
        <f t="shared" si="64"/>
        <v>0</v>
      </c>
      <c r="FA36" s="24" t="e">
        <f t="shared" si="65"/>
        <v>#DIV/0!</v>
      </c>
      <c r="FB36" s="22">
        <v>0</v>
      </c>
      <c r="FC36" s="22">
        <f t="shared" si="66"/>
        <v>0</v>
      </c>
      <c r="FD36" s="24" t="e">
        <f t="shared" si="67"/>
        <v>#DIV/0!</v>
      </c>
      <c r="FE36" s="33">
        <f t="shared" si="41"/>
        <v>0</v>
      </c>
      <c r="FF36" s="33">
        <f t="shared" si="68"/>
        <v>0</v>
      </c>
      <c r="FG36" s="34" t="e">
        <f t="shared" si="69"/>
        <v>#DIV/0!</v>
      </c>
      <c r="FH36" s="22">
        <v>0</v>
      </c>
      <c r="FI36" s="22">
        <f t="shared" si="70"/>
        <v>0</v>
      </c>
      <c r="FJ36" s="24" t="e">
        <f t="shared" si="71"/>
        <v>#DIV/0!</v>
      </c>
      <c r="FK36" s="33">
        <f t="shared" si="42"/>
        <v>0</v>
      </c>
      <c r="FL36" s="33">
        <f t="shared" si="72"/>
        <v>0</v>
      </c>
      <c r="FM36" s="34" t="e">
        <f t="shared" si="73"/>
        <v>#DIV/0!</v>
      </c>
      <c r="FN36" s="22">
        <v>30753</v>
      </c>
      <c r="FO36" s="22">
        <f t="shared" si="74"/>
        <v>30753</v>
      </c>
      <c r="FP36" s="24" t="e">
        <f t="shared" si="75"/>
        <v>#DIV/0!</v>
      </c>
      <c r="FQ36" s="35">
        <f t="shared" si="43"/>
        <v>30753</v>
      </c>
      <c r="FR36" s="35">
        <f t="shared" si="44"/>
        <v>30753</v>
      </c>
      <c r="FS36" s="36" t="e">
        <f t="shared" si="45"/>
        <v>#DIV/0!</v>
      </c>
      <c r="FT36" s="35">
        <v>94573</v>
      </c>
      <c r="FU36" s="35">
        <f t="shared" si="46"/>
        <v>94573</v>
      </c>
      <c r="FV36" s="36" t="e">
        <f t="shared" si="47"/>
        <v>#DIV/0!</v>
      </c>
      <c r="FW36" s="35">
        <v>69810</v>
      </c>
      <c r="FX36" s="35">
        <f t="shared" si="7"/>
        <v>69810</v>
      </c>
      <c r="FY36" s="36" t="e">
        <f t="shared" si="8"/>
        <v>#DIV/0!</v>
      </c>
      <c r="FZ36" s="35">
        <f t="shared" si="9"/>
        <v>164383</v>
      </c>
      <c r="GA36" s="35">
        <f t="shared" si="10"/>
        <v>164383</v>
      </c>
      <c r="GB36" s="36" t="e">
        <f t="shared" si="11"/>
        <v>#DIV/0!</v>
      </c>
      <c r="GC36" s="35">
        <v>137051</v>
      </c>
      <c r="GD36" s="35">
        <f t="shared" si="12"/>
        <v>137051</v>
      </c>
      <c r="GE36" s="36" t="e">
        <f t="shared" si="13"/>
        <v>#DIV/0!</v>
      </c>
      <c r="GF36" s="35">
        <f t="shared" si="14"/>
        <v>301434</v>
      </c>
      <c r="GG36" s="35">
        <f t="shared" si="15"/>
        <v>301434</v>
      </c>
      <c r="GH36" s="36" t="e">
        <f t="shared" si="16"/>
        <v>#DIV/0!</v>
      </c>
      <c r="GI36" s="35">
        <v>216712</v>
      </c>
      <c r="GJ36" s="35">
        <f t="shared" si="48"/>
        <v>185959</v>
      </c>
      <c r="GK36" s="36">
        <f t="shared" si="49"/>
        <v>7.0468572171820636</v>
      </c>
      <c r="GL36" s="35">
        <f t="shared" si="19"/>
        <v>518146</v>
      </c>
      <c r="GM36" s="35">
        <f t="shared" si="50"/>
        <v>487393</v>
      </c>
      <c r="GN36" s="36">
        <f t="shared" si="51"/>
        <v>16.848632653724838</v>
      </c>
      <c r="GO36" s="35">
        <v>99997</v>
      </c>
      <c r="GP36" s="35">
        <f t="shared" si="22"/>
        <v>5424</v>
      </c>
      <c r="GQ36" s="36">
        <f t="shared" si="23"/>
        <v>1.0573525213327271</v>
      </c>
      <c r="GR36" s="35">
        <v>176170.98</v>
      </c>
      <c r="GS36" s="35">
        <f t="shared" si="24"/>
        <v>106360.98000000001</v>
      </c>
      <c r="GT36" s="36">
        <f t="shared" si="25"/>
        <v>2.5235779974215728</v>
      </c>
      <c r="GU36" s="35">
        <f t="shared" si="26"/>
        <v>276167.98</v>
      </c>
      <c r="GV36" s="35">
        <f t="shared" si="27"/>
        <v>111784.97999999998</v>
      </c>
      <c r="GW36" s="36">
        <f t="shared" si="28"/>
        <v>1.6800276184276961</v>
      </c>
      <c r="GX36" s="35">
        <v>169607</v>
      </c>
      <c r="GY36" s="35">
        <f t="shared" si="29"/>
        <v>32556</v>
      </c>
      <c r="GZ36" s="36">
        <f t="shared" si="30"/>
        <v>1.2375466067376377</v>
      </c>
      <c r="HA36" s="35">
        <f t="shared" si="31"/>
        <v>445774.98</v>
      </c>
      <c r="HB36" s="35">
        <f t="shared" si="32"/>
        <v>144340.97999999998</v>
      </c>
      <c r="HC36" s="36">
        <f t="shared" si="33"/>
        <v>1.4788477079559703</v>
      </c>
      <c r="HD36" s="35">
        <v>222501.76000000001</v>
      </c>
      <c r="HE36" s="35">
        <f t="shared" si="34"/>
        <v>5789.7600000000093</v>
      </c>
      <c r="HF36" s="36">
        <f t="shared" si="35"/>
        <v>1.0267163793421685</v>
      </c>
      <c r="HG36" s="35">
        <f t="shared" si="36"/>
        <v>668276.74</v>
      </c>
      <c r="HH36" s="35">
        <f t="shared" si="37"/>
        <v>150130.74</v>
      </c>
      <c r="HI36" s="36">
        <f t="shared" si="38"/>
        <v>1.2897460175317381</v>
      </c>
      <c r="HJ36" s="22">
        <f t="shared" si="40"/>
        <v>220531.32419999997</v>
      </c>
      <c r="HK36" s="37">
        <f t="shared" si="39"/>
        <v>49543.144200000002</v>
      </c>
    </row>
    <row r="37" spans="1:219" s="1" customFormat="1" ht="11.25" x14ac:dyDescent="0.2">
      <c r="A37" s="13">
        <v>27</v>
      </c>
      <c r="B37" s="21">
        <v>66</v>
      </c>
      <c r="C37" s="21" t="s">
        <v>135</v>
      </c>
      <c r="D37" s="13">
        <v>1001264801</v>
      </c>
      <c r="E37" s="13"/>
      <c r="F37" s="13">
        <v>86618101</v>
      </c>
      <c r="G37" s="22"/>
      <c r="H37" s="22"/>
      <c r="I37" s="22"/>
      <c r="J37" s="23"/>
      <c r="K37" s="22"/>
      <c r="L37" s="22"/>
      <c r="M37" s="22"/>
      <c r="N37" s="23"/>
      <c r="O37" s="22"/>
      <c r="P37" s="22"/>
      <c r="Q37" s="22"/>
      <c r="R37" s="23"/>
      <c r="S37" s="22"/>
      <c r="T37" s="22"/>
      <c r="U37" s="22"/>
      <c r="V37" s="23"/>
      <c r="W37" s="22"/>
      <c r="X37" s="22"/>
      <c r="Y37" s="24"/>
      <c r="Z37" s="22"/>
      <c r="AA37" s="22"/>
      <c r="AB37" s="24"/>
      <c r="AC37" s="22"/>
      <c r="AD37" s="22"/>
      <c r="AE37" s="24"/>
      <c r="AF37" s="25"/>
      <c r="AG37" s="25"/>
      <c r="AH37" s="26"/>
      <c r="AI37" s="22"/>
      <c r="AJ37" s="22"/>
      <c r="AK37" s="24"/>
      <c r="AL37" s="22"/>
      <c r="AM37" s="22"/>
      <c r="AN37" s="24"/>
      <c r="AO37" s="22"/>
      <c r="AP37" s="22"/>
      <c r="AQ37" s="24"/>
      <c r="AR37" s="27"/>
      <c r="AS37" s="27"/>
      <c r="AT37" s="28"/>
      <c r="AU37" s="22"/>
      <c r="AV37" s="22"/>
      <c r="AW37" s="24"/>
      <c r="AX37" s="22"/>
      <c r="AY37" s="22"/>
      <c r="AZ37" s="24"/>
      <c r="BA37" s="22"/>
      <c r="BB37" s="22"/>
      <c r="BC37" s="24"/>
      <c r="BD37" s="27"/>
      <c r="BE37" s="27"/>
      <c r="BF37" s="28"/>
      <c r="BG37" s="22"/>
      <c r="BH37" s="22"/>
      <c r="BI37" s="24"/>
      <c r="BJ37" s="22"/>
      <c r="BK37" s="22"/>
      <c r="BL37" s="24"/>
      <c r="BM37" s="22"/>
      <c r="BN37" s="22"/>
      <c r="BO37" s="24"/>
      <c r="BP37" s="27"/>
      <c r="BQ37" s="22"/>
      <c r="BR37" s="24"/>
      <c r="BS37" s="22"/>
      <c r="BT37" s="22"/>
      <c r="BU37" s="24"/>
      <c r="BV37" s="22"/>
      <c r="BW37" s="22"/>
      <c r="BX37" s="24"/>
      <c r="BY37" s="22"/>
      <c r="BZ37" s="22"/>
      <c r="CA37" s="24"/>
      <c r="CB37" s="29"/>
      <c r="CC37" s="29"/>
      <c r="CD37" s="30"/>
      <c r="CE37" s="22"/>
      <c r="CF37" s="22"/>
      <c r="CG37" s="24"/>
      <c r="CH37" s="22"/>
      <c r="CI37" s="22"/>
      <c r="CJ37" s="24"/>
      <c r="CK37" s="22"/>
      <c r="CL37" s="22"/>
      <c r="CM37" s="24"/>
      <c r="CN37" s="29"/>
      <c r="CO37" s="29"/>
      <c r="CP37" s="30"/>
      <c r="CQ37" s="22"/>
      <c r="CR37" s="22"/>
      <c r="CS37" s="24"/>
      <c r="CT37" s="22"/>
      <c r="CU37" s="22"/>
      <c r="CV37" s="24"/>
      <c r="CW37" s="22"/>
      <c r="CX37" s="22"/>
      <c r="CY37" s="24"/>
      <c r="CZ37" s="29"/>
      <c r="DA37" s="29"/>
      <c r="DB37" s="30"/>
      <c r="DC37" s="22"/>
      <c r="DD37" s="22"/>
      <c r="DE37" s="24"/>
      <c r="DF37" s="22"/>
      <c r="DG37" s="22"/>
      <c r="DH37" s="24"/>
      <c r="DI37" s="22"/>
      <c r="DJ37" s="22"/>
      <c r="DK37" s="24"/>
      <c r="DL37" s="29"/>
      <c r="DM37" s="29"/>
      <c r="DN37" s="30"/>
      <c r="DO37" s="22"/>
      <c r="DP37" s="22"/>
      <c r="DQ37" s="24"/>
      <c r="DR37" s="22"/>
      <c r="DS37" s="22"/>
      <c r="DT37" s="24"/>
      <c r="DU37" s="31"/>
      <c r="DV37" s="31"/>
      <c r="DW37" s="32"/>
      <c r="DX37" s="22"/>
      <c r="DY37" s="22"/>
      <c r="DZ37" s="24"/>
      <c r="EA37" s="31"/>
      <c r="EB37" s="31"/>
      <c r="EC37" s="32"/>
      <c r="ED37" s="22"/>
      <c r="EE37" s="22"/>
      <c r="EF37" s="24"/>
      <c r="EG37" s="22"/>
      <c r="EH37" s="22"/>
      <c r="EI37" s="24"/>
      <c r="EJ37" s="22"/>
      <c r="EK37" s="22"/>
      <c r="EL37" s="24"/>
      <c r="EM37" s="31"/>
      <c r="EN37" s="31"/>
      <c r="EO37" s="32"/>
      <c r="EP37" s="22"/>
      <c r="EQ37" s="22"/>
      <c r="ER37" s="24"/>
      <c r="ES37" s="22"/>
      <c r="ET37" s="22"/>
      <c r="EU37" s="24"/>
      <c r="EV37" s="31"/>
      <c r="EW37" s="31"/>
      <c r="EX37" s="32"/>
      <c r="EY37" s="22">
        <v>63509</v>
      </c>
      <c r="EZ37" s="22">
        <f t="shared" si="64"/>
        <v>63509</v>
      </c>
      <c r="FA37" s="24" t="e">
        <f t="shared" si="65"/>
        <v>#DIV/0!</v>
      </c>
      <c r="FB37" s="22">
        <v>130386</v>
      </c>
      <c r="FC37" s="22">
        <f t="shared" si="66"/>
        <v>130386</v>
      </c>
      <c r="FD37" s="24" t="e">
        <f t="shared" si="67"/>
        <v>#DIV/0!</v>
      </c>
      <c r="FE37" s="33">
        <f t="shared" si="41"/>
        <v>193895</v>
      </c>
      <c r="FF37" s="33">
        <f t="shared" si="68"/>
        <v>193895</v>
      </c>
      <c r="FG37" s="34" t="e">
        <f t="shared" si="69"/>
        <v>#DIV/0!</v>
      </c>
      <c r="FH37" s="22">
        <v>153004</v>
      </c>
      <c r="FI37" s="22">
        <f t="shared" si="70"/>
        <v>153004</v>
      </c>
      <c r="FJ37" s="24" t="e">
        <f t="shared" si="71"/>
        <v>#DIV/0!</v>
      </c>
      <c r="FK37" s="33">
        <f t="shared" si="42"/>
        <v>346899</v>
      </c>
      <c r="FL37" s="33">
        <f t="shared" si="72"/>
        <v>346899</v>
      </c>
      <c r="FM37" s="34" t="e">
        <f t="shared" si="73"/>
        <v>#DIV/0!</v>
      </c>
      <c r="FN37" s="22">
        <v>117359</v>
      </c>
      <c r="FO37" s="22">
        <f t="shared" si="74"/>
        <v>117359</v>
      </c>
      <c r="FP37" s="24" t="e">
        <f t="shared" si="75"/>
        <v>#DIV/0!</v>
      </c>
      <c r="FQ37" s="35">
        <f t="shared" si="43"/>
        <v>464258</v>
      </c>
      <c r="FR37" s="35">
        <f t="shared" si="44"/>
        <v>464258</v>
      </c>
      <c r="FS37" s="36" t="e">
        <f t="shared" si="45"/>
        <v>#DIV/0!</v>
      </c>
      <c r="FT37" s="35">
        <v>0</v>
      </c>
      <c r="FU37" s="35">
        <f t="shared" si="46"/>
        <v>-63509</v>
      </c>
      <c r="FV37" s="36">
        <f t="shared" si="47"/>
        <v>0</v>
      </c>
      <c r="FW37" s="35">
        <v>0</v>
      </c>
      <c r="FX37" s="35">
        <f t="shared" si="7"/>
        <v>-130386</v>
      </c>
      <c r="FY37" s="36">
        <f t="shared" si="8"/>
        <v>0</v>
      </c>
      <c r="FZ37" s="35">
        <f t="shared" si="9"/>
        <v>0</v>
      </c>
      <c r="GA37" s="35">
        <f t="shared" si="10"/>
        <v>-193895</v>
      </c>
      <c r="GB37" s="36">
        <f t="shared" si="11"/>
        <v>0</v>
      </c>
      <c r="GC37" s="35">
        <v>101200</v>
      </c>
      <c r="GD37" s="35">
        <f t="shared" si="12"/>
        <v>-51804</v>
      </c>
      <c r="GE37" s="36">
        <f t="shared" si="13"/>
        <v>0.66142061645447181</v>
      </c>
      <c r="GF37" s="35">
        <f t="shared" si="14"/>
        <v>101200</v>
      </c>
      <c r="GG37" s="35">
        <f t="shared" si="15"/>
        <v>-245699</v>
      </c>
      <c r="GH37" s="36">
        <f t="shared" si="16"/>
        <v>0.29172756335417516</v>
      </c>
      <c r="GI37" s="35">
        <v>166000</v>
      </c>
      <c r="GJ37" s="35">
        <f t="shared" si="48"/>
        <v>48641</v>
      </c>
      <c r="GK37" s="36">
        <f t="shared" si="49"/>
        <v>1.4144633134229161</v>
      </c>
      <c r="GL37" s="35">
        <f t="shared" si="19"/>
        <v>267200</v>
      </c>
      <c r="GM37" s="35">
        <f t="shared" si="50"/>
        <v>-197058</v>
      </c>
      <c r="GN37" s="36">
        <f t="shared" si="51"/>
        <v>0.57554204774069595</v>
      </c>
      <c r="GO37" s="35">
        <v>54037.19</v>
      </c>
      <c r="GP37" s="35">
        <f t="shared" si="22"/>
        <v>54037.19</v>
      </c>
      <c r="GQ37" s="36" t="e">
        <f t="shared" si="23"/>
        <v>#DIV/0!</v>
      </c>
      <c r="GR37" s="35">
        <v>99582.93</v>
      </c>
      <c r="GS37" s="35">
        <f t="shared" si="24"/>
        <v>99582.93</v>
      </c>
      <c r="GT37" s="36" t="e">
        <f t="shared" si="25"/>
        <v>#DIV/0!</v>
      </c>
      <c r="GU37" s="35">
        <f t="shared" si="26"/>
        <v>153620.12</v>
      </c>
      <c r="GV37" s="35">
        <f t="shared" si="27"/>
        <v>153620.12</v>
      </c>
      <c r="GW37" s="36" t="e">
        <f t="shared" si="28"/>
        <v>#DIV/0!</v>
      </c>
      <c r="GX37" s="35">
        <v>85000</v>
      </c>
      <c r="GY37" s="35">
        <f t="shared" si="29"/>
        <v>-16200</v>
      </c>
      <c r="GZ37" s="36">
        <f t="shared" si="30"/>
        <v>0.83992094861660083</v>
      </c>
      <c r="HA37" s="35">
        <f t="shared" si="31"/>
        <v>238620.12</v>
      </c>
      <c r="HB37" s="35">
        <f t="shared" si="32"/>
        <v>137420.12</v>
      </c>
      <c r="HC37" s="36">
        <f t="shared" si="33"/>
        <v>2.3579063241106719</v>
      </c>
      <c r="HD37" s="35">
        <v>164263</v>
      </c>
      <c r="HE37" s="35">
        <f t="shared" si="34"/>
        <v>-1737</v>
      </c>
      <c r="HF37" s="36">
        <f t="shared" si="35"/>
        <v>0.98953614457831329</v>
      </c>
      <c r="HG37" s="35">
        <f t="shared" si="36"/>
        <v>402883.12</v>
      </c>
      <c r="HH37" s="35">
        <f t="shared" si="37"/>
        <v>135683.12</v>
      </c>
      <c r="HI37" s="36">
        <f t="shared" si="38"/>
        <v>1.5077961077844311</v>
      </c>
      <c r="HJ37" s="22">
        <f t="shared" si="40"/>
        <v>132951.4296</v>
      </c>
      <c r="HK37" s="37">
        <f t="shared" si="39"/>
        <v>44775.429600000003</v>
      </c>
    </row>
    <row r="38" spans="1:219" s="1" customFormat="1" ht="11.25" x14ac:dyDescent="0.2">
      <c r="A38" s="13">
        <v>28</v>
      </c>
      <c r="B38" s="21">
        <v>5</v>
      </c>
      <c r="C38" s="21" t="s">
        <v>136</v>
      </c>
      <c r="D38" s="13">
        <v>7838024362</v>
      </c>
      <c r="E38" s="13">
        <v>101245001</v>
      </c>
      <c r="F38" s="13">
        <v>86618101</v>
      </c>
      <c r="G38" s="22">
        <v>288126</v>
      </c>
      <c r="H38" s="22">
        <v>370822</v>
      </c>
      <c r="I38" s="22">
        <v>354041</v>
      </c>
      <c r="J38" s="23">
        <f>G38+H38+I38</f>
        <v>1012989</v>
      </c>
      <c r="K38" s="22">
        <v>331797</v>
      </c>
      <c r="L38" s="22">
        <v>607164</v>
      </c>
      <c r="M38" s="22">
        <v>186737</v>
      </c>
      <c r="N38" s="23">
        <f>J38+K38+L38+M38</f>
        <v>2138687</v>
      </c>
      <c r="O38" s="22">
        <v>176400</v>
      </c>
      <c r="P38" s="22">
        <v>167018</v>
      </c>
      <c r="Q38" s="22">
        <v>131709</v>
      </c>
      <c r="R38" s="23">
        <f>N38+O38+P38+Q38</f>
        <v>2613814</v>
      </c>
      <c r="S38" s="22">
        <v>157208</v>
      </c>
      <c r="T38" s="22">
        <v>312244</v>
      </c>
      <c r="U38" s="22">
        <v>397120</v>
      </c>
      <c r="V38" s="23">
        <f>R38+S38+T38+U38</f>
        <v>3480386</v>
      </c>
      <c r="W38" s="22">
        <v>291585</v>
      </c>
      <c r="X38" s="22">
        <f>W38-G38</f>
        <v>3459</v>
      </c>
      <c r="Y38" s="24">
        <f>W38/G38</f>
        <v>1.0120051644072385</v>
      </c>
      <c r="Z38" s="22">
        <v>380991</v>
      </c>
      <c r="AA38" s="22">
        <f>Z38-H38</f>
        <v>10169</v>
      </c>
      <c r="AB38" s="24">
        <f>Z38/H38</f>
        <v>1.0274228605638285</v>
      </c>
      <c r="AC38" s="22">
        <v>406250</v>
      </c>
      <c r="AD38" s="22">
        <f>AC38-I38</f>
        <v>52209</v>
      </c>
      <c r="AE38" s="24">
        <f>AC38/I38</f>
        <v>1.1474659714552835</v>
      </c>
      <c r="AF38" s="25">
        <f>W38+Z38+AC38</f>
        <v>1078826</v>
      </c>
      <c r="AG38" s="25">
        <f>AF38-J38</f>
        <v>65837</v>
      </c>
      <c r="AH38" s="26">
        <f>AF38/J38</f>
        <v>1.0649928084115425</v>
      </c>
      <c r="AI38" s="22">
        <v>307737</v>
      </c>
      <c r="AJ38" s="22">
        <f>AI38-K38</f>
        <v>-24060</v>
      </c>
      <c r="AK38" s="24">
        <f>AI38/K38</f>
        <v>0.92748578196909559</v>
      </c>
      <c r="AL38" s="22">
        <v>628951</v>
      </c>
      <c r="AM38" s="22">
        <f>AL38-L38</f>
        <v>21787</v>
      </c>
      <c r="AN38" s="24">
        <f>AL38/L38</f>
        <v>1.035883221007833</v>
      </c>
      <c r="AO38" s="22">
        <v>239944</v>
      </c>
      <c r="AP38" s="22">
        <f>AO38-M38</f>
        <v>53207</v>
      </c>
      <c r="AQ38" s="24">
        <f>AO38/M38</f>
        <v>1.284930142392777</v>
      </c>
      <c r="AR38" s="27">
        <f>AF38+AI38+AL38+AO38</f>
        <v>2255458</v>
      </c>
      <c r="AS38" s="27">
        <f>AR38-N38</f>
        <v>116771</v>
      </c>
      <c r="AT38" s="28">
        <f>AR38/N38</f>
        <v>1.0545993873811361</v>
      </c>
      <c r="AU38" s="22">
        <v>260419.01</v>
      </c>
      <c r="AV38" s="22">
        <f>AU38-O38</f>
        <v>84019.010000000009</v>
      </c>
      <c r="AW38" s="24">
        <f>AU38/O38</f>
        <v>1.4762982426303854</v>
      </c>
      <c r="AX38" s="22">
        <v>175864</v>
      </c>
      <c r="AY38" s="22">
        <f>AX38-P38</f>
        <v>8846</v>
      </c>
      <c r="AZ38" s="24">
        <f>AX38/P38</f>
        <v>1.0529643511477804</v>
      </c>
      <c r="BA38" s="22">
        <v>154613</v>
      </c>
      <c r="BB38" s="22">
        <f>BA38-Q38</f>
        <v>22904</v>
      </c>
      <c r="BC38" s="24">
        <f>BA38/Q38</f>
        <v>1.1738985187041129</v>
      </c>
      <c r="BD38" s="27">
        <f>AR38+AU38+AX38+BA38</f>
        <v>2846354.01</v>
      </c>
      <c r="BE38" s="27">
        <f>BD38-R38</f>
        <v>232540.00999999978</v>
      </c>
      <c r="BF38" s="28">
        <f>BD38/R38</f>
        <v>1.0889657833342388</v>
      </c>
      <c r="BG38" s="22">
        <v>213004.74</v>
      </c>
      <c r="BH38" s="22">
        <f>BG38-S38</f>
        <v>55796.739999999991</v>
      </c>
      <c r="BI38" s="24">
        <f>BG38/S38</f>
        <v>1.3549230319067731</v>
      </c>
      <c r="BJ38" s="22">
        <v>343071</v>
      </c>
      <c r="BK38" s="22">
        <f>BJ38-T38</f>
        <v>30827</v>
      </c>
      <c r="BL38" s="24">
        <f>BJ38/T38</f>
        <v>1.0987272773856342</v>
      </c>
      <c r="BM38" s="22">
        <v>392945.37</v>
      </c>
      <c r="BN38" s="22">
        <f>BM38-U38</f>
        <v>-4174.6300000000047</v>
      </c>
      <c r="BO38" s="24">
        <f>BM38/U38</f>
        <v>0.9894877367042707</v>
      </c>
      <c r="BP38" s="27">
        <f>BD38+BG38+BJ38+BM38</f>
        <v>3795375.12</v>
      </c>
      <c r="BQ38" s="22">
        <f>BP38-V38</f>
        <v>314989.12000000011</v>
      </c>
      <c r="BR38" s="24">
        <f>BP38/V38</f>
        <v>1.0905040762719997</v>
      </c>
      <c r="BS38" s="22">
        <v>344258</v>
      </c>
      <c r="BT38" s="22">
        <f>BS38-W38</f>
        <v>52673</v>
      </c>
      <c r="BU38" s="24">
        <f>BS38/W38</f>
        <v>1.1806437230996107</v>
      </c>
      <c r="BV38" s="22">
        <v>360733</v>
      </c>
      <c r="BW38" s="22">
        <f>BV38-Z38</f>
        <v>-20258</v>
      </c>
      <c r="BX38" s="24">
        <f>BV38/Z38</f>
        <v>0.94682814029727735</v>
      </c>
      <c r="BY38" s="22">
        <v>389128</v>
      </c>
      <c r="BZ38" s="22">
        <f>BY38-AC38</f>
        <v>-17122</v>
      </c>
      <c r="CA38" s="24">
        <f>BY38/AC38</f>
        <v>0.95785353846153842</v>
      </c>
      <c r="CB38" s="29">
        <f>BS38+BV38+BY38</f>
        <v>1094119</v>
      </c>
      <c r="CC38" s="29">
        <f>CB38-AF38</f>
        <v>15293</v>
      </c>
      <c r="CD38" s="30">
        <f>CB38/AF38</f>
        <v>1.0141755945815174</v>
      </c>
      <c r="CE38" s="22">
        <v>322179</v>
      </c>
      <c r="CF38" s="22">
        <f>CE38-AI38</f>
        <v>14442</v>
      </c>
      <c r="CG38" s="24">
        <f>CE38/AI38</f>
        <v>1.0469296834634769</v>
      </c>
      <c r="CH38" s="22">
        <v>753502</v>
      </c>
      <c r="CI38" s="22">
        <f>CH38-AL38</f>
        <v>124551</v>
      </c>
      <c r="CJ38" s="24">
        <f>CH38/AL38</f>
        <v>1.1980297352257967</v>
      </c>
      <c r="CK38" s="22">
        <v>177958</v>
      </c>
      <c r="CL38" s="22">
        <f>CK38-AO38</f>
        <v>-61986</v>
      </c>
      <c r="CM38" s="24">
        <f>CK38/AO38</f>
        <v>0.74166472176841258</v>
      </c>
      <c r="CN38" s="29">
        <f>CB38+CE38+CH38+CK38</f>
        <v>2347758</v>
      </c>
      <c r="CO38" s="29">
        <f>CN38-AR38</f>
        <v>92300</v>
      </c>
      <c r="CP38" s="30">
        <f>CN38/AR38</f>
        <v>1.0409229522340917</v>
      </c>
      <c r="CQ38" s="22">
        <v>276882</v>
      </c>
      <c r="CR38" s="22">
        <f>CQ38-AU38</f>
        <v>16462.989999999991</v>
      </c>
      <c r="CS38" s="24">
        <f>CQ38/AU38</f>
        <v>1.063217312745333</v>
      </c>
      <c r="CT38" s="22">
        <v>166322</v>
      </c>
      <c r="CU38" s="22">
        <f>CT38-AX38</f>
        <v>-9542</v>
      </c>
      <c r="CV38" s="24">
        <f>CT38/AX38</f>
        <v>0.94574216439976344</v>
      </c>
      <c r="CW38" s="22">
        <v>141710</v>
      </c>
      <c r="CX38" s="22">
        <f>CW38-BA38</f>
        <v>-12903</v>
      </c>
      <c r="CY38" s="24">
        <f>CW38/BA38</f>
        <v>0.91654647409984935</v>
      </c>
      <c r="CZ38" s="29">
        <f>CN38+CQ38+CT38+CW38</f>
        <v>2932672</v>
      </c>
      <c r="DA38" s="29">
        <f>CZ38-BD38</f>
        <v>86317.990000000224</v>
      </c>
      <c r="DB38" s="30">
        <f>CZ38/BD38</f>
        <v>1.0303258096838068</v>
      </c>
      <c r="DC38" s="22">
        <v>176605</v>
      </c>
      <c r="DD38" s="22">
        <f>DC38-BG38</f>
        <v>-36399.739999999991</v>
      </c>
      <c r="DE38" s="24">
        <f>DC38/BG38</f>
        <v>0.82911300471529414</v>
      </c>
      <c r="DF38" s="22">
        <v>335253</v>
      </c>
      <c r="DG38" s="22">
        <f>DF38-BJ38</f>
        <v>-7818</v>
      </c>
      <c r="DH38" s="24">
        <f>DF38/BJ38</f>
        <v>0.97721171419327191</v>
      </c>
      <c r="DI38" s="22">
        <v>402599</v>
      </c>
      <c r="DJ38" s="22">
        <f>DI38-BM38</f>
        <v>9653.6300000000047</v>
      </c>
      <c r="DK38" s="24">
        <f>DI38/BM38</f>
        <v>1.0245673590708042</v>
      </c>
      <c r="DL38" s="29">
        <f>CZ38+DC38+DF38+DI38</f>
        <v>3847129</v>
      </c>
      <c r="DM38" s="29">
        <f>DL38-BP38</f>
        <v>51753.879999999888</v>
      </c>
      <c r="DN38" s="30">
        <f>DL38/BP38</f>
        <v>1.0136360381684748</v>
      </c>
      <c r="DO38" s="22">
        <v>785323</v>
      </c>
      <c r="DP38" s="22">
        <f>DO38-BV38-BS38</f>
        <v>80332</v>
      </c>
      <c r="DQ38" s="24">
        <f>DO38/(BV38+BS38)</f>
        <v>1.1139475539404049</v>
      </c>
      <c r="DR38" s="22">
        <v>385965</v>
      </c>
      <c r="DS38" s="22">
        <f>DR38-BY38</f>
        <v>-3163</v>
      </c>
      <c r="DT38" s="24">
        <f>DR38/BY38</f>
        <v>0.99187156925227693</v>
      </c>
      <c r="DU38" s="31">
        <f>DO38+DR38</f>
        <v>1171288</v>
      </c>
      <c r="DV38" s="31">
        <f>DU38-CB38</f>
        <v>77169</v>
      </c>
      <c r="DW38" s="32">
        <f>DU38/CB38</f>
        <v>1.0705307192362075</v>
      </c>
      <c r="DX38" s="22">
        <v>1379695</v>
      </c>
      <c r="DY38" s="22">
        <f>DX38-(CK38+CH38+CE38)</f>
        <v>126056</v>
      </c>
      <c r="DZ38" s="24">
        <f>DX38/(CK38+CH38+CE38)</f>
        <v>1.1005520728056482</v>
      </c>
      <c r="EA38" s="31">
        <f>DU38+DX38</f>
        <v>2550983</v>
      </c>
      <c r="EB38" s="31">
        <f>EA38-CN38</f>
        <v>203225</v>
      </c>
      <c r="EC38" s="32">
        <f>EA38/CN38</f>
        <v>1.086561306574187</v>
      </c>
      <c r="ED38" s="22">
        <v>254570</v>
      </c>
      <c r="EE38" s="22">
        <f>ED38-CQ38</f>
        <v>-22312</v>
      </c>
      <c r="EF38" s="24">
        <f>ED38/CQ38</f>
        <v>0.91941693573435612</v>
      </c>
      <c r="EG38" s="22">
        <v>224600</v>
      </c>
      <c r="EH38" s="22">
        <f>EG38-CT38</f>
        <v>58278</v>
      </c>
      <c r="EI38" s="24">
        <f>EG38/CT38</f>
        <v>1.3503926119214535</v>
      </c>
      <c r="EJ38" s="22">
        <v>171190</v>
      </c>
      <c r="EK38" s="22">
        <f>EJ38-CW38</f>
        <v>29480</v>
      </c>
      <c r="EL38" s="24">
        <f>EJ38/CW38</f>
        <v>1.2080304847928869</v>
      </c>
      <c r="EM38" s="31">
        <f>EA38+ED38+EG38+EJ38</f>
        <v>3201343</v>
      </c>
      <c r="EN38" s="31">
        <f>EM38-CZ38</f>
        <v>268671</v>
      </c>
      <c r="EO38" s="32">
        <f>EM38/CZ38</f>
        <v>1.0916130409401392</v>
      </c>
      <c r="EP38" s="22">
        <v>652392</v>
      </c>
      <c r="EQ38" s="22">
        <f>EP38-DF38-DC38</f>
        <v>140534</v>
      </c>
      <c r="ER38" s="24">
        <f>EP38/(DC38+DF38)</f>
        <v>1.2745566153112777</v>
      </c>
      <c r="ES38" s="22">
        <v>490848</v>
      </c>
      <c r="ET38" s="22">
        <f>ES38-DI38</f>
        <v>88249</v>
      </c>
      <c r="EU38" s="24">
        <f>ES38/DI38</f>
        <v>1.2191982593101325</v>
      </c>
      <c r="EV38" s="31">
        <f>EM38+EP38+ES38</f>
        <v>4344583</v>
      </c>
      <c r="EW38" s="31">
        <f>EV38-DL38</f>
        <v>497454</v>
      </c>
      <c r="EX38" s="32">
        <f>EV38/DL38</f>
        <v>1.1293052559454075</v>
      </c>
      <c r="EY38" s="22">
        <v>1412366</v>
      </c>
      <c r="EZ38" s="22">
        <f t="shared" si="64"/>
        <v>241078</v>
      </c>
      <c r="FA38" s="24">
        <f t="shared" si="65"/>
        <v>1.2058229914418999</v>
      </c>
      <c r="FB38" s="22">
        <v>1597398.88</v>
      </c>
      <c r="FC38" s="22">
        <f t="shared" si="66"/>
        <v>217703.87999999989</v>
      </c>
      <c r="FD38" s="24">
        <f t="shared" si="67"/>
        <v>1.1577913089487168</v>
      </c>
      <c r="FE38" s="33">
        <f t="shared" si="41"/>
        <v>3009764.88</v>
      </c>
      <c r="FF38" s="33">
        <f t="shared" si="68"/>
        <v>458781.87999999989</v>
      </c>
      <c r="FG38" s="34">
        <f t="shared" si="69"/>
        <v>1.1798451342090479</v>
      </c>
      <c r="FH38" s="22">
        <v>588751</v>
      </c>
      <c r="FI38" s="22">
        <f t="shared" si="70"/>
        <v>-61609</v>
      </c>
      <c r="FJ38" s="24">
        <f t="shared" si="71"/>
        <v>0.90526938926133216</v>
      </c>
      <c r="FK38" s="33">
        <f t="shared" si="42"/>
        <v>3598515.88</v>
      </c>
      <c r="FL38" s="33">
        <f t="shared" si="72"/>
        <v>397172.87999999989</v>
      </c>
      <c r="FM38" s="34">
        <f t="shared" si="73"/>
        <v>1.1240644566983293</v>
      </c>
      <c r="FN38" s="22">
        <v>1055080</v>
      </c>
      <c r="FO38" s="22">
        <f t="shared" si="74"/>
        <v>-88160</v>
      </c>
      <c r="FP38" s="24">
        <f t="shared" si="75"/>
        <v>0.9228858332458626</v>
      </c>
      <c r="FQ38" s="35">
        <f t="shared" si="43"/>
        <v>4653595.88</v>
      </c>
      <c r="FR38" s="35">
        <f t="shared" si="44"/>
        <v>309012.87999999989</v>
      </c>
      <c r="FS38" s="36">
        <f t="shared" si="45"/>
        <v>1.0711260160065994</v>
      </c>
      <c r="FT38" s="35">
        <v>1407764</v>
      </c>
      <c r="FU38" s="35">
        <f t="shared" si="46"/>
        <v>-4602</v>
      </c>
      <c r="FV38" s="36">
        <f t="shared" si="47"/>
        <v>0.99674163779077096</v>
      </c>
      <c r="FW38" s="35">
        <v>1729057</v>
      </c>
      <c r="FX38" s="35">
        <f t="shared" si="7"/>
        <v>131658.12000000011</v>
      </c>
      <c r="FY38" s="36">
        <f t="shared" si="8"/>
        <v>1.0824203157072454</v>
      </c>
      <c r="FZ38" s="35">
        <f t="shared" si="9"/>
        <v>3136821</v>
      </c>
      <c r="GA38" s="35">
        <f t="shared" si="10"/>
        <v>127056.12000000011</v>
      </c>
      <c r="GB38" s="36">
        <f t="shared" si="11"/>
        <v>1.0422146330579816</v>
      </c>
      <c r="GC38" s="35">
        <v>620904</v>
      </c>
      <c r="GD38" s="35">
        <f t="shared" si="12"/>
        <v>32153</v>
      </c>
      <c r="GE38" s="36">
        <f t="shared" si="13"/>
        <v>1.0546122214654412</v>
      </c>
      <c r="GF38" s="35">
        <f t="shared" si="14"/>
        <v>3757725</v>
      </c>
      <c r="GG38" s="35">
        <f t="shared" si="15"/>
        <v>159209.12000000011</v>
      </c>
      <c r="GH38" s="36">
        <f t="shared" si="16"/>
        <v>1.0442429949760288</v>
      </c>
      <c r="GI38" s="35">
        <v>1188606</v>
      </c>
      <c r="GJ38" s="35">
        <f t="shared" si="48"/>
        <v>133526</v>
      </c>
      <c r="GK38" s="36">
        <f t="shared" si="49"/>
        <v>1.1265553322970769</v>
      </c>
      <c r="GL38" s="35">
        <f t="shared" si="19"/>
        <v>4946331</v>
      </c>
      <c r="GM38" s="35">
        <f t="shared" si="50"/>
        <v>292735.12000000011</v>
      </c>
      <c r="GN38" s="36">
        <f t="shared" si="51"/>
        <v>1.0629051442258024</v>
      </c>
      <c r="GO38" s="35">
        <v>1465265</v>
      </c>
      <c r="GP38" s="35">
        <f t="shared" si="22"/>
        <v>57501</v>
      </c>
      <c r="GQ38" s="36">
        <f t="shared" si="23"/>
        <v>1.0408456246927753</v>
      </c>
      <c r="GR38" s="35">
        <v>1653429</v>
      </c>
      <c r="GS38" s="35">
        <f t="shared" si="24"/>
        <v>-75628</v>
      </c>
      <c r="GT38" s="36">
        <f t="shared" si="25"/>
        <v>0.95626055127158904</v>
      </c>
      <c r="GU38" s="35">
        <f t="shared" si="26"/>
        <v>3118694</v>
      </c>
      <c r="GV38" s="35">
        <f t="shared" si="27"/>
        <v>-18127</v>
      </c>
      <c r="GW38" s="36">
        <f t="shared" si="28"/>
        <v>0.9942212195085407</v>
      </c>
      <c r="GX38" s="35">
        <v>687756</v>
      </c>
      <c r="GY38" s="35">
        <f t="shared" si="29"/>
        <v>66852</v>
      </c>
      <c r="GZ38" s="36">
        <f t="shared" si="30"/>
        <v>1.107668818368057</v>
      </c>
      <c r="HA38" s="35">
        <f t="shared" si="31"/>
        <v>3806450</v>
      </c>
      <c r="HB38" s="35">
        <f t="shared" si="32"/>
        <v>48725</v>
      </c>
      <c r="HC38" s="36">
        <f t="shared" si="33"/>
        <v>1.0129666220918241</v>
      </c>
      <c r="HD38" s="35">
        <v>1272190</v>
      </c>
      <c r="HE38" s="35">
        <f t="shared" si="34"/>
        <v>83584</v>
      </c>
      <c r="HF38" s="36">
        <f t="shared" si="35"/>
        <v>1.0703210315276888</v>
      </c>
      <c r="HG38" s="35">
        <f t="shared" si="36"/>
        <v>5078640</v>
      </c>
      <c r="HH38" s="35">
        <f t="shared" si="37"/>
        <v>132309</v>
      </c>
      <c r="HI38" s="36">
        <f t="shared" si="38"/>
        <v>1.0267489175309943</v>
      </c>
      <c r="HJ38" s="22">
        <f t="shared" si="40"/>
        <v>1675951.2</v>
      </c>
      <c r="HK38" s="37">
        <f t="shared" si="39"/>
        <v>43661.97</v>
      </c>
    </row>
    <row r="39" spans="1:219" s="1" customFormat="1" ht="11.25" x14ac:dyDescent="0.2">
      <c r="A39" s="13">
        <v>29</v>
      </c>
      <c r="B39" s="21">
        <v>12</v>
      </c>
      <c r="C39" s="21" t="s">
        <v>137</v>
      </c>
      <c r="D39" s="13">
        <v>1007018256</v>
      </c>
      <c r="E39" s="13">
        <v>101201001</v>
      </c>
      <c r="F39" s="13">
        <v>86618101</v>
      </c>
      <c r="G39" s="22">
        <v>121393</v>
      </c>
      <c r="H39" s="22">
        <v>117445</v>
      </c>
      <c r="I39" s="22">
        <v>135851</v>
      </c>
      <c r="J39" s="23">
        <f>G39+H39+I39</f>
        <v>374689</v>
      </c>
      <c r="K39" s="22">
        <v>4633</v>
      </c>
      <c r="L39" s="22">
        <v>240829</v>
      </c>
      <c r="M39" s="22">
        <v>274137</v>
      </c>
      <c r="N39" s="23">
        <f>J39+K39+L39+M39</f>
        <v>894288</v>
      </c>
      <c r="O39" s="22">
        <v>44271</v>
      </c>
      <c r="P39" s="22">
        <v>36026</v>
      </c>
      <c r="Q39" s="22">
        <v>111478</v>
      </c>
      <c r="R39" s="23">
        <f>N39+O39+P39+Q39</f>
        <v>1086063</v>
      </c>
      <c r="S39" s="22">
        <v>145200</v>
      </c>
      <c r="T39" s="22">
        <v>122633</v>
      </c>
      <c r="U39" s="22">
        <v>123379.19</v>
      </c>
      <c r="V39" s="23">
        <f>R39+S39+T39+U39</f>
        <v>1477275.19</v>
      </c>
      <c r="W39" s="22">
        <v>117895</v>
      </c>
      <c r="X39" s="22">
        <f>W39-G39</f>
        <v>-3498</v>
      </c>
      <c r="Y39" s="24">
        <f>W39/G39</f>
        <v>0.97118449992997946</v>
      </c>
      <c r="Z39" s="22">
        <v>119903</v>
      </c>
      <c r="AA39" s="22">
        <f>Z39-H39</f>
        <v>2458</v>
      </c>
      <c r="AB39" s="24">
        <f>Z39/H39</f>
        <v>1.0209289454638342</v>
      </c>
      <c r="AC39" s="22">
        <v>111599</v>
      </c>
      <c r="AD39" s="22">
        <f>AC39-I39</f>
        <v>-24252</v>
      </c>
      <c r="AE39" s="24">
        <f>AC39/I39</f>
        <v>0.82148088714841994</v>
      </c>
      <c r="AF39" s="25">
        <f>W39+Z39+AC39</f>
        <v>349397</v>
      </c>
      <c r="AG39" s="25">
        <f>AF39-J39</f>
        <v>-25292</v>
      </c>
      <c r="AH39" s="26">
        <f>AF39/J39</f>
        <v>0.93249868557657145</v>
      </c>
      <c r="AI39" s="22">
        <v>119903</v>
      </c>
      <c r="AJ39" s="22">
        <f>AI39-K39</f>
        <v>115270</v>
      </c>
      <c r="AK39" s="24">
        <f>AI39/K39</f>
        <v>25.880207209151738</v>
      </c>
      <c r="AL39" s="22">
        <v>122922</v>
      </c>
      <c r="AM39" s="22">
        <f>AL39-L39</f>
        <v>-117907</v>
      </c>
      <c r="AN39" s="24">
        <f>AL39/L39</f>
        <v>0.51041195204896417</v>
      </c>
      <c r="AO39" s="22">
        <v>303231</v>
      </c>
      <c r="AP39" s="22">
        <f>AO39-M39</f>
        <v>29094</v>
      </c>
      <c r="AQ39" s="24">
        <f>AO39/M39</f>
        <v>1.1061294170433031</v>
      </c>
      <c r="AR39" s="27">
        <f>AF39+AI39+AL39+AO39</f>
        <v>895453</v>
      </c>
      <c r="AS39" s="27">
        <f>AR39-N39</f>
        <v>1165</v>
      </c>
      <c r="AT39" s="28">
        <f>AR39/N39</f>
        <v>1.001302712325336</v>
      </c>
      <c r="AU39" s="22">
        <v>42044</v>
      </c>
      <c r="AV39" s="22">
        <f>AU39-O39</f>
        <v>-2227</v>
      </c>
      <c r="AW39" s="24">
        <f>AU39/O39</f>
        <v>0.94969618937905176</v>
      </c>
      <c r="AX39" s="22">
        <v>36673</v>
      </c>
      <c r="AY39" s="22">
        <f>AX39-P39</f>
        <v>647</v>
      </c>
      <c r="AZ39" s="24">
        <f>AX39/P39</f>
        <v>1.017959251651585</v>
      </c>
      <c r="BA39" s="22">
        <v>113430</v>
      </c>
      <c r="BB39" s="22">
        <f>BA39-Q39</f>
        <v>1952</v>
      </c>
      <c r="BC39" s="24">
        <f>BA39/Q39</f>
        <v>1.0175101813810796</v>
      </c>
      <c r="BD39" s="27">
        <f>AR39+AU39+AX39+BA39</f>
        <v>1087600</v>
      </c>
      <c r="BE39" s="27">
        <f>BD39-R39</f>
        <v>1537</v>
      </c>
      <c r="BF39" s="28">
        <f>BD39/R39</f>
        <v>1.0014152033537649</v>
      </c>
      <c r="BG39" s="22">
        <v>117910</v>
      </c>
      <c r="BH39" s="22">
        <f>BG39-S39</f>
        <v>-27290</v>
      </c>
      <c r="BI39" s="24">
        <f>BG39/S39</f>
        <v>0.81205234159779616</v>
      </c>
      <c r="BJ39" s="22">
        <v>123107</v>
      </c>
      <c r="BK39" s="22">
        <f>BJ39-T39</f>
        <v>474</v>
      </c>
      <c r="BL39" s="24">
        <f>BJ39/T39</f>
        <v>1.0038651912617322</v>
      </c>
      <c r="BM39" s="22">
        <v>86403.86</v>
      </c>
      <c r="BN39" s="22">
        <f>BM39-U39</f>
        <v>-36975.33</v>
      </c>
      <c r="BO39" s="24">
        <f>BM39/U39</f>
        <v>0.70031145446813192</v>
      </c>
      <c r="BP39" s="27">
        <f>BD39+BG39+BJ39+BM39</f>
        <v>1415020.86</v>
      </c>
      <c r="BQ39" s="22">
        <f>BP39-V39</f>
        <v>-62254.329999999842</v>
      </c>
      <c r="BR39" s="24">
        <f>BP39/V39</f>
        <v>0.95785867763744148</v>
      </c>
      <c r="BS39" s="22">
        <v>123322</v>
      </c>
      <c r="BT39" s="22">
        <f>BS39-W39</f>
        <v>5427</v>
      </c>
      <c r="BU39" s="24">
        <f>BS39/W39</f>
        <v>1.0460324865346282</v>
      </c>
      <c r="BV39" s="22">
        <v>110448</v>
      </c>
      <c r="BW39" s="22">
        <f>BV39-Z39</f>
        <v>-9455</v>
      </c>
      <c r="BX39" s="24">
        <f>BV39/Z39</f>
        <v>0.92114459187843512</v>
      </c>
      <c r="BY39" s="22">
        <v>111278</v>
      </c>
      <c r="BZ39" s="22">
        <f>BY39-AC39</f>
        <v>-321</v>
      </c>
      <c r="CA39" s="24">
        <f>BY39/AC39</f>
        <v>0.99712363014005501</v>
      </c>
      <c r="CB39" s="29">
        <f>BS39+BV39+BY39</f>
        <v>345048</v>
      </c>
      <c r="CC39" s="29">
        <f>CB39-AF39</f>
        <v>-4349</v>
      </c>
      <c r="CD39" s="30">
        <f>CB39/AF39</f>
        <v>0.98755284103755903</v>
      </c>
      <c r="CE39" s="22">
        <v>109541</v>
      </c>
      <c r="CF39" s="22">
        <f>CE39-AI39</f>
        <v>-10362</v>
      </c>
      <c r="CG39" s="24">
        <f>CE39/AI39</f>
        <v>0.91358014394969267</v>
      </c>
      <c r="CH39" s="22">
        <v>117157.71</v>
      </c>
      <c r="CI39" s="22">
        <f>CH39-AL39</f>
        <v>-5764.2899999999936</v>
      </c>
      <c r="CJ39" s="24">
        <f>CH39/AL39</f>
        <v>0.95310611607360773</v>
      </c>
      <c r="CK39" s="22">
        <v>269085.21000000002</v>
      </c>
      <c r="CL39" s="22">
        <f>CK39-AO39</f>
        <v>-34145.789999999979</v>
      </c>
      <c r="CM39" s="24">
        <f>CK39/AO39</f>
        <v>0.88739347230329357</v>
      </c>
      <c r="CN39" s="29">
        <f>CB39+CE39+CH39+CK39</f>
        <v>840831.91999999993</v>
      </c>
      <c r="CO39" s="29">
        <f>CN39-AR39</f>
        <v>-54621.080000000075</v>
      </c>
      <c r="CP39" s="30">
        <f>CN39/AR39</f>
        <v>0.93900173431771394</v>
      </c>
      <c r="CQ39" s="22">
        <v>54309</v>
      </c>
      <c r="CR39" s="22">
        <f>CQ39-AU39</f>
        <v>12265</v>
      </c>
      <c r="CS39" s="24">
        <f>CQ39/AU39</f>
        <v>1.2917181999809724</v>
      </c>
      <c r="CT39" s="22">
        <v>30056</v>
      </c>
      <c r="CU39" s="22">
        <f>CT39-AX39</f>
        <v>-6617</v>
      </c>
      <c r="CV39" s="24">
        <f>CT39/AX39</f>
        <v>0.81956752924494858</v>
      </c>
      <c r="CW39" s="22">
        <v>105344</v>
      </c>
      <c r="CX39" s="22">
        <f>CW39-BA39</f>
        <v>-8086</v>
      </c>
      <c r="CY39" s="24">
        <f>CW39/BA39</f>
        <v>0.92871374415939345</v>
      </c>
      <c r="CZ39" s="29">
        <f>CN39+CQ39+CT39+CW39</f>
        <v>1030540.9199999999</v>
      </c>
      <c r="DA39" s="29">
        <f>CZ39-BD39</f>
        <v>-57059.080000000075</v>
      </c>
      <c r="DB39" s="30">
        <f>CZ39/BD39</f>
        <v>0.94753670467083484</v>
      </c>
      <c r="DC39" s="22">
        <v>135315</v>
      </c>
      <c r="DD39" s="22">
        <f>DC39-BG39</f>
        <v>17405</v>
      </c>
      <c r="DE39" s="24">
        <f>DC39/BG39</f>
        <v>1.1476125858705792</v>
      </c>
      <c r="DF39" s="22">
        <v>124720</v>
      </c>
      <c r="DG39" s="22">
        <f>DF39-BJ39</f>
        <v>1613</v>
      </c>
      <c r="DH39" s="24">
        <f>DF39/BJ39</f>
        <v>1.013102423095356</v>
      </c>
      <c r="DI39" s="22">
        <v>135970</v>
      </c>
      <c r="DJ39" s="22">
        <f>DI39-BM39</f>
        <v>49566.14</v>
      </c>
      <c r="DK39" s="24">
        <f>DI39/BM39</f>
        <v>1.5736565472885122</v>
      </c>
      <c r="DL39" s="29">
        <f>CZ39+DC39+DF39+DI39</f>
        <v>1426545.92</v>
      </c>
      <c r="DM39" s="29">
        <f>DL39-BP39</f>
        <v>11525.059999999823</v>
      </c>
      <c r="DN39" s="30">
        <f>DL39/BP39</f>
        <v>1.0081447986568903</v>
      </c>
      <c r="DO39" s="22">
        <v>126591</v>
      </c>
      <c r="DP39" s="22">
        <f>DO39-BV39-BS39</f>
        <v>-107179</v>
      </c>
      <c r="DQ39" s="24">
        <f>DO39/(BV39+BS39)</f>
        <v>0.54151944218676473</v>
      </c>
      <c r="DR39" s="22">
        <v>307745</v>
      </c>
      <c r="DS39" s="22">
        <f>DR39-BY39</f>
        <v>196467</v>
      </c>
      <c r="DT39" s="24">
        <f>DR39/BY39</f>
        <v>2.7655511421844388</v>
      </c>
      <c r="DU39" s="31">
        <f>DO39+DR39</f>
        <v>434336</v>
      </c>
      <c r="DV39" s="31">
        <f>DU39-CB39</f>
        <v>89288</v>
      </c>
      <c r="DW39" s="32">
        <f>DU39/CB39</f>
        <v>1.2587697943474532</v>
      </c>
      <c r="DX39" s="22">
        <v>531671.14</v>
      </c>
      <c r="DY39" s="22">
        <f>DX39-(CK39+CH39+CE39)</f>
        <v>35887.219999999972</v>
      </c>
      <c r="DZ39" s="24">
        <f>DX39/(CK39+CH39+CE39)</f>
        <v>1.0723848002169978</v>
      </c>
      <c r="EA39" s="31">
        <f>DU39+DX39</f>
        <v>966007.14</v>
      </c>
      <c r="EB39" s="31">
        <f>EA39-CN39</f>
        <v>125175.22000000009</v>
      </c>
      <c r="EC39" s="32">
        <f>EA39/CN39</f>
        <v>1.1488706803614213</v>
      </c>
      <c r="ED39" s="22">
        <v>132090.59</v>
      </c>
      <c r="EE39" s="22">
        <f>ED39-CQ39</f>
        <v>77781.59</v>
      </c>
      <c r="EF39" s="24">
        <f>ED39/CQ39</f>
        <v>2.4322044228396766</v>
      </c>
      <c r="EG39" s="22">
        <v>31039.8</v>
      </c>
      <c r="EH39" s="22">
        <f>EG39-CT39</f>
        <v>983.79999999999927</v>
      </c>
      <c r="EI39" s="24">
        <f>EG39/CT39</f>
        <v>1.032732233164759</v>
      </c>
      <c r="EJ39" s="22">
        <v>131970</v>
      </c>
      <c r="EK39" s="22">
        <f>EJ39-CW39</f>
        <v>26626</v>
      </c>
      <c r="EL39" s="24">
        <f>EJ39/CW39</f>
        <v>1.252752885783718</v>
      </c>
      <c r="EM39" s="31">
        <f>EA39+ED39+EG39+EJ39</f>
        <v>1261107.53</v>
      </c>
      <c r="EN39" s="31">
        <f>EM39-CZ39</f>
        <v>230566.6100000001</v>
      </c>
      <c r="EO39" s="32">
        <f>EM39/CZ39</f>
        <v>1.2237335806131795</v>
      </c>
      <c r="EP39" s="22">
        <v>275344</v>
      </c>
      <c r="EQ39" s="22">
        <f>EP39-DF39-DC39</f>
        <v>15309</v>
      </c>
      <c r="ER39" s="24">
        <f>EP39/(DC39+DF39)</f>
        <v>1.0588728440402253</v>
      </c>
      <c r="ES39" s="22">
        <v>197132</v>
      </c>
      <c r="ET39" s="22">
        <f>ES39-DI39</f>
        <v>61162</v>
      </c>
      <c r="EU39" s="24">
        <f>ES39/DI39</f>
        <v>1.4498198131940869</v>
      </c>
      <c r="EV39" s="31">
        <f>EM39+EP39+ES39</f>
        <v>1733583.53</v>
      </c>
      <c r="EW39" s="31">
        <f>EV39-DL39</f>
        <v>307037.6100000001</v>
      </c>
      <c r="EX39" s="32">
        <f>EV39/DL39</f>
        <v>1.2152314942655333</v>
      </c>
      <c r="EY39" s="22">
        <f>140729+253223</f>
        <v>393952</v>
      </c>
      <c r="EZ39" s="22">
        <f t="shared" si="64"/>
        <v>-40384</v>
      </c>
      <c r="FA39" s="24">
        <f t="shared" si="65"/>
        <v>0.90702129227142125</v>
      </c>
      <c r="FB39" s="22">
        <v>621042</v>
      </c>
      <c r="FC39" s="22">
        <f t="shared" si="66"/>
        <v>89370.859999999986</v>
      </c>
      <c r="FD39" s="24">
        <f t="shared" si="67"/>
        <v>1.168094247131789</v>
      </c>
      <c r="FE39" s="33">
        <f t="shared" si="41"/>
        <v>1014994</v>
      </c>
      <c r="FF39" s="33">
        <f t="shared" si="68"/>
        <v>48986.859999999986</v>
      </c>
      <c r="FG39" s="34">
        <f t="shared" si="69"/>
        <v>1.0507106603787628</v>
      </c>
      <c r="FH39" s="22">
        <v>148626.03</v>
      </c>
      <c r="FI39" s="22">
        <f t="shared" si="70"/>
        <v>-146474.36000000002</v>
      </c>
      <c r="FJ39" s="24">
        <f t="shared" si="71"/>
        <v>0.50364565766924263</v>
      </c>
      <c r="FK39" s="33">
        <f t="shared" si="42"/>
        <v>1163620.03</v>
      </c>
      <c r="FL39" s="33">
        <f t="shared" si="72"/>
        <v>-97487.5</v>
      </c>
      <c r="FM39" s="34">
        <f t="shared" si="73"/>
        <v>0.9226969170503645</v>
      </c>
      <c r="FN39" s="22">
        <v>374791</v>
      </c>
      <c r="FO39" s="22">
        <f t="shared" si="74"/>
        <v>-97685</v>
      </c>
      <c r="FP39" s="24">
        <f t="shared" si="75"/>
        <v>0.79324875760885205</v>
      </c>
      <c r="FQ39" s="35">
        <f t="shared" si="43"/>
        <v>1538411.03</v>
      </c>
      <c r="FR39" s="35">
        <f t="shared" si="44"/>
        <v>-195172.5</v>
      </c>
      <c r="FS39" s="36">
        <f t="shared" si="45"/>
        <v>0.88741673151451783</v>
      </c>
      <c r="FT39" s="35">
        <v>344345.72</v>
      </c>
      <c r="FU39" s="35">
        <f t="shared" si="46"/>
        <v>-49606.280000000028</v>
      </c>
      <c r="FV39" s="36">
        <f t="shared" si="47"/>
        <v>0.87408039558118744</v>
      </c>
      <c r="FW39" s="35">
        <v>499652</v>
      </c>
      <c r="FX39" s="35">
        <f t="shared" si="7"/>
        <v>-121390</v>
      </c>
      <c r="FY39" s="36">
        <f t="shared" si="8"/>
        <v>0.8045381793823928</v>
      </c>
      <c r="FZ39" s="35">
        <f t="shared" si="9"/>
        <v>843997.72</v>
      </c>
      <c r="GA39" s="35">
        <f t="shared" si="10"/>
        <v>-170996.28000000003</v>
      </c>
      <c r="GB39" s="36">
        <f t="shared" si="11"/>
        <v>0.83152976273751367</v>
      </c>
      <c r="GC39" s="35">
        <v>179645</v>
      </c>
      <c r="GD39" s="35">
        <f t="shared" si="12"/>
        <v>31018.97</v>
      </c>
      <c r="GE39" s="36">
        <f t="shared" si="13"/>
        <v>1.2087048278151546</v>
      </c>
      <c r="GF39" s="35">
        <f t="shared" si="14"/>
        <v>1023642.72</v>
      </c>
      <c r="GG39" s="35">
        <f t="shared" si="15"/>
        <v>-139977.31000000006</v>
      </c>
      <c r="GH39" s="36">
        <f t="shared" si="16"/>
        <v>0.87970531067602875</v>
      </c>
      <c r="GI39" s="35">
        <v>430057</v>
      </c>
      <c r="GJ39" s="35">
        <f t="shared" si="48"/>
        <v>55266</v>
      </c>
      <c r="GK39" s="36">
        <f t="shared" si="49"/>
        <v>1.1474581833608597</v>
      </c>
      <c r="GL39" s="35">
        <f t="shared" si="19"/>
        <v>1453699.72</v>
      </c>
      <c r="GM39" s="35">
        <f t="shared" si="50"/>
        <v>-84711.310000000056</v>
      </c>
      <c r="GN39" s="36">
        <f t="shared" si="51"/>
        <v>0.94493584071611858</v>
      </c>
      <c r="GO39" s="35">
        <v>390870</v>
      </c>
      <c r="GP39" s="35">
        <f t="shared" si="22"/>
        <v>46524.280000000028</v>
      </c>
      <c r="GQ39" s="36">
        <f t="shared" si="23"/>
        <v>1.1351092152386852</v>
      </c>
      <c r="GR39" s="35">
        <v>580659</v>
      </c>
      <c r="GS39" s="35">
        <f t="shared" si="24"/>
        <v>81007</v>
      </c>
      <c r="GT39" s="36">
        <f t="shared" si="25"/>
        <v>1.1621268402808356</v>
      </c>
      <c r="GU39" s="35">
        <f t="shared" si="26"/>
        <v>971529</v>
      </c>
      <c r="GV39" s="35">
        <f t="shared" si="27"/>
        <v>127531.28000000003</v>
      </c>
      <c r="GW39" s="36">
        <f t="shared" si="28"/>
        <v>1.1511038205174298</v>
      </c>
      <c r="GX39" s="35">
        <v>190346</v>
      </c>
      <c r="GY39" s="35">
        <f t="shared" si="29"/>
        <v>10701</v>
      </c>
      <c r="GZ39" s="36">
        <f t="shared" si="30"/>
        <v>1.0595674803083859</v>
      </c>
      <c r="HA39" s="35">
        <f t="shared" si="31"/>
        <v>1161875</v>
      </c>
      <c r="HB39" s="35">
        <f t="shared" si="32"/>
        <v>138232.28000000003</v>
      </c>
      <c r="HC39" s="36">
        <f t="shared" si="33"/>
        <v>1.135039577089944</v>
      </c>
      <c r="HD39" s="35">
        <v>421763</v>
      </c>
      <c r="HE39" s="35">
        <f t="shared" si="34"/>
        <v>-8294</v>
      </c>
      <c r="HF39" s="36">
        <f t="shared" si="35"/>
        <v>0.98071418439881231</v>
      </c>
      <c r="HG39" s="35">
        <f t="shared" si="36"/>
        <v>1583638</v>
      </c>
      <c r="HH39" s="35">
        <f t="shared" si="37"/>
        <v>129938.28000000003</v>
      </c>
      <c r="HI39" s="36">
        <f t="shared" si="38"/>
        <v>1.089384539470091</v>
      </c>
      <c r="HJ39" s="22">
        <f t="shared" si="40"/>
        <v>522600.54</v>
      </c>
      <c r="HK39" s="37">
        <f t="shared" si="39"/>
        <v>42879.63240000001</v>
      </c>
    </row>
    <row r="40" spans="1:219" s="1" customFormat="1" ht="11.25" x14ac:dyDescent="0.2">
      <c r="A40" s="13">
        <v>30</v>
      </c>
      <c r="B40" s="21">
        <v>99</v>
      </c>
      <c r="C40" s="21" t="s">
        <v>138</v>
      </c>
      <c r="D40" s="13">
        <v>1012007740</v>
      </c>
      <c r="E40" s="13">
        <v>101201001</v>
      </c>
      <c r="F40" s="13">
        <v>86618101</v>
      </c>
      <c r="G40" s="22">
        <v>1033</v>
      </c>
      <c r="H40" s="22">
        <v>62078</v>
      </c>
      <c r="I40" s="22">
        <v>29898</v>
      </c>
      <c r="J40" s="23">
        <f>G40+H40+I40</f>
        <v>93009</v>
      </c>
      <c r="K40" s="22">
        <v>31320</v>
      </c>
      <c r="L40" s="22">
        <v>32319</v>
      </c>
      <c r="M40" s="22">
        <v>36714</v>
      </c>
      <c r="N40" s="23">
        <f>J40+K40+L40+M40</f>
        <v>193362</v>
      </c>
      <c r="O40" s="22">
        <v>24130</v>
      </c>
      <c r="P40" s="22">
        <v>10458</v>
      </c>
      <c r="Q40" s="22">
        <v>52811</v>
      </c>
      <c r="R40" s="23">
        <f>N40+O40+P40+Q40</f>
        <v>280761</v>
      </c>
      <c r="S40" s="22">
        <v>37338</v>
      </c>
      <c r="T40" s="22">
        <v>32269</v>
      </c>
      <c r="U40" s="22">
        <v>45224</v>
      </c>
      <c r="V40" s="23">
        <f>R40+S40+T40+U40</f>
        <v>395592</v>
      </c>
      <c r="W40" s="22">
        <v>0</v>
      </c>
      <c r="X40" s="22">
        <f>W40-G40</f>
        <v>-1033</v>
      </c>
      <c r="Y40" s="24">
        <f>W40/G40</f>
        <v>0</v>
      </c>
      <c r="Z40" s="22">
        <v>43173</v>
      </c>
      <c r="AA40" s="22">
        <f>Z40-H40</f>
        <v>-18905</v>
      </c>
      <c r="AB40" s="24">
        <f>Z40/H40</f>
        <v>0.69546377138438742</v>
      </c>
      <c r="AC40" s="22">
        <v>43648</v>
      </c>
      <c r="AD40" s="22">
        <f>AC40-I40</f>
        <v>13750</v>
      </c>
      <c r="AE40" s="24">
        <f>AC40/I40</f>
        <v>1.4598969830757911</v>
      </c>
      <c r="AF40" s="25">
        <f>W40+Z40+AC40</f>
        <v>86821</v>
      </c>
      <c r="AG40" s="25">
        <f>AF40-J40</f>
        <v>-6188</v>
      </c>
      <c r="AH40" s="26">
        <f>AF40/J40</f>
        <v>0.93346880409422739</v>
      </c>
      <c r="AI40" s="22">
        <v>42099</v>
      </c>
      <c r="AJ40" s="22">
        <f>AI40-K40</f>
        <v>10779</v>
      </c>
      <c r="AK40" s="24">
        <f>AI40/K40</f>
        <v>1.3441570881226053</v>
      </c>
      <c r="AL40" s="22">
        <v>33290</v>
      </c>
      <c r="AM40" s="22">
        <f>AL40-L40</f>
        <v>971</v>
      </c>
      <c r="AN40" s="24">
        <f>AL40/L40</f>
        <v>1.0300442464185153</v>
      </c>
      <c r="AO40" s="22">
        <v>41897</v>
      </c>
      <c r="AP40" s="22">
        <f>AO40-M40</f>
        <v>5183</v>
      </c>
      <c r="AQ40" s="24">
        <f>AO40/M40</f>
        <v>1.1411723048428393</v>
      </c>
      <c r="AR40" s="27">
        <f>AF40+AI40+AL40+AO40</f>
        <v>204107</v>
      </c>
      <c r="AS40" s="27">
        <f>AR40-N40</f>
        <v>10745</v>
      </c>
      <c r="AT40" s="28">
        <f>AR40/N40</f>
        <v>1.0555693466141227</v>
      </c>
      <c r="AU40" s="22">
        <v>22908.31</v>
      </c>
      <c r="AV40" s="22">
        <f>AU40-O40</f>
        <v>-1221.6899999999987</v>
      </c>
      <c r="AW40" s="24">
        <f>AU40/O40</f>
        <v>0.94937049316203903</v>
      </c>
      <c r="AX40" s="22">
        <v>42930</v>
      </c>
      <c r="AY40" s="22">
        <f>AX40-P40</f>
        <v>32472</v>
      </c>
      <c r="AZ40" s="24">
        <f>AX40/P40</f>
        <v>4.1049913941480209</v>
      </c>
      <c r="BA40" s="22">
        <v>22741</v>
      </c>
      <c r="BB40" s="22">
        <f>BA40-Q40</f>
        <v>-30070</v>
      </c>
      <c r="BC40" s="24">
        <f>BA40/Q40</f>
        <v>0.43061104694097818</v>
      </c>
      <c r="BD40" s="27">
        <f>AR40+AU40+AX40+BA40</f>
        <v>292686.31</v>
      </c>
      <c r="BE40" s="27">
        <f>BD40-R40</f>
        <v>11925.309999999998</v>
      </c>
      <c r="BF40" s="28">
        <f>BD40/R40</f>
        <v>1.0424749520054424</v>
      </c>
      <c r="BG40" s="22">
        <v>34337.19</v>
      </c>
      <c r="BH40" s="22">
        <f>BG40-S40</f>
        <v>-3000.8099999999977</v>
      </c>
      <c r="BI40" s="24">
        <f>BG40/S40</f>
        <v>0.91963120681343413</v>
      </c>
      <c r="BJ40" s="22">
        <v>28861</v>
      </c>
      <c r="BK40" s="22">
        <f>BJ40-T40</f>
        <v>-3408</v>
      </c>
      <c r="BL40" s="24">
        <f>BJ40/T40</f>
        <v>0.89438780253494066</v>
      </c>
      <c r="BM40" s="22">
        <v>46102</v>
      </c>
      <c r="BN40" s="22">
        <f>BM40-U40</f>
        <v>878</v>
      </c>
      <c r="BO40" s="24">
        <f>BM40/U40</f>
        <v>1.0194144701928181</v>
      </c>
      <c r="BP40" s="27">
        <f>BD40+BG40+BJ40+BM40</f>
        <v>401986.5</v>
      </c>
      <c r="BQ40" s="22">
        <f>BP40-V40</f>
        <v>6394.5</v>
      </c>
      <c r="BR40" s="24">
        <f>BP40/V40</f>
        <v>1.0161643814839532</v>
      </c>
      <c r="BS40" s="22">
        <v>0</v>
      </c>
      <c r="BT40" s="22">
        <f>BS40-W40</f>
        <v>0</v>
      </c>
      <c r="BU40" s="24" t="e">
        <f>BS40/W40</f>
        <v>#DIV/0!</v>
      </c>
      <c r="BV40" s="22">
        <v>63558</v>
      </c>
      <c r="BW40" s="22">
        <f>BV40-Z40</f>
        <v>20385</v>
      </c>
      <c r="BX40" s="24">
        <f>BV40/Z40</f>
        <v>1.4721701063164478</v>
      </c>
      <c r="BY40" s="22">
        <v>45074</v>
      </c>
      <c r="BZ40" s="22">
        <f>BY40-AC40</f>
        <v>1426</v>
      </c>
      <c r="CA40" s="24">
        <f>BY40/AC40</f>
        <v>1.0326704545454546</v>
      </c>
      <c r="CB40" s="29">
        <f>BS40+BV40+BY40</f>
        <v>108632</v>
      </c>
      <c r="CC40" s="29">
        <f>CB40-AF40</f>
        <v>21811</v>
      </c>
      <c r="CD40" s="30">
        <f>CB40/AF40</f>
        <v>1.2512180232892964</v>
      </c>
      <c r="CE40" s="22">
        <v>25592</v>
      </c>
      <c r="CF40" s="22">
        <f>CE40-AI40</f>
        <v>-16507</v>
      </c>
      <c r="CG40" s="24">
        <f>CE40/AI40</f>
        <v>0.60790042518824672</v>
      </c>
      <c r="CH40" s="22">
        <v>30623</v>
      </c>
      <c r="CI40" s="22">
        <f>CH40-AL40</f>
        <v>-2667</v>
      </c>
      <c r="CJ40" s="24">
        <f>CH40/AL40</f>
        <v>0.91988585160708924</v>
      </c>
      <c r="CK40" s="22">
        <v>32459</v>
      </c>
      <c r="CL40" s="22">
        <f>CK40-AO40</f>
        <v>-9438</v>
      </c>
      <c r="CM40" s="24">
        <f>CK40/AO40</f>
        <v>0.77473327445879181</v>
      </c>
      <c r="CN40" s="29">
        <f>CB40+CE40+CH40+CK40</f>
        <v>197306</v>
      </c>
      <c r="CO40" s="29">
        <f>CN40-AR40</f>
        <v>-6801</v>
      </c>
      <c r="CP40" s="30">
        <f>CN40/AR40</f>
        <v>0.966679241770248</v>
      </c>
      <c r="CQ40" s="22">
        <v>36384</v>
      </c>
      <c r="CR40" s="22">
        <f>CQ40-AU40</f>
        <v>13475.689999999999</v>
      </c>
      <c r="CS40" s="24">
        <f>CQ40/AU40</f>
        <v>1.5882446151636676</v>
      </c>
      <c r="CT40" s="22">
        <v>40901</v>
      </c>
      <c r="CU40" s="22">
        <f>CT40-AX40</f>
        <v>-2029</v>
      </c>
      <c r="CV40" s="24">
        <f>CT40/AX40</f>
        <v>0.952737013743303</v>
      </c>
      <c r="CW40" s="22">
        <v>25986</v>
      </c>
      <c r="CX40" s="22">
        <f>CW40-BA40</f>
        <v>3245</v>
      </c>
      <c r="CY40" s="24">
        <f>CW40/BA40</f>
        <v>1.1426938129369861</v>
      </c>
      <c r="CZ40" s="29">
        <f>CN40+CQ40+CT40+CW40</f>
        <v>300577</v>
      </c>
      <c r="DA40" s="29">
        <f>CZ40-BD40</f>
        <v>7890.6900000000023</v>
      </c>
      <c r="DB40" s="30">
        <f>CZ40/BD40</f>
        <v>1.026959545870116</v>
      </c>
      <c r="DC40" s="22">
        <v>31737</v>
      </c>
      <c r="DD40" s="22">
        <f>DC40-BG40</f>
        <v>-2600.1900000000023</v>
      </c>
      <c r="DE40" s="24">
        <f>DC40/BG40</f>
        <v>0.92427481689678148</v>
      </c>
      <c r="DF40" s="22">
        <v>31787</v>
      </c>
      <c r="DG40" s="22">
        <f>DF40-BJ40</f>
        <v>2926</v>
      </c>
      <c r="DH40" s="24">
        <f>DF40/BJ40</f>
        <v>1.1013824884792627</v>
      </c>
      <c r="DI40" s="22">
        <v>32737</v>
      </c>
      <c r="DJ40" s="22">
        <f>DI40-BM40</f>
        <v>-13365</v>
      </c>
      <c r="DK40" s="24">
        <f>DI40/BM40</f>
        <v>0.71009934493080562</v>
      </c>
      <c r="DL40" s="29">
        <f>CZ40+DC40+DF40+DI40</f>
        <v>396838</v>
      </c>
      <c r="DM40" s="29">
        <f>DL40-BP40</f>
        <v>-5148.5</v>
      </c>
      <c r="DN40" s="30">
        <f>DL40/BP40</f>
        <v>0.98719235596220267</v>
      </c>
      <c r="DO40" s="22">
        <v>60569</v>
      </c>
      <c r="DP40" s="22">
        <f>DO40-BV40-BS40</f>
        <v>-2989</v>
      </c>
      <c r="DQ40" s="24">
        <f>DO40/(BV40+BS40)</f>
        <v>0.95297208848610715</v>
      </c>
      <c r="DR40" s="22">
        <v>38872</v>
      </c>
      <c r="DS40" s="22">
        <f>DR40-BY40</f>
        <v>-6202</v>
      </c>
      <c r="DT40" s="24">
        <f>DR40/BY40</f>
        <v>0.86240404667879489</v>
      </c>
      <c r="DU40" s="31">
        <f>DO40+DR40</f>
        <v>99441</v>
      </c>
      <c r="DV40" s="31">
        <f>DU40-CB40</f>
        <v>-9191</v>
      </c>
      <c r="DW40" s="32">
        <f>DU40/CB40</f>
        <v>0.91539325428971208</v>
      </c>
      <c r="DX40" s="22">
        <v>93927.49</v>
      </c>
      <c r="DY40" s="22">
        <f>DX40-(CK40+CH40+CE40)</f>
        <v>5253.4900000000052</v>
      </c>
      <c r="DZ40" s="24">
        <f>DX40/(CK40+CH40+CE40)</f>
        <v>1.0592449872566931</v>
      </c>
      <c r="EA40" s="31">
        <f>DU40+DX40</f>
        <v>193368.49</v>
      </c>
      <c r="EB40" s="31">
        <f>EA40-CN40</f>
        <v>-3937.5100000000093</v>
      </c>
      <c r="EC40" s="32">
        <f>EA40/CN40</f>
        <v>0.98004363780118187</v>
      </c>
      <c r="ED40" s="22">
        <v>37144</v>
      </c>
      <c r="EE40" s="22">
        <f>ED40-CQ40</f>
        <v>760</v>
      </c>
      <c r="EF40" s="24">
        <f>ED40/CQ40</f>
        <v>1.0208883025505717</v>
      </c>
      <c r="EG40" s="22">
        <v>31741</v>
      </c>
      <c r="EH40" s="22">
        <f>EG40-CT40</f>
        <v>-9160</v>
      </c>
      <c r="EI40" s="24">
        <f>EG40/CT40</f>
        <v>0.77604459548666294</v>
      </c>
      <c r="EJ40" s="22">
        <v>37050.44</v>
      </c>
      <c r="EK40" s="22">
        <f>EJ40-CW40</f>
        <v>11064.440000000002</v>
      </c>
      <c r="EL40" s="24">
        <f>EJ40/CW40</f>
        <v>1.4257846532748404</v>
      </c>
      <c r="EM40" s="31">
        <f>EA40+ED40+EG40+EJ40</f>
        <v>299303.93</v>
      </c>
      <c r="EN40" s="31">
        <f>EM40-CZ40</f>
        <v>-1273.070000000007</v>
      </c>
      <c r="EO40" s="32">
        <f>EM40/CZ40</f>
        <v>0.99576457945884078</v>
      </c>
      <c r="EP40" s="22">
        <v>71390</v>
      </c>
      <c r="EQ40" s="22">
        <f>EP40-DF40-DC40</f>
        <v>7866</v>
      </c>
      <c r="ER40" s="24">
        <f>EP40/(DC40+DF40)</f>
        <v>1.1238272149108999</v>
      </c>
      <c r="ES40" s="22">
        <v>37988</v>
      </c>
      <c r="ET40" s="22">
        <f>ES40-DI40</f>
        <v>5251</v>
      </c>
      <c r="EU40" s="24">
        <f>ES40/DI40</f>
        <v>1.1603995479121483</v>
      </c>
      <c r="EV40" s="31">
        <f>EM40+EP40+ES40</f>
        <v>408681.93</v>
      </c>
      <c r="EW40" s="31">
        <f>EV40-DL40</f>
        <v>11843.929999999993</v>
      </c>
      <c r="EX40" s="32">
        <f>EV40/DL40</f>
        <v>1.029845755698799</v>
      </c>
      <c r="EY40" s="22">
        <v>102682</v>
      </c>
      <c r="EZ40" s="22">
        <f t="shared" si="64"/>
        <v>3241</v>
      </c>
      <c r="FA40" s="24">
        <f t="shared" si="65"/>
        <v>1.0325921903440232</v>
      </c>
      <c r="FB40" s="22">
        <v>96507</v>
      </c>
      <c r="FC40" s="22">
        <f t="shared" si="66"/>
        <v>2579.5099999999948</v>
      </c>
      <c r="FD40" s="24">
        <f t="shared" si="67"/>
        <v>1.0274627800657719</v>
      </c>
      <c r="FE40" s="33">
        <f t="shared" si="41"/>
        <v>199189</v>
      </c>
      <c r="FF40" s="33">
        <f t="shared" si="68"/>
        <v>5820.5100000000093</v>
      </c>
      <c r="FG40" s="34">
        <f t="shared" si="69"/>
        <v>1.0301006125661942</v>
      </c>
      <c r="FH40" s="22">
        <v>97184</v>
      </c>
      <c r="FI40" s="22">
        <f t="shared" si="70"/>
        <v>-8751.4400000000023</v>
      </c>
      <c r="FJ40" s="24">
        <f t="shared" si="71"/>
        <v>0.91738893046557413</v>
      </c>
      <c r="FK40" s="33">
        <f t="shared" si="42"/>
        <v>296373</v>
      </c>
      <c r="FL40" s="33">
        <f t="shared" si="72"/>
        <v>-2930.929999999993</v>
      </c>
      <c r="FM40" s="34">
        <f t="shared" si="73"/>
        <v>0.99020751247736705</v>
      </c>
      <c r="FN40" s="22">
        <v>104983</v>
      </c>
      <c r="FO40" s="22">
        <f t="shared" si="74"/>
        <v>-4395</v>
      </c>
      <c r="FP40" s="24">
        <f t="shared" si="75"/>
        <v>0.95981824498528046</v>
      </c>
      <c r="FQ40" s="35">
        <f t="shared" si="43"/>
        <v>401356</v>
      </c>
      <c r="FR40" s="35">
        <f t="shared" si="44"/>
        <v>-7325.929999999993</v>
      </c>
      <c r="FS40" s="36">
        <f t="shared" si="45"/>
        <v>0.98207425026107709</v>
      </c>
      <c r="FT40" s="35">
        <v>103361</v>
      </c>
      <c r="FU40" s="35">
        <f t="shared" si="46"/>
        <v>679</v>
      </c>
      <c r="FV40" s="36">
        <f t="shared" si="47"/>
        <v>1.00661264876025</v>
      </c>
      <c r="FW40" s="35">
        <v>99878</v>
      </c>
      <c r="FX40" s="35">
        <f t="shared" si="7"/>
        <v>3371</v>
      </c>
      <c r="FY40" s="36">
        <f t="shared" si="8"/>
        <v>1.0349301086967784</v>
      </c>
      <c r="FZ40" s="35">
        <f t="shared" si="9"/>
        <v>203239</v>
      </c>
      <c r="GA40" s="35">
        <f t="shared" si="10"/>
        <v>4050</v>
      </c>
      <c r="GB40" s="36">
        <f t="shared" si="11"/>
        <v>1.020332448076952</v>
      </c>
      <c r="GC40" s="35">
        <v>98140</v>
      </c>
      <c r="GD40" s="35">
        <f t="shared" si="12"/>
        <v>956</v>
      </c>
      <c r="GE40" s="36">
        <f t="shared" si="13"/>
        <v>1.0098370102074417</v>
      </c>
      <c r="GF40" s="35">
        <f t="shared" si="14"/>
        <v>301379</v>
      </c>
      <c r="GG40" s="35">
        <f t="shared" si="15"/>
        <v>5006</v>
      </c>
      <c r="GH40" s="36">
        <f t="shared" si="16"/>
        <v>1.0168908773741199</v>
      </c>
      <c r="GI40" s="35">
        <v>81885.14</v>
      </c>
      <c r="GJ40" s="35">
        <f t="shared" si="48"/>
        <v>-23097.86</v>
      </c>
      <c r="GK40" s="36">
        <f t="shared" si="49"/>
        <v>0.77998475943724221</v>
      </c>
      <c r="GL40" s="35">
        <f t="shared" si="19"/>
        <v>383264.14</v>
      </c>
      <c r="GM40" s="35">
        <f t="shared" si="50"/>
        <v>-18091.859999999986</v>
      </c>
      <c r="GN40" s="36">
        <f t="shared" si="51"/>
        <v>0.9549231604859526</v>
      </c>
      <c r="GO40" s="35">
        <v>92911.98</v>
      </c>
      <c r="GP40" s="35">
        <f t="shared" si="22"/>
        <v>-10449.020000000004</v>
      </c>
      <c r="GQ40" s="36">
        <f t="shared" si="23"/>
        <v>0.8989075183096138</v>
      </c>
      <c r="GR40" s="35">
        <v>104802.14</v>
      </c>
      <c r="GS40" s="35">
        <f t="shared" si="24"/>
        <v>4924.1399999999994</v>
      </c>
      <c r="GT40" s="36">
        <f t="shared" si="25"/>
        <v>1.0493015478884238</v>
      </c>
      <c r="GU40" s="35">
        <f t="shared" si="26"/>
        <v>197714.12</v>
      </c>
      <c r="GV40" s="35">
        <f t="shared" si="27"/>
        <v>-5524.8800000000047</v>
      </c>
      <c r="GW40" s="36">
        <f t="shared" si="28"/>
        <v>0.97281584735213222</v>
      </c>
      <c r="GX40" s="35">
        <v>120258.79</v>
      </c>
      <c r="GY40" s="35">
        <f t="shared" si="29"/>
        <v>22118.789999999994</v>
      </c>
      <c r="GZ40" s="36">
        <f t="shared" si="30"/>
        <v>1.2253799673935193</v>
      </c>
      <c r="HA40" s="35">
        <f t="shared" si="31"/>
        <v>317972.90999999997</v>
      </c>
      <c r="HB40" s="35">
        <f t="shared" si="32"/>
        <v>16593.909999999974</v>
      </c>
      <c r="HC40" s="36">
        <f t="shared" si="33"/>
        <v>1.055059941137239</v>
      </c>
      <c r="HD40" s="35">
        <v>190687</v>
      </c>
      <c r="HE40" s="35">
        <f t="shared" si="34"/>
        <v>108801.86</v>
      </c>
      <c r="HF40" s="36">
        <f t="shared" si="35"/>
        <v>2.3287131218191726</v>
      </c>
      <c r="HG40" s="35">
        <f t="shared" si="36"/>
        <v>508659.91</v>
      </c>
      <c r="HH40" s="35">
        <f t="shared" si="37"/>
        <v>125395.76999999996</v>
      </c>
      <c r="HI40" s="36">
        <f t="shared" si="38"/>
        <v>1.3271784571340277</v>
      </c>
      <c r="HJ40" s="22">
        <f t="shared" si="40"/>
        <v>167857.77029999997</v>
      </c>
      <c r="HK40" s="37">
        <f t="shared" si="39"/>
        <v>41380.60409999999</v>
      </c>
    </row>
    <row r="41" spans="1:219" s="1" customFormat="1" ht="11.25" x14ac:dyDescent="0.2">
      <c r="A41" s="13">
        <v>31</v>
      </c>
      <c r="B41" s="21">
        <v>108</v>
      </c>
      <c r="C41" s="21" t="s">
        <v>139</v>
      </c>
      <c r="D41" s="13">
        <v>1012009560</v>
      </c>
      <c r="E41" s="13"/>
      <c r="F41" s="13">
        <v>86618422</v>
      </c>
      <c r="G41" s="22"/>
      <c r="H41" s="22"/>
      <c r="I41" s="22"/>
      <c r="J41" s="23"/>
      <c r="K41" s="22"/>
      <c r="L41" s="22"/>
      <c r="M41" s="22"/>
      <c r="N41" s="23"/>
      <c r="O41" s="22"/>
      <c r="P41" s="22"/>
      <c r="Q41" s="22"/>
      <c r="R41" s="23"/>
      <c r="S41" s="22"/>
      <c r="T41" s="22"/>
      <c r="U41" s="22"/>
      <c r="V41" s="23"/>
      <c r="W41" s="22"/>
      <c r="X41" s="22"/>
      <c r="Y41" s="24"/>
      <c r="Z41" s="22"/>
      <c r="AA41" s="22"/>
      <c r="AB41" s="24"/>
      <c r="AC41" s="22"/>
      <c r="AD41" s="22"/>
      <c r="AE41" s="24"/>
      <c r="AF41" s="25"/>
      <c r="AG41" s="25"/>
      <c r="AH41" s="26"/>
      <c r="AI41" s="22"/>
      <c r="AJ41" s="22"/>
      <c r="AK41" s="24"/>
      <c r="AL41" s="22"/>
      <c r="AM41" s="22"/>
      <c r="AN41" s="24"/>
      <c r="AO41" s="22"/>
      <c r="AP41" s="22"/>
      <c r="AQ41" s="24"/>
      <c r="AR41" s="27"/>
      <c r="AS41" s="27"/>
      <c r="AT41" s="28"/>
      <c r="AU41" s="22"/>
      <c r="AV41" s="22"/>
      <c r="AW41" s="24"/>
      <c r="AX41" s="22"/>
      <c r="AY41" s="22"/>
      <c r="AZ41" s="24"/>
      <c r="BA41" s="22"/>
      <c r="BB41" s="22"/>
      <c r="BC41" s="24"/>
      <c r="BD41" s="27"/>
      <c r="BE41" s="27"/>
      <c r="BF41" s="28"/>
      <c r="BG41" s="22"/>
      <c r="BH41" s="22"/>
      <c r="BI41" s="24"/>
      <c r="BJ41" s="22"/>
      <c r="BK41" s="22"/>
      <c r="BL41" s="24"/>
      <c r="BM41" s="22"/>
      <c r="BN41" s="22"/>
      <c r="BO41" s="24"/>
      <c r="BP41" s="27"/>
      <c r="BQ41" s="22"/>
      <c r="BR41" s="24"/>
      <c r="BS41" s="22"/>
      <c r="BT41" s="22"/>
      <c r="BU41" s="24"/>
      <c r="BV41" s="22"/>
      <c r="BW41" s="22"/>
      <c r="BX41" s="24"/>
      <c r="BY41" s="22"/>
      <c r="BZ41" s="22"/>
      <c r="CA41" s="24"/>
      <c r="CB41" s="29"/>
      <c r="CC41" s="29"/>
      <c r="CD41" s="30"/>
      <c r="CE41" s="22"/>
      <c r="CF41" s="22"/>
      <c r="CG41" s="24"/>
      <c r="CH41" s="22"/>
      <c r="CI41" s="22"/>
      <c r="CJ41" s="24"/>
      <c r="CK41" s="22"/>
      <c r="CL41" s="22"/>
      <c r="CM41" s="24"/>
      <c r="CN41" s="29"/>
      <c r="CO41" s="29"/>
      <c r="CP41" s="30"/>
      <c r="CQ41" s="22"/>
      <c r="CR41" s="22"/>
      <c r="CS41" s="24"/>
      <c r="CT41" s="22"/>
      <c r="CU41" s="22"/>
      <c r="CV41" s="24"/>
      <c r="CW41" s="22"/>
      <c r="CX41" s="22"/>
      <c r="CY41" s="24"/>
      <c r="CZ41" s="29"/>
      <c r="DA41" s="29"/>
      <c r="DB41" s="30"/>
      <c r="DC41" s="22"/>
      <c r="DD41" s="22"/>
      <c r="DE41" s="24"/>
      <c r="DF41" s="22"/>
      <c r="DG41" s="22"/>
      <c r="DH41" s="24"/>
      <c r="DI41" s="22"/>
      <c r="DJ41" s="22"/>
      <c r="DK41" s="24"/>
      <c r="DL41" s="29"/>
      <c r="DM41" s="29"/>
      <c r="DN41" s="30"/>
      <c r="DO41" s="22"/>
      <c r="DP41" s="22"/>
      <c r="DQ41" s="24"/>
      <c r="DR41" s="22"/>
      <c r="DS41" s="22"/>
      <c r="DT41" s="24"/>
      <c r="DU41" s="31"/>
      <c r="DV41" s="31"/>
      <c r="DW41" s="32"/>
      <c r="DX41" s="22"/>
      <c r="DY41" s="22"/>
      <c r="DZ41" s="24"/>
      <c r="EA41" s="31"/>
      <c r="EB41" s="31"/>
      <c r="EC41" s="32"/>
      <c r="ED41" s="22"/>
      <c r="EE41" s="22"/>
      <c r="EF41" s="24"/>
      <c r="EG41" s="22"/>
      <c r="EH41" s="22"/>
      <c r="EI41" s="24"/>
      <c r="EJ41" s="22"/>
      <c r="EK41" s="22"/>
      <c r="EL41" s="24"/>
      <c r="EM41" s="31"/>
      <c r="EN41" s="31"/>
      <c r="EO41" s="32"/>
      <c r="EP41" s="22"/>
      <c r="EQ41" s="22"/>
      <c r="ER41" s="24"/>
      <c r="ES41" s="22"/>
      <c r="ET41" s="22"/>
      <c r="EU41" s="24"/>
      <c r="EV41" s="31"/>
      <c r="EW41" s="31"/>
      <c r="EX41" s="32"/>
      <c r="EY41" s="22">
        <v>59916</v>
      </c>
      <c r="EZ41" s="22">
        <f t="shared" si="64"/>
        <v>59916</v>
      </c>
      <c r="FA41" s="24" t="e">
        <f t="shared" si="65"/>
        <v>#DIV/0!</v>
      </c>
      <c r="FB41" s="22">
        <v>38961</v>
      </c>
      <c r="FC41" s="22">
        <f t="shared" si="66"/>
        <v>38961</v>
      </c>
      <c r="FD41" s="24" t="e">
        <f t="shared" si="67"/>
        <v>#DIV/0!</v>
      </c>
      <c r="FE41" s="33">
        <f t="shared" si="41"/>
        <v>98877</v>
      </c>
      <c r="FF41" s="33">
        <f t="shared" si="68"/>
        <v>98877</v>
      </c>
      <c r="FG41" s="34" t="e">
        <f t="shared" si="69"/>
        <v>#DIV/0!</v>
      </c>
      <c r="FH41" s="22">
        <v>19974</v>
      </c>
      <c r="FI41" s="22">
        <f t="shared" si="70"/>
        <v>19974</v>
      </c>
      <c r="FJ41" s="24" t="e">
        <f t="shared" si="71"/>
        <v>#DIV/0!</v>
      </c>
      <c r="FK41" s="33">
        <f t="shared" si="42"/>
        <v>118851</v>
      </c>
      <c r="FL41" s="33">
        <f t="shared" si="72"/>
        <v>118851</v>
      </c>
      <c r="FM41" s="34" t="e">
        <f t="shared" si="73"/>
        <v>#DIV/0!</v>
      </c>
      <c r="FN41" s="22">
        <v>64395</v>
      </c>
      <c r="FO41" s="22">
        <f t="shared" si="74"/>
        <v>64395</v>
      </c>
      <c r="FP41" s="24" t="e">
        <f t="shared" si="75"/>
        <v>#DIV/0!</v>
      </c>
      <c r="FQ41" s="35">
        <f t="shared" si="43"/>
        <v>183246</v>
      </c>
      <c r="FR41" s="35">
        <f t="shared" si="44"/>
        <v>183246</v>
      </c>
      <c r="FS41" s="36" t="e">
        <f t="shared" si="45"/>
        <v>#DIV/0!</v>
      </c>
      <c r="FT41" s="35">
        <v>70533</v>
      </c>
      <c r="FU41" s="35">
        <f t="shared" si="46"/>
        <v>10617</v>
      </c>
      <c r="FV41" s="36">
        <f t="shared" si="47"/>
        <v>1.1771980773082316</v>
      </c>
      <c r="FW41" s="35">
        <v>43378</v>
      </c>
      <c r="FX41" s="35">
        <f t="shared" si="7"/>
        <v>4417</v>
      </c>
      <c r="FY41" s="36">
        <f t="shared" si="8"/>
        <v>1.1133697800364466</v>
      </c>
      <c r="FZ41" s="35">
        <f t="shared" si="9"/>
        <v>113911</v>
      </c>
      <c r="GA41" s="35">
        <f t="shared" si="10"/>
        <v>15034</v>
      </c>
      <c r="GB41" s="36">
        <f t="shared" si="11"/>
        <v>1.1520474933503242</v>
      </c>
      <c r="GC41" s="35">
        <v>25440</v>
      </c>
      <c r="GD41" s="35">
        <f t="shared" si="12"/>
        <v>5466</v>
      </c>
      <c r="GE41" s="36">
        <f t="shared" si="13"/>
        <v>1.2736557524782217</v>
      </c>
      <c r="GF41" s="35">
        <f t="shared" si="14"/>
        <v>139351</v>
      </c>
      <c r="GG41" s="35">
        <f t="shared" si="15"/>
        <v>20500</v>
      </c>
      <c r="GH41" s="36">
        <f t="shared" si="16"/>
        <v>1.1724848760212367</v>
      </c>
      <c r="GI41" s="35">
        <v>49846</v>
      </c>
      <c r="GJ41" s="35">
        <f t="shared" si="48"/>
        <v>-14549</v>
      </c>
      <c r="GK41" s="36">
        <f t="shared" si="49"/>
        <v>0.77406630949607891</v>
      </c>
      <c r="GL41" s="35">
        <f t="shared" si="19"/>
        <v>189197</v>
      </c>
      <c r="GM41" s="35">
        <f t="shared" si="50"/>
        <v>5951</v>
      </c>
      <c r="GN41" s="36">
        <f t="shared" si="51"/>
        <v>1.0324754701330452</v>
      </c>
      <c r="GO41" s="35">
        <v>104525</v>
      </c>
      <c r="GP41" s="35">
        <f t="shared" si="22"/>
        <v>33992</v>
      </c>
      <c r="GQ41" s="36">
        <f t="shared" si="23"/>
        <v>1.4819304439056895</v>
      </c>
      <c r="GR41" s="35">
        <v>50870</v>
      </c>
      <c r="GS41" s="35">
        <f t="shared" si="24"/>
        <v>7492</v>
      </c>
      <c r="GT41" s="36">
        <f t="shared" si="25"/>
        <v>1.1727142791276683</v>
      </c>
      <c r="GU41" s="35">
        <f t="shared" si="26"/>
        <v>155395</v>
      </c>
      <c r="GV41" s="35">
        <f t="shared" si="27"/>
        <v>41484</v>
      </c>
      <c r="GW41" s="36">
        <f t="shared" si="28"/>
        <v>1.3641790520669645</v>
      </c>
      <c r="GX41" s="35">
        <v>32637</v>
      </c>
      <c r="GY41" s="35">
        <f t="shared" si="29"/>
        <v>7197</v>
      </c>
      <c r="GZ41" s="36">
        <f t="shared" si="30"/>
        <v>1.2829009433962264</v>
      </c>
      <c r="HA41" s="35">
        <f t="shared" si="31"/>
        <v>188032</v>
      </c>
      <c r="HB41" s="35">
        <f t="shared" si="32"/>
        <v>48681</v>
      </c>
      <c r="HC41" s="36">
        <f t="shared" si="33"/>
        <v>1.3493408730471974</v>
      </c>
      <c r="HD41" s="35">
        <v>90744</v>
      </c>
      <c r="HE41" s="35">
        <f t="shared" si="34"/>
        <v>40898</v>
      </c>
      <c r="HF41" s="36">
        <f t="shared" si="35"/>
        <v>1.8204871002688281</v>
      </c>
      <c r="HG41" s="35">
        <f t="shared" si="36"/>
        <v>278776</v>
      </c>
      <c r="HH41" s="35">
        <f t="shared" si="37"/>
        <v>89579</v>
      </c>
      <c r="HI41" s="36">
        <f t="shared" si="38"/>
        <v>1.4734694524754621</v>
      </c>
      <c r="HJ41" s="22">
        <f t="shared" si="40"/>
        <v>114298.16</v>
      </c>
      <c r="HK41" s="37">
        <f t="shared" si="39"/>
        <v>36727.39</v>
      </c>
    </row>
    <row r="42" spans="1:219" s="1" customFormat="1" ht="11.25" x14ac:dyDescent="0.2">
      <c r="A42" s="13">
        <v>32</v>
      </c>
      <c r="B42" s="21">
        <v>31</v>
      </c>
      <c r="C42" s="21" t="s">
        <v>140</v>
      </c>
      <c r="D42" s="13">
        <v>1001036450</v>
      </c>
      <c r="E42" s="13"/>
      <c r="F42" s="13">
        <v>86618101</v>
      </c>
      <c r="G42" s="22"/>
      <c r="H42" s="22">
        <v>117936</v>
      </c>
      <c r="I42" s="22">
        <v>156717</v>
      </c>
      <c r="J42" s="23">
        <f>G42+H42+I42</f>
        <v>274653</v>
      </c>
      <c r="K42" s="22">
        <v>370412</v>
      </c>
      <c r="L42" s="22">
        <v>0</v>
      </c>
      <c r="M42" s="22">
        <v>147039</v>
      </c>
      <c r="N42" s="23">
        <f>J42+K42+L42+M42</f>
        <v>792104</v>
      </c>
      <c r="O42" s="22">
        <v>329290</v>
      </c>
      <c r="P42" s="22">
        <v>0</v>
      </c>
      <c r="Q42" s="22">
        <v>118947</v>
      </c>
      <c r="R42" s="23">
        <f>N42+O42+P42+Q42</f>
        <v>1240341</v>
      </c>
      <c r="S42" s="22">
        <v>185221</v>
      </c>
      <c r="T42" s="22">
        <v>133039</v>
      </c>
      <c r="U42" s="22">
        <v>413759</v>
      </c>
      <c r="V42" s="23">
        <f>R42+S42+T42+U42</f>
        <v>1972360</v>
      </c>
      <c r="W42" s="22">
        <v>0</v>
      </c>
      <c r="X42" s="22">
        <f>W42-G42</f>
        <v>0</v>
      </c>
      <c r="Y42" s="24" t="e">
        <f>W42/G42</f>
        <v>#DIV/0!</v>
      </c>
      <c r="Z42" s="22">
        <v>408118</v>
      </c>
      <c r="AA42" s="22">
        <f>Z42-H42</f>
        <v>290182</v>
      </c>
      <c r="AB42" s="24">
        <f>Z42/H42</f>
        <v>3.4605040021706688</v>
      </c>
      <c r="AC42" s="22">
        <v>299457</v>
      </c>
      <c r="AD42" s="22">
        <f>AC42-I42</f>
        <v>142740</v>
      </c>
      <c r="AE42" s="24">
        <f>AC42/I42</f>
        <v>1.9108137598346062</v>
      </c>
      <c r="AF42" s="25">
        <f>W42+Z42+AC42</f>
        <v>707575</v>
      </c>
      <c r="AG42" s="25">
        <f>AF42-J42</f>
        <v>432922</v>
      </c>
      <c r="AH42" s="26">
        <f>AF42/J42</f>
        <v>2.576250760049954</v>
      </c>
      <c r="AI42" s="22">
        <v>120538</v>
      </c>
      <c r="AJ42" s="22">
        <f>AI42-K42</f>
        <v>-249874</v>
      </c>
      <c r="AK42" s="24">
        <f>AI42/K42</f>
        <v>0.32541602323898794</v>
      </c>
      <c r="AL42" s="22">
        <v>0</v>
      </c>
      <c r="AM42" s="22">
        <f>AL42-L42</f>
        <v>0</v>
      </c>
      <c r="AN42" s="24" t="e">
        <f>AL42/L42</f>
        <v>#DIV/0!</v>
      </c>
      <c r="AO42" s="22">
        <v>368845</v>
      </c>
      <c r="AP42" s="22">
        <f>AO42-M42</f>
        <v>221806</v>
      </c>
      <c r="AQ42" s="24">
        <f>AO42/M42</f>
        <v>2.5084841436625656</v>
      </c>
      <c r="AR42" s="27">
        <f>AF42+AI42+AL42+AO42</f>
        <v>1196958</v>
      </c>
      <c r="AS42" s="27">
        <f>AR42-N42</f>
        <v>404854</v>
      </c>
      <c r="AT42" s="28">
        <f>AR42/N42</f>
        <v>1.511112177188854</v>
      </c>
      <c r="AU42" s="22">
        <v>165329</v>
      </c>
      <c r="AV42" s="22">
        <f>AU42-O42</f>
        <v>-163961</v>
      </c>
      <c r="AW42" s="24">
        <f>AU42/O42</f>
        <v>0.5020771963922378</v>
      </c>
      <c r="AX42" s="22">
        <v>143388</v>
      </c>
      <c r="AY42" s="22">
        <f>AX42-P42</f>
        <v>143388</v>
      </c>
      <c r="AZ42" s="24" t="e">
        <f>AX42/P42</f>
        <v>#DIV/0!</v>
      </c>
      <c r="BA42" s="22">
        <v>128589</v>
      </c>
      <c r="BB42" s="22">
        <f>BA42-Q42</f>
        <v>9642</v>
      </c>
      <c r="BC42" s="24">
        <f>BA42/Q42</f>
        <v>1.0810613130217659</v>
      </c>
      <c r="BD42" s="27">
        <f>AR42+AU42+AX42+BA42</f>
        <v>1634264</v>
      </c>
      <c r="BE42" s="27">
        <f>BD42-R42</f>
        <v>393923</v>
      </c>
      <c r="BF42" s="28">
        <f>BD42/R42</f>
        <v>1.3175925007719651</v>
      </c>
      <c r="BG42" s="22">
        <v>271647</v>
      </c>
      <c r="BH42" s="22">
        <f>BG42-S42</f>
        <v>86426</v>
      </c>
      <c r="BI42" s="24">
        <f>BG42/S42</f>
        <v>1.466610157595521</v>
      </c>
      <c r="BJ42" s="22">
        <v>93486</v>
      </c>
      <c r="BK42" s="22">
        <f>BJ42-T42</f>
        <v>-39553</v>
      </c>
      <c r="BL42" s="24">
        <f>BJ42/T42</f>
        <v>0.70269620186561832</v>
      </c>
      <c r="BM42" s="22">
        <v>336252</v>
      </c>
      <c r="BN42" s="22">
        <f>BM42-U42</f>
        <v>-77507</v>
      </c>
      <c r="BO42" s="24">
        <f>BM42/U42</f>
        <v>0.81267597804519054</v>
      </c>
      <c r="BP42" s="27">
        <f>BD42+BG42+BJ42+BM42</f>
        <v>2335649</v>
      </c>
      <c r="BQ42" s="22">
        <f>BP42-V42</f>
        <v>363289</v>
      </c>
      <c r="BR42" s="24">
        <f>BP42/V42</f>
        <v>1.1841900058812793</v>
      </c>
      <c r="BS42" s="22">
        <v>12500</v>
      </c>
      <c r="BT42" s="22">
        <f>BS42-W42</f>
        <v>12500</v>
      </c>
      <c r="BU42" s="24" t="e">
        <f>BS42/W42</f>
        <v>#DIV/0!</v>
      </c>
      <c r="BV42" s="22">
        <v>147468</v>
      </c>
      <c r="BW42" s="22">
        <f>BV42-Z42</f>
        <v>-260650</v>
      </c>
      <c r="BX42" s="24">
        <f>BV42/Z42</f>
        <v>0.3613366722369511</v>
      </c>
      <c r="BY42" s="22">
        <v>173622</v>
      </c>
      <c r="BZ42" s="22">
        <f>BY42-AC42</f>
        <v>-125835</v>
      </c>
      <c r="CA42" s="24">
        <f>BY42/AC42</f>
        <v>0.57978941884811508</v>
      </c>
      <c r="CB42" s="29">
        <f>BS42+BV42+BY42</f>
        <v>333590</v>
      </c>
      <c r="CC42" s="29">
        <f>CB42-AF42</f>
        <v>-373985</v>
      </c>
      <c r="CD42" s="30">
        <f>CB42/AF42</f>
        <v>0.4714553227573049</v>
      </c>
      <c r="CE42" s="22">
        <v>348537</v>
      </c>
      <c r="CF42" s="22">
        <f>CE42-AI42</f>
        <v>227999</v>
      </c>
      <c r="CG42" s="24">
        <f>CE42/AI42</f>
        <v>2.8915113905988155</v>
      </c>
      <c r="CH42" s="22">
        <v>190604</v>
      </c>
      <c r="CI42" s="22">
        <f>CH42-AL42</f>
        <v>190604</v>
      </c>
      <c r="CJ42" s="24" t="e">
        <f>CH42/AL42</f>
        <v>#DIV/0!</v>
      </c>
      <c r="CK42" s="22">
        <v>193200</v>
      </c>
      <c r="CL42" s="22">
        <f>CK42-AO42</f>
        <v>-175645</v>
      </c>
      <c r="CM42" s="24">
        <f>CK42/AO42</f>
        <v>0.52379725901123775</v>
      </c>
      <c r="CN42" s="29">
        <f>CB42+CE42+CH42+CK42</f>
        <v>1065931</v>
      </c>
      <c r="CO42" s="29">
        <f>CN42-AR42</f>
        <v>-131027</v>
      </c>
      <c r="CP42" s="30">
        <f>CN42/AR42</f>
        <v>0.89053333533841617</v>
      </c>
      <c r="CQ42" s="22">
        <v>212053</v>
      </c>
      <c r="CR42" s="22">
        <f>CQ42-AU42</f>
        <v>46724</v>
      </c>
      <c r="CS42" s="24">
        <f>CQ42/AU42</f>
        <v>1.2826122458854767</v>
      </c>
      <c r="CT42" s="22">
        <v>248530</v>
      </c>
      <c r="CU42" s="22">
        <f>CT42-AX42</f>
        <v>105142</v>
      </c>
      <c r="CV42" s="24">
        <f>CT42/AX42</f>
        <v>1.7332691717577482</v>
      </c>
      <c r="CW42" s="22">
        <v>164354</v>
      </c>
      <c r="CX42" s="22">
        <f>CW42-BA42</f>
        <v>35765</v>
      </c>
      <c r="CY42" s="24">
        <f>CW42/BA42</f>
        <v>1.2781342105467808</v>
      </c>
      <c r="CZ42" s="29">
        <f>CN42+CQ42+CT42+CW42</f>
        <v>1690868</v>
      </c>
      <c r="DA42" s="29">
        <f>CZ42-BD42</f>
        <v>56604</v>
      </c>
      <c r="DB42" s="30">
        <f>CZ42/BD42</f>
        <v>1.034635774880925</v>
      </c>
      <c r="DC42" s="22">
        <v>164943</v>
      </c>
      <c r="DD42" s="22">
        <f>DC42-BG42</f>
        <v>-106704</v>
      </c>
      <c r="DE42" s="24">
        <f>DC42/BG42</f>
        <v>0.60719610376702116</v>
      </c>
      <c r="DF42" s="22">
        <v>171712</v>
      </c>
      <c r="DG42" s="22">
        <f>DF42-BJ42</f>
        <v>78226</v>
      </c>
      <c r="DH42" s="24">
        <f>DF42/BJ42</f>
        <v>1.8367670025458358</v>
      </c>
      <c r="DI42" s="22">
        <v>495818</v>
      </c>
      <c r="DJ42" s="22">
        <f>DI42-BM42</f>
        <v>159566</v>
      </c>
      <c r="DK42" s="24">
        <f>DI42/BM42</f>
        <v>1.4745429023470493</v>
      </c>
      <c r="DL42" s="29">
        <f>CZ42+DC42+DF42+DI42</f>
        <v>2523341</v>
      </c>
      <c r="DM42" s="29">
        <f>DL42-BP42</f>
        <v>187692</v>
      </c>
      <c r="DN42" s="30">
        <f>DL42/BP42</f>
        <v>1.0803596773316539</v>
      </c>
      <c r="DO42" s="22">
        <v>200042</v>
      </c>
      <c r="DP42" s="22">
        <f>DO42-BV42-BS42</f>
        <v>40074</v>
      </c>
      <c r="DQ42" s="24">
        <f>DO42/(BV42+BS42)</f>
        <v>1.250512602520504</v>
      </c>
      <c r="DR42" s="22">
        <v>218761</v>
      </c>
      <c r="DS42" s="22">
        <f>DR42-BY42</f>
        <v>45139</v>
      </c>
      <c r="DT42" s="24">
        <f>DR42/BY42</f>
        <v>1.2599843337825851</v>
      </c>
      <c r="DU42" s="31">
        <f>DO42+DR42</f>
        <v>418803</v>
      </c>
      <c r="DV42" s="31">
        <f>DU42-CB42</f>
        <v>85213</v>
      </c>
      <c r="DW42" s="32">
        <f>DU42/CB42</f>
        <v>1.2554423094217453</v>
      </c>
      <c r="DX42" s="22">
        <v>766015</v>
      </c>
      <c r="DY42" s="22">
        <f>DX42-(CK42+CH42+CE42)</f>
        <v>33674</v>
      </c>
      <c r="DZ42" s="24">
        <f>DX42/(CK42+CH42+CE42)</f>
        <v>1.0459813119844443</v>
      </c>
      <c r="EA42" s="31">
        <f>DU42+DX42</f>
        <v>1184818</v>
      </c>
      <c r="EB42" s="31">
        <f>EA42-CN42</f>
        <v>118887</v>
      </c>
      <c r="EC42" s="32">
        <f>EA42/CN42</f>
        <v>1.1115334857509538</v>
      </c>
      <c r="ED42" s="22">
        <v>242952</v>
      </c>
      <c r="EE42" s="22">
        <f>ED42-CQ42</f>
        <v>30899</v>
      </c>
      <c r="EF42" s="24">
        <f>ED42/CQ42</f>
        <v>1.1457135716070983</v>
      </c>
      <c r="EG42" s="22">
        <v>131999</v>
      </c>
      <c r="EH42" s="22">
        <f>EG42-CT42</f>
        <v>-116531</v>
      </c>
      <c r="EI42" s="24">
        <f>EG42/CT42</f>
        <v>0.53111897960004828</v>
      </c>
      <c r="EJ42" s="22">
        <v>214402</v>
      </c>
      <c r="EK42" s="22">
        <f>EJ42-CW42</f>
        <v>50048</v>
      </c>
      <c r="EL42" s="24">
        <f>EJ42/CW42</f>
        <v>1.3045134283315283</v>
      </c>
      <c r="EM42" s="31">
        <f>EA42+ED42+EG42+EJ42</f>
        <v>1774171</v>
      </c>
      <c r="EN42" s="31">
        <f>EM42-CZ42</f>
        <v>83303</v>
      </c>
      <c r="EO42" s="32">
        <f>EM42/CZ42</f>
        <v>1.0492664122805564</v>
      </c>
      <c r="EP42" s="22">
        <v>360398</v>
      </c>
      <c r="EQ42" s="22">
        <f>EP42-DF42-DC42</f>
        <v>23743</v>
      </c>
      <c r="ER42" s="24">
        <f>EP42/(DC42+DF42)</f>
        <v>1.0705262063536856</v>
      </c>
      <c r="ES42" s="22">
        <v>662092</v>
      </c>
      <c r="ET42" s="22">
        <f>ES42-DI42</f>
        <v>166274</v>
      </c>
      <c r="EU42" s="24">
        <f>ES42/DI42</f>
        <v>1.3353528915852189</v>
      </c>
      <c r="EV42" s="31">
        <f>EM42+EP42+ES42</f>
        <v>2796661</v>
      </c>
      <c r="EW42" s="31">
        <f>EV42-DL42</f>
        <v>273320</v>
      </c>
      <c r="EX42" s="32">
        <f>EV42/DL42</f>
        <v>1.1083167118514698</v>
      </c>
      <c r="EY42" s="22">
        <v>491652</v>
      </c>
      <c r="EZ42" s="22">
        <f t="shared" si="64"/>
        <v>72849</v>
      </c>
      <c r="FA42" s="24">
        <f t="shared" si="65"/>
        <v>1.1739457453743167</v>
      </c>
      <c r="FB42" s="22">
        <v>648752</v>
      </c>
      <c r="FC42" s="22">
        <f t="shared" si="66"/>
        <v>-117263</v>
      </c>
      <c r="FD42" s="24">
        <f t="shared" si="67"/>
        <v>0.84691814128966147</v>
      </c>
      <c r="FE42" s="33">
        <f t="shared" si="41"/>
        <v>1140404</v>
      </c>
      <c r="FF42" s="33">
        <f t="shared" si="68"/>
        <v>-44414</v>
      </c>
      <c r="FG42" s="34">
        <f t="shared" si="69"/>
        <v>0.96251407389151755</v>
      </c>
      <c r="FH42" s="22">
        <v>987822</v>
      </c>
      <c r="FI42" s="22">
        <f t="shared" si="70"/>
        <v>398469</v>
      </c>
      <c r="FJ42" s="24">
        <f t="shared" si="71"/>
        <v>1.676112618413752</v>
      </c>
      <c r="FK42" s="33">
        <f t="shared" si="42"/>
        <v>2128226</v>
      </c>
      <c r="FL42" s="33">
        <f t="shared" si="72"/>
        <v>354055</v>
      </c>
      <c r="FM42" s="34">
        <f t="shared" si="73"/>
        <v>1.1995608089637357</v>
      </c>
      <c r="FN42" s="22">
        <v>844315</v>
      </c>
      <c r="FO42" s="22">
        <f t="shared" si="74"/>
        <v>-178175</v>
      </c>
      <c r="FP42" s="24">
        <f t="shared" si="75"/>
        <v>0.82574401705640155</v>
      </c>
      <c r="FQ42" s="35">
        <f t="shared" si="43"/>
        <v>2972541</v>
      </c>
      <c r="FR42" s="35">
        <f t="shared" si="44"/>
        <v>175880</v>
      </c>
      <c r="FS42" s="36">
        <f t="shared" si="45"/>
        <v>1.0628892811820954</v>
      </c>
      <c r="FT42" s="35">
        <v>379024</v>
      </c>
      <c r="FU42" s="35">
        <f t="shared" si="46"/>
        <v>-112628</v>
      </c>
      <c r="FV42" s="36">
        <f t="shared" si="47"/>
        <v>0.77091926810020095</v>
      </c>
      <c r="FW42" s="35">
        <v>774198</v>
      </c>
      <c r="FX42" s="35">
        <f t="shared" si="7"/>
        <v>125446</v>
      </c>
      <c r="FY42" s="36">
        <f t="shared" si="8"/>
        <v>1.1933651071595925</v>
      </c>
      <c r="FZ42" s="35">
        <f t="shared" si="9"/>
        <v>1153222</v>
      </c>
      <c r="GA42" s="35">
        <f t="shared" si="10"/>
        <v>12818</v>
      </c>
      <c r="GB42" s="36">
        <f t="shared" si="11"/>
        <v>1.0112398763946813</v>
      </c>
      <c r="GC42" s="35">
        <v>861625</v>
      </c>
      <c r="GD42" s="35">
        <f t="shared" si="12"/>
        <v>-126197</v>
      </c>
      <c r="GE42" s="36">
        <f t="shared" si="13"/>
        <v>0.87224722672708244</v>
      </c>
      <c r="GF42" s="35">
        <f t="shared" si="14"/>
        <v>2014847</v>
      </c>
      <c r="GG42" s="35">
        <f t="shared" si="15"/>
        <v>-113379</v>
      </c>
      <c r="GH42" s="36">
        <f t="shared" si="16"/>
        <v>0.94672605259027942</v>
      </c>
      <c r="GI42" s="35">
        <v>1158718</v>
      </c>
      <c r="GJ42" s="35">
        <f t="shared" si="48"/>
        <v>314403</v>
      </c>
      <c r="GK42" s="36">
        <f t="shared" si="49"/>
        <v>1.3723764234912326</v>
      </c>
      <c r="GL42" s="35">
        <f t="shared" si="19"/>
        <v>3173565</v>
      </c>
      <c r="GM42" s="35">
        <f t="shared" si="50"/>
        <v>201024</v>
      </c>
      <c r="GN42" s="36">
        <f t="shared" si="51"/>
        <v>1.0676269898379871</v>
      </c>
      <c r="GO42" s="35">
        <v>369045</v>
      </c>
      <c r="GP42" s="35">
        <f t="shared" si="22"/>
        <v>-9979</v>
      </c>
      <c r="GQ42" s="36">
        <f t="shared" si="23"/>
        <v>0.97367185191439065</v>
      </c>
      <c r="GR42" s="35">
        <v>879302</v>
      </c>
      <c r="GS42" s="35">
        <f t="shared" si="24"/>
        <v>105104</v>
      </c>
      <c r="GT42" s="36">
        <f t="shared" si="25"/>
        <v>1.1357585527216552</v>
      </c>
      <c r="GU42" s="35">
        <f t="shared" si="26"/>
        <v>1248347</v>
      </c>
      <c r="GV42" s="35">
        <f t="shared" si="27"/>
        <v>95125</v>
      </c>
      <c r="GW42" s="36">
        <f t="shared" si="28"/>
        <v>1.0824862862484412</v>
      </c>
      <c r="GX42" s="35">
        <v>922712</v>
      </c>
      <c r="GY42" s="35">
        <f t="shared" si="29"/>
        <v>61087</v>
      </c>
      <c r="GZ42" s="36">
        <f t="shared" si="30"/>
        <v>1.0708974321775715</v>
      </c>
      <c r="HA42" s="35">
        <f t="shared" si="31"/>
        <v>2171059</v>
      </c>
      <c r="HB42" s="35">
        <f t="shared" si="32"/>
        <v>156212</v>
      </c>
      <c r="HC42" s="36">
        <f t="shared" si="33"/>
        <v>1.0775304526844967</v>
      </c>
      <c r="HD42" s="35">
        <v>1104864</v>
      </c>
      <c r="HE42" s="35">
        <f t="shared" si="34"/>
        <v>-53854</v>
      </c>
      <c r="HF42" s="36">
        <f t="shared" si="35"/>
        <v>0.95352277258142193</v>
      </c>
      <c r="HG42" s="35">
        <f t="shared" si="36"/>
        <v>3275923</v>
      </c>
      <c r="HH42" s="35">
        <f t="shared" si="37"/>
        <v>102358</v>
      </c>
      <c r="HI42" s="36">
        <f t="shared" si="38"/>
        <v>1.0322533176412017</v>
      </c>
      <c r="HJ42" s="22">
        <f t="shared" si="40"/>
        <v>1081054.5900000001</v>
      </c>
      <c r="HK42" s="37">
        <f t="shared" si="39"/>
        <v>33778.14</v>
      </c>
    </row>
    <row r="43" spans="1:219" s="1" customFormat="1" ht="11.25" x14ac:dyDescent="0.2">
      <c r="A43" s="13">
        <v>33</v>
      </c>
      <c r="B43" s="21">
        <v>83</v>
      </c>
      <c r="C43" s="21" t="s">
        <v>141</v>
      </c>
      <c r="D43" s="13">
        <v>1012010012</v>
      </c>
      <c r="E43" s="13"/>
      <c r="F43" s="13">
        <v>86618411</v>
      </c>
      <c r="G43" s="22"/>
      <c r="H43" s="22">
        <v>157080</v>
      </c>
      <c r="I43" s="22">
        <v>159693</v>
      </c>
      <c r="J43" s="23">
        <f>G43+H43+I43</f>
        <v>316773</v>
      </c>
      <c r="K43" s="22">
        <v>137503</v>
      </c>
      <c r="L43" s="22">
        <v>139304</v>
      </c>
      <c r="M43" s="22">
        <v>170193</v>
      </c>
      <c r="N43" s="23">
        <f>J43+K43+L43+M43</f>
        <v>763773</v>
      </c>
      <c r="O43" s="22">
        <v>135395</v>
      </c>
      <c r="P43" s="22">
        <v>143951</v>
      </c>
      <c r="Q43" s="22">
        <v>132998</v>
      </c>
      <c r="R43" s="23">
        <f>N43+O43+P43+Q43</f>
        <v>1176117</v>
      </c>
      <c r="S43" s="22">
        <v>140698</v>
      </c>
      <c r="T43" s="22">
        <v>146206</v>
      </c>
      <c r="U43" s="22">
        <v>244705</v>
      </c>
      <c r="V43" s="23">
        <f>R43+S43+T43+U43</f>
        <v>1707726</v>
      </c>
      <c r="W43" s="22">
        <v>0</v>
      </c>
      <c r="X43" s="22">
        <f>W43-G43</f>
        <v>0</v>
      </c>
      <c r="Y43" s="24" t="e">
        <f>W43/G43</f>
        <v>#DIV/0!</v>
      </c>
      <c r="Z43" s="22">
        <v>122753</v>
      </c>
      <c r="AA43" s="22">
        <f>Z43-H43</f>
        <v>-34327</v>
      </c>
      <c r="AB43" s="24">
        <f>Z43/H43</f>
        <v>0.78146804176215945</v>
      </c>
      <c r="AC43" s="22">
        <v>99534</v>
      </c>
      <c r="AD43" s="22">
        <f>AC43-I43</f>
        <v>-60159</v>
      </c>
      <c r="AE43" s="24">
        <f>AC43/I43</f>
        <v>0.62328342507185663</v>
      </c>
      <c r="AF43" s="25">
        <f>W43+Z43+AC43</f>
        <v>222287</v>
      </c>
      <c r="AG43" s="25">
        <f>AF43-J43</f>
        <v>-94486</v>
      </c>
      <c r="AH43" s="26">
        <f>AF43/J43</f>
        <v>0.70172331606544747</v>
      </c>
      <c r="AI43" s="22">
        <v>230279</v>
      </c>
      <c r="AJ43" s="22">
        <f>AI43-K43</f>
        <v>92776</v>
      </c>
      <c r="AK43" s="24">
        <f>AI43/K43</f>
        <v>1.6747198242947428</v>
      </c>
      <c r="AL43" s="22">
        <v>204779</v>
      </c>
      <c r="AM43" s="22">
        <f>AL43-L43</f>
        <v>65475</v>
      </c>
      <c r="AN43" s="24">
        <f>AL43/L43</f>
        <v>1.4700152185149027</v>
      </c>
      <c r="AO43" s="22">
        <v>111967</v>
      </c>
      <c r="AP43" s="22">
        <f>AO43-M43</f>
        <v>-58226</v>
      </c>
      <c r="AQ43" s="24">
        <f>AO43/M43</f>
        <v>0.65788252160782168</v>
      </c>
      <c r="AR43" s="27">
        <f>AF43+AI43+AL43+AO43</f>
        <v>769312</v>
      </c>
      <c r="AS43" s="27">
        <f>AR43-N43</f>
        <v>5539</v>
      </c>
      <c r="AT43" s="28">
        <f>AR43/N43</f>
        <v>1.0072521547632609</v>
      </c>
      <c r="AU43" s="22">
        <v>120149</v>
      </c>
      <c r="AV43" s="22">
        <f>AU43-O43</f>
        <v>-15246</v>
      </c>
      <c r="AW43" s="24">
        <f>AU43/O43</f>
        <v>0.88739613722811039</v>
      </c>
      <c r="AX43" s="22">
        <v>112476</v>
      </c>
      <c r="AY43" s="22">
        <f>AX43-P43</f>
        <v>-31475</v>
      </c>
      <c r="AZ43" s="24">
        <f>AX43/P43</f>
        <v>0.78134920910587635</v>
      </c>
      <c r="BA43" s="22">
        <v>98439</v>
      </c>
      <c r="BB43" s="22">
        <f>BA43-Q43</f>
        <v>-34559</v>
      </c>
      <c r="BC43" s="24">
        <f>BA43/Q43</f>
        <v>0.74015398727800419</v>
      </c>
      <c r="BD43" s="27">
        <f>AR43+AU43+AX43+BA43</f>
        <v>1100376</v>
      </c>
      <c r="BE43" s="27">
        <f>BD43-R43</f>
        <v>-75741</v>
      </c>
      <c r="BF43" s="28">
        <f>BD43/R43</f>
        <v>0.93560079481888281</v>
      </c>
      <c r="BG43" s="22">
        <v>96130</v>
      </c>
      <c r="BH43" s="22">
        <f>BG43-S43</f>
        <v>-44568</v>
      </c>
      <c r="BI43" s="24">
        <f>BG43/S43</f>
        <v>0.68323643548593438</v>
      </c>
      <c r="BJ43" s="22">
        <v>110833</v>
      </c>
      <c r="BK43" s="22">
        <f>BJ43-T43</f>
        <v>-35373</v>
      </c>
      <c r="BL43" s="24">
        <f>BJ43/T43</f>
        <v>0.75806054471088735</v>
      </c>
      <c r="BM43" s="22">
        <v>155946</v>
      </c>
      <c r="BN43" s="22">
        <f>BM43-U43</f>
        <v>-88759</v>
      </c>
      <c r="BO43" s="24">
        <f>BM43/U43</f>
        <v>0.637281624813551</v>
      </c>
      <c r="BP43" s="27">
        <f>BD43+BG43+BJ43+BM43</f>
        <v>1463285</v>
      </c>
      <c r="BQ43" s="22">
        <f>BP43-V43</f>
        <v>-244441</v>
      </c>
      <c r="BR43" s="24">
        <f>BP43/V43</f>
        <v>0.85686169795388722</v>
      </c>
      <c r="BS43" s="22">
        <v>0</v>
      </c>
      <c r="BT43" s="22">
        <f>BS43-W43</f>
        <v>0</v>
      </c>
      <c r="BU43" s="24" t="e">
        <f>BS43/W43</f>
        <v>#DIV/0!</v>
      </c>
      <c r="BV43" s="22">
        <v>131011</v>
      </c>
      <c r="BW43" s="22">
        <f>BV43-Z43</f>
        <v>8258</v>
      </c>
      <c r="BX43" s="24">
        <f>BV43/Z43</f>
        <v>1.0672733049294112</v>
      </c>
      <c r="BY43" s="22">
        <v>130027</v>
      </c>
      <c r="BZ43" s="22">
        <f>BY43-AC43</f>
        <v>30493</v>
      </c>
      <c r="CA43" s="24">
        <f>BY43/AC43</f>
        <v>1.3063576265396748</v>
      </c>
      <c r="CB43" s="29">
        <f>BS43+BV43+BY43</f>
        <v>261038</v>
      </c>
      <c r="CC43" s="29">
        <f>CB43-AF43</f>
        <v>38751</v>
      </c>
      <c r="CD43" s="30">
        <f>CB43/AF43</f>
        <v>1.1743286831888504</v>
      </c>
      <c r="CE43" s="22">
        <v>218042</v>
      </c>
      <c r="CF43" s="22">
        <f>CE43-AI43</f>
        <v>-12237</v>
      </c>
      <c r="CG43" s="24">
        <f>CE43/AI43</f>
        <v>0.94686011316707119</v>
      </c>
      <c r="CH43" s="22">
        <v>110297</v>
      </c>
      <c r="CI43" s="22">
        <f>CH43-AL43</f>
        <v>-94482</v>
      </c>
      <c r="CJ43" s="24">
        <f>CH43/AL43</f>
        <v>0.53861479936907597</v>
      </c>
      <c r="CK43" s="22">
        <v>132081</v>
      </c>
      <c r="CL43" s="22">
        <f>CK43-AO43</f>
        <v>20114</v>
      </c>
      <c r="CM43" s="24">
        <f>CK43/AO43</f>
        <v>1.1796422160100744</v>
      </c>
      <c r="CN43" s="29">
        <f>CB43+CE43+CH43+CK43</f>
        <v>721458</v>
      </c>
      <c r="CO43" s="29">
        <f>CN43-AR43</f>
        <v>-47854</v>
      </c>
      <c r="CP43" s="30">
        <f>CN43/AR43</f>
        <v>0.93779636870346494</v>
      </c>
      <c r="CQ43" s="22">
        <v>141720</v>
      </c>
      <c r="CR43" s="22">
        <f>CQ43-AU43</f>
        <v>21571</v>
      </c>
      <c r="CS43" s="24">
        <f>CQ43/AU43</f>
        <v>1.179535410199003</v>
      </c>
      <c r="CT43" s="22">
        <v>137621</v>
      </c>
      <c r="CU43" s="22">
        <f>CT43-AX43</f>
        <v>25145</v>
      </c>
      <c r="CV43" s="24">
        <f>CT43/AX43</f>
        <v>1.2235588036558911</v>
      </c>
      <c r="CW43" s="22">
        <v>133840</v>
      </c>
      <c r="CX43" s="22">
        <f>CW43-BA43</f>
        <v>35401</v>
      </c>
      <c r="CY43" s="24">
        <f>CW43/BA43</f>
        <v>1.3596237263686142</v>
      </c>
      <c r="CZ43" s="29">
        <f>CN43+CQ43+CT43+CW43</f>
        <v>1134639</v>
      </c>
      <c r="DA43" s="29">
        <f>CZ43-BD43</f>
        <v>34263</v>
      </c>
      <c r="DB43" s="30">
        <f>CZ43/BD43</f>
        <v>1.0311375384414054</v>
      </c>
      <c r="DC43" s="22">
        <v>140635</v>
      </c>
      <c r="DD43" s="22">
        <f>DC43-BG43</f>
        <v>44505</v>
      </c>
      <c r="DE43" s="24">
        <f>DC43/BG43</f>
        <v>1.4629668157703111</v>
      </c>
      <c r="DF43" s="22">
        <v>280717</v>
      </c>
      <c r="DG43" s="22">
        <f>DF43-BJ43</f>
        <v>169884</v>
      </c>
      <c r="DH43" s="24">
        <f>DF43/BJ43</f>
        <v>2.5327925798273077</v>
      </c>
      <c r="DI43" s="22">
        <v>151682</v>
      </c>
      <c r="DJ43" s="22">
        <f>DI43-BM43</f>
        <v>-4264</v>
      </c>
      <c r="DK43" s="24">
        <f>DI43/BM43</f>
        <v>0.97265720185192306</v>
      </c>
      <c r="DL43" s="29">
        <f>CZ43+DC43+DF43+DI43</f>
        <v>1707673</v>
      </c>
      <c r="DM43" s="29">
        <f>DL43-BP43</f>
        <v>244388</v>
      </c>
      <c r="DN43" s="30">
        <f>DL43/BP43</f>
        <v>1.1670132612580597</v>
      </c>
      <c r="DO43" s="22">
        <v>501894</v>
      </c>
      <c r="DP43" s="22">
        <f>DO43-BV43-BS43</f>
        <v>370883</v>
      </c>
      <c r="DQ43" s="24">
        <f>DO43/(BV43+BS43)</f>
        <v>3.8309302272328276</v>
      </c>
      <c r="DR43" s="22">
        <v>172381</v>
      </c>
      <c r="DS43" s="22">
        <f>DR43-BY43</f>
        <v>42354</v>
      </c>
      <c r="DT43" s="24">
        <f>DR43/BY43</f>
        <v>1.3257323478969751</v>
      </c>
      <c r="DU43" s="31">
        <f>DO43+DR43</f>
        <v>674275</v>
      </c>
      <c r="DV43" s="31">
        <f>DU43-CB43</f>
        <v>413237</v>
      </c>
      <c r="DW43" s="32">
        <f>DU43/CB43</f>
        <v>2.5830530420858264</v>
      </c>
      <c r="DX43" s="22">
        <v>466794</v>
      </c>
      <c r="DY43" s="22">
        <f>DX43-(CK43+CH43+CE43)</f>
        <v>6374</v>
      </c>
      <c r="DZ43" s="24">
        <f>DX43/(CK43+CH43+CE43)</f>
        <v>1.0138438816732549</v>
      </c>
      <c r="EA43" s="31">
        <f>DU43+DX43</f>
        <v>1141069</v>
      </c>
      <c r="EB43" s="31">
        <f>EA43-CN43</f>
        <v>419611</v>
      </c>
      <c r="EC43" s="32">
        <f>EA43/CN43</f>
        <v>1.581615284604232</v>
      </c>
      <c r="ED43" s="22">
        <v>156698</v>
      </c>
      <c r="EE43" s="22">
        <f>ED43-CQ43</f>
        <v>14978</v>
      </c>
      <c r="EF43" s="24">
        <f>ED43/CQ43</f>
        <v>1.1056872706745695</v>
      </c>
      <c r="EG43" s="22">
        <v>177810</v>
      </c>
      <c r="EH43" s="22">
        <f>EG43-CT43</f>
        <v>40189</v>
      </c>
      <c r="EI43" s="24">
        <f>EG43/CT43</f>
        <v>1.2920266529090765</v>
      </c>
      <c r="EJ43" s="22">
        <v>133155</v>
      </c>
      <c r="EK43" s="22">
        <f>EJ43-CW43</f>
        <v>-685</v>
      </c>
      <c r="EL43" s="24">
        <f>EJ43/CW43</f>
        <v>0.99488194859533774</v>
      </c>
      <c r="EM43" s="31">
        <f>EA43+ED43+EG43+EJ43</f>
        <v>1608732</v>
      </c>
      <c r="EN43" s="31">
        <f>EM43-CZ43</f>
        <v>474093</v>
      </c>
      <c r="EO43" s="32">
        <f>EM43/CZ43</f>
        <v>1.4178359813121177</v>
      </c>
      <c r="EP43" s="22">
        <v>355771</v>
      </c>
      <c r="EQ43" s="22">
        <f>EP43-DF43-DC43</f>
        <v>-65581</v>
      </c>
      <c r="ER43" s="24">
        <f>EP43/(DC43+DF43)</f>
        <v>0.84435578803470734</v>
      </c>
      <c r="ES43" s="22">
        <v>190767</v>
      </c>
      <c r="ET43" s="22">
        <f>ES43-DI43</f>
        <v>39085</v>
      </c>
      <c r="EU43" s="24">
        <f>ES43/DI43</f>
        <v>1.2576772458169063</v>
      </c>
      <c r="EV43" s="31">
        <f>EM43+EP43+ES43</f>
        <v>2155270</v>
      </c>
      <c r="EW43" s="31">
        <f>EV43-DL43</f>
        <v>447597</v>
      </c>
      <c r="EX43" s="32">
        <f>EV43/DL43</f>
        <v>1.2621093148395506</v>
      </c>
      <c r="EY43" s="22">
        <v>519443</v>
      </c>
      <c r="EZ43" s="22">
        <f t="shared" si="64"/>
        <v>-154832</v>
      </c>
      <c r="FA43" s="24">
        <f t="shared" si="65"/>
        <v>0.7703726224463312</v>
      </c>
      <c r="FB43" s="22">
        <v>524183</v>
      </c>
      <c r="FC43" s="22">
        <f t="shared" si="66"/>
        <v>57389</v>
      </c>
      <c r="FD43" s="24">
        <f t="shared" si="67"/>
        <v>1.1229428827277128</v>
      </c>
      <c r="FE43" s="33">
        <f t="shared" si="41"/>
        <v>1043626</v>
      </c>
      <c r="FF43" s="33">
        <f t="shared" si="68"/>
        <v>-97443</v>
      </c>
      <c r="FG43" s="34">
        <f t="shared" si="69"/>
        <v>0.91460376191097992</v>
      </c>
      <c r="FH43" s="22">
        <v>501119</v>
      </c>
      <c r="FI43" s="22">
        <f t="shared" si="70"/>
        <v>33456</v>
      </c>
      <c r="FJ43" s="24">
        <f t="shared" si="71"/>
        <v>1.0715386934608895</v>
      </c>
      <c r="FK43" s="33">
        <f t="shared" si="42"/>
        <v>1544745</v>
      </c>
      <c r="FL43" s="33">
        <f t="shared" si="72"/>
        <v>-63987</v>
      </c>
      <c r="FM43" s="34">
        <f t="shared" si="73"/>
        <v>0.96022519599286893</v>
      </c>
      <c r="FN43" s="22">
        <v>624469</v>
      </c>
      <c r="FO43" s="22">
        <f t="shared" si="74"/>
        <v>77931</v>
      </c>
      <c r="FP43" s="24">
        <f t="shared" si="75"/>
        <v>1.1425902681972708</v>
      </c>
      <c r="FQ43" s="35">
        <f t="shared" si="43"/>
        <v>2169214</v>
      </c>
      <c r="FR43" s="35">
        <f t="shared" si="44"/>
        <v>13944</v>
      </c>
      <c r="FS43" s="36">
        <f t="shared" si="45"/>
        <v>1.0064697230509403</v>
      </c>
      <c r="FT43" s="35">
        <v>1908307</v>
      </c>
      <c r="FU43" s="35">
        <f t="shared" si="46"/>
        <v>1388864</v>
      </c>
      <c r="FV43" s="36">
        <f t="shared" si="47"/>
        <v>3.6737563120496377</v>
      </c>
      <c r="FW43" s="35">
        <v>3134256.68</v>
      </c>
      <c r="FX43" s="35">
        <f t="shared" ref="FX43:FX74" si="76">FW43-FB43</f>
        <v>2610073.6800000002</v>
      </c>
      <c r="FY43" s="36">
        <f t="shared" ref="FY43:FY74" si="77">FW43/FB43</f>
        <v>5.9793176810388742</v>
      </c>
      <c r="FZ43" s="35">
        <f t="shared" ref="FZ43:FZ74" si="78">FT43+FW43</f>
        <v>5042563.68</v>
      </c>
      <c r="GA43" s="35">
        <f t="shared" ref="GA43:GA74" si="79">FZ43-FE43</f>
        <v>3998937.6799999997</v>
      </c>
      <c r="GB43" s="36">
        <f t="shared" ref="GB43:GB74" si="80">FZ43/FE43</f>
        <v>4.8317727615065165</v>
      </c>
      <c r="GC43" s="35">
        <v>694298</v>
      </c>
      <c r="GD43" s="35">
        <f t="shared" ref="GD43:GD74" si="81">GC43-FH43</f>
        <v>193179</v>
      </c>
      <c r="GE43" s="36">
        <f t="shared" ref="GE43:GE74" si="82">GC43/FH43</f>
        <v>1.3854952616045291</v>
      </c>
      <c r="GF43" s="35">
        <f t="shared" ref="GF43:GF74" si="83">GC43+FZ43</f>
        <v>5736861.6799999997</v>
      </c>
      <c r="GG43" s="35">
        <f t="shared" ref="GG43:GG74" si="84">GF43-FK43</f>
        <v>4192116.6799999997</v>
      </c>
      <c r="GH43" s="36">
        <f t="shared" ref="GH43:GH74" si="85">GF43/FK43</f>
        <v>3.7137920368733996</v>
      </c>
      <c r="GI43" s="35">
        <v>603047</v>
      </c>
      <c r="GJ43" s="35">
        <f t="shared" si="48"/>
        <v>-21422</v>
      </c>
      <c r="GK43" s="36">
        <f t="shared" si="49"/>
        <v>0.96569565502851218</v>
      </c>
      <c r="GL43" s="35">
        <f t="shared" ref="GL43:GL74" si="86">GF43+GI43</f>
        <v>6339908.6799999997</v>
      </c>
      <c r="GM43" s="35">
        <f t="shared" si="50"/>
        <v>4170694.6799999997</v>
      </c>
      <c r="GN43" s="36">
        <f t="shared" si="51"/>
        <v>2.9226755313214832</v>
      </c>
      <c r="GO43" s="35">
        <v>4383009</v>
      </c>
      <c r="GP43" s="35">
        <f t="shared" ref="GP43:GP74" si="87">GO43-FT43</f>
        <v>2474702</v>
      </c>
      <c r="GQ43" s="36">
        <f t="shared" ref="GQ43:GQ74" si="88">GO43/FT43</f>
        <v>2.2968049690117995</v>
      </c>
      <c r="GR43" s="35">
        <v>629808</v>
      </c>
      <c r="GS43" s="35">
        <f t="shared" ref="GS43:GS74" si="89">GR43-FW43</f>
        <v>-2504448.6800000002</v>
      </c>
      <c r="GT43" s="36">
        <f t="shared" ref="GT43:GT74" si="90">GR43/FW43</f>
        <v>0.2009433381825001</v>
      </c>
      <c r="GU43" s="35">
        <f t="shared" ref="GU43:GU74" si="91">GO43+GR43</f>
        <v>5012817</v>
      </c>
      <c r="GV43" s="35">
        <f t="shared" ref="GV43:GV74" si="92">GU43-FZ43</f>
        <v>-29746.679999999702</v>
      </c>
      <c r="GW43" s="36">
        <f t="shared" ref="GW43:GW74" si="93">GU43/FZ43</f>
        <v>0.99410088163725485</v>
      </c>
      <c r="GX43" s="35">
        <v>624441</v>
      </c>
      <c r="GY43" s="35">
        <f t="shared" ref="GY43:GY74" si="94">GX43-GC43</f>
        <v>-69857</v>
      </c>
      <c r="GZ43" s="36">
        <f t="shared" ref="GZ43:GZ74" si="95">GX43/GC43</f>
        <v>0.89938470224600964</v>
      </c>
      <c r="HA43" s="35">
        <f t="shared" ref="HA43:HA74" si="96">GU43+GX43</f>
        <v>5637258</v>
      </c>
      <c r="HB43" s="35">
        <f t="shared" ref="HB43:HB74" si="97">HA43-GF43</f>
        <v>-99603.679999999702</v>
      </c>
      <c r="HC43" s="36">
        <f t="shared" ref="HC43:HC74" si="98">HA43/GF43</f>
        <v>0.98263794988342834</v>
      </c>
      <c r="HD43" s="35">
        <v>784902</v>
      </c>
      <c r="HE43" s="35">
        <f t="shared" ref="HE43:HE74" si="99">HD43-GI43</f>
        <v>181855</v>
      </c>
      <c r="HF43" s="36">
        <f t="shared" ref="HF43:HF74" si="100">HD43/GI43</f>
        <v>1.3015602432314564</v>
      </c>
      <c r="HG43" s="35">
        <f t="shared" ref="HG43:HG74" si="101">HA43+HD43</f>
        <v>6422160</v>
      </c>
      <c r="HH43" s="35">
        <f t="shared" ref="HH43:HH74" si="102">HG43-GL43</f>
        <v>82251.320000000298</v>
      </c>
      <c r="HI43" s="36">
        <f t="shared" ref="HI43:HI74" si="103">HG43/GL43</f>
        <v>1.012973581190447</v>
      </c>
      <c r="HJ43" s="22">
        <f t="shared" ref="HJ43:HJ74" si="104">IF(F43=86618101,HG43*33/100,HG43*41/100)</f>
        <v>2633085.6</v>
      </c>
      <c r="HK43" s="37">
        <f t="shared" ref="HK43:HK74" si="105">IF(F43=86618101,HH43*33/100,HH43*41/100)</f>
        <v>33723.041200000123</v>
      </c>
    </row>
    <row r="44" spans="1:219" s="1" customFormat="1" ht="11.25" x14ac:dyDescent="0.2">
      <c r="A44" s="13">
        <v>34</v>
      </c>
      <c r="B44" s="21">
        <v>41</v>
      </c>
      <c r="C44" s="21" t="s">
        <v>142</v>
      </c>
      <c r="D44" s="13">
        <v>1001151276</v>
      </c>
      <c r="E44" s="13" t="s">
        <v>127</v>
      </c>
      <c r="F44" s="13">
        <v>86618101</v>
      </c>
      <c r="G44" s="22">
        <v>15689</v>
      </c>
      <c r="H44" s="22">
        <v>14172</v>
      </c>
      <c r="I44" s="22">
        <v>92730</v>
      </c>
      <c r="J44" s="23">
        <f>G44+H44+I44</f>
        <v>122591</v>
      </c>
      <c r="K44" s="22">
        <v>10346</v>
      </c>
      <c r="L44" s="22">
        <v>0</v>
      </c>
      <c r="M44" s="22">
        <v>13999</v>
      </c>
      <c r="N44" s="23">
        <f>J44+K44+L44+M44</f>
        <v>146936</v>
      </c>
      <c r="O44" s="22">
        <v>14397</v>
      </c>
      <c r="P44" s="22">
        <v>12268</v>
      </c>
      <c r="Q44" s="22">
        <v>18927</v>
      </c>
      <c r="R44" s="23">
        <f>N44+O44+P44+Q44</f>
        <v>192528</v>
      </c>
      <c r="S44" s="22">
        <v>13976</v>
      </c>
      <c r="T44" s="22">
        <v>14687</v>
      </c>
      <c r="U44" s="22">
        <v>31327</v>
      </c>
      <c r="V44" s="23">
        <f>R44+S44+T44+U44</f>
        <v>252518</v>
      </c>
      <c r="W44" s="22">
        <v>0</v>
      </c>
      <c r="X44" s="22">
        <f>W44-G44</f>
        <v>-15689</v>
      </c>
      <c r="Y44" s="24">
        <f>W44/G44</f>
        <v>0</v>
      </c>
      <c r="Z44" s="22">
        <v>60360</v>
      </c>
      <c r="AA44" s="22">
        <f>Z44-H44</f>
        <v>46188</v>
      </c>
      <c r="AB44" s="24">
        <f>Z44/H44</f>
        <v>4.259102455546147</v>
      </c>
      <c r="AC44" s="22">
        <v>18663</v>
      </c>
      <c r="AD44" s="22">
        <f>AC44-I44</f>
        <v>-74067</v>
      </c>
      <c r="AE44" s="24">
        <f>AC44/I44</f>
        <v>0.20126172759624716</v>
      </c>
      <c r="AF44" s="25">
        <f>W44+Z44+AC44</f>
        <v>79023</v>
      </c>
      <c r="AG44" s="25">
        <f>AF44-J44</f>
        <v>-43568</v>
      </c>
      <c r="AH44" s="26">
        <f>AF44/J44</f>
        <v>0.64460686347284879</v>
      </c>
      <c r="AI44" s="22">
        <v>1798</v>
      </c>
      <c r="AJ44" s="22">
        <f>AI44-K44</f>
        <v>-8548</v>
      </c>
      <c r="AK44" s="24">
        <f>AI44/K44</f>
        <v>0.17378697080997488</v>
      </c>
      <c r="AL44" s="22">
        <v>9082</v>
      </c>
      <c r="AM44" s="22">
        <f>AL44-L44</f>
        <v>9082</v>
      </c>
      <c r="AN44" s="24" t="e">
        <f>AL44/L44</f>
        <v>#DIV/0!</v>
      </c>
      <c r="AO44" s="22">
        <v>20358.5</v>
      </c>
      <c r="AP44" s="22">
        <f>AO44-M44</f>
        <v>6359.5</v>
      </c>
      <c r="AQ44" s="24">
        <f>AO44/M44</f>
        <v>1.4542824487463391</v>
      </c>
      <c r="AR44" s="27">
        <f>AF44+AI44+AL44+AO44</f>
        <v>110261.5</v>
      </c>
      <c r="AS44" s="27">
        <f>AR44-N44</f>
        <v>-36674.5</v>
      </c>
      <c r="AT44" s="28">
        <f>AR44/N44</f>
        <v>0.75040493820438825</v>
      </c>
      <c r="AU44" s="22">
        <v>0</v>
      </c>
      <c r="AV44" s="22">
        <f>AU44-O44</f>
        <v>-14397</v>
      </c>
      <c r="AW44" s="24">
        <f>AU44/O44</f>
        <v>0</v>
      </c>
      <c r="AX44" s="22">
        <v>7905</v>
      </c>
      <c r="AY44" s="22">
        <f>AX44-P44</f>
        <v>-4363</v>
      </c>
      <c r="AZ44" s="24">
        <f>AX44/P44</f>
        <v>0.64435930877078573</v>
      </c>
      <c r="BA44" s="22">
        <v>23162</v>
      </c>
      <c r="BB44" s="22">
        <f>BA44-Q44</f>
        <v>4235</v>
      </c>
      <c r="BC44" s="24">
        <f>BA44/Q44</f>
        <v>1.2237544248956518</v>
      </c>
      <c r="BD44" s="27">
        <f>AR44+AU44+AX44+BA44</f>
        <v>141328.5</v>
      </c>
      <c r="BE44" s="27">
        <f>BD44-R44</f>
        <v>-51199.5</v>
      </c>
      <c r="BF44" s="28">
        <f>BD44/R44</f>
        <v>0.73406725255547245</v>
      </c>
      <c r="BG44" s="22">
        <v>0</v>
      </c>
      <c r="BH44" s="22">
        <f>BG44-S44</f>
        <v>-13976</v>
      </c>
      <c r="BI44" s="24">
        <f>BG44/S44</f>
        <v>0</v>
      </c>
      <c r="BJ44" s="22">
        <v>11306</v>
      </c>
      <c r="BK44" s="22">
        <f>BJ44-T44</f>
        <v>-3381</v>
      </c>
      <c r="BL44" s="24">
        <f>BJ44/T44</f>
        <v>0.76979641860148429</v>
      </c>
      <c r="BM44" s="22">
        <v>16731</v>
      </c>
      <c r="BN44" s="22">
        <f>BM44-U44</f>
        <v>-14596</v>
      </c>
      <c r="BO44" s="24">
        <f>BM44/U44</f>
        <v>0.53407603664570502</v>
      </c>
      <c r="BP44" s="27">
        <f>BD44+BG44+BJ44+BM44</f>
        <v>169365.5</v>
      </c>
      <c r="BQ44" s="22">
        <f>BP44-V44</f>
        <v>-83152.5</v>
      </c>
      <c r="BR44" s="24">
        <f>BP44/V44</f>
        <v>0.6707066426947782</v>
      </c>
      <c r="BS44" s="22">
        <v>0</v>
      </c>
      <c r="BT44" s="22">
        <f>BS44-W44</f>
        <v>0</v>
      </c>
      <c r="BU44" s="24" t="e">
        <f>BS44/W44</f>
        <v>#DIV/0!</v>
      </c>
      <c r="BV44" s="22">
        <v>10141</v>
      </c>
      <c r="BW44" s="22">
        <f>BV44-Z44</f>
        <v>-50219</v>
      </c>
      <c r="BX44" s="24">
        <f>BV44/Z44</f>
        <v>0.16800861497680583</v>
      </c>
      <c r="BY44" s="22">
        <v>14738</v>
      </c>
      <c r="BZ44" s="22">
        <f>BY44-AC44</f>
        <v>-3925</v>
      </c>
      <c r="CA44" s="24">
        <f>BY44/AC44</f>
        <v>0.78969083212773938</v>
      </c>
      <c r="CB44" s="29">
        <f>BS44+BV44+BY44</f>
        <v>24879</v>
      </c>
      <c r="CC44" s="29">
        <f>CB44-AF44</f>
        <v>-54144</v>
      </c>
      <c r="CD44" s="30">
        <f>CB44/AF44</f>
        <v>0.31483239056983409</v>
      </c>
      <c r="CE44" s="22">
        <v>459</v>
      </c>
      <c r="CF44" s="22">
        <f>CE44-AI44</f>
        <v>-1339</v>
      </c>
      <c r="CG44" s="24">
        <f>CE44/AI44</f>
        <v>0.25528364849833146</v>
      </c>
      <c r="CH44" s="22">
        <v>7754</v>
      </c>
      <c r="CI44" s="22">
        <f>CH44-AL44</f>
        <v>-1328</v>
      </c>
      <c r="CJ44" s="24">
        <f>CH44/AL44</f>
        <v>0.85377670116714377</v>
      </c>
      <c r="CK44" s="22">
        <v>18706</v>
      </c>
      <c r="CL44" s="22">
        <f>CK44-AO44</f>
        <v>-1652.5</v>
      </c>
      <c r="CM44" s="24">
        <f>CK44/AO44</f>
        <v>0.91882997273865952</v>
      </c>
      <c r="CN44" s="29">
        <f>CB44+CE44+CH44+CK44</f>
        <v>51798</v>
      </c>
      <c r="CO44" s="29">
        <f>CN44-AR44</f>
        <v>-58463.5</v>
      </c>
      <c r="CP44" s="30">
        <f>CN44/AR44</f>
        <v>0.46977412786874839</v>
      </c>
      <c r="CQ44" s="22">
        <v>0</v>
      </c>
      <c r="CR44" s="22">
        <f>CQ44-AU44</f>
        <v>0</v>
      </c>
      <c r="CS44" s="24" t="e">
        <f>CQ44/AU44</f>
        <v>#DIV/0!</v>
      </c>
      <c r="CT44" s="22">
        <v>7381</v>
      </c>
      <c r="CU44" s="22">
        <f>CT44-AX44</f>
        <v>-524</v>
      </c>
      <c r="CV44" s="24">
        <f>CT44/AX44</f>
        <v>0.93371283997469956</v>
      </c>
      <c r="CW44" s="22">
        <v>16666</v>
      </c>
      <c r="CX44" s="22">
        <f>CW44-BA44</f>
        <v>-6496</v>
      </c>
      <c r="CY44" s="24">
        <f>CW44/BA44</f>
        <v>0.71954062688886966</v>
      </c>
      <c r="CZ44" s="29">
        <f>CN44+CQ44+CT44+CW44</f>
        <v>75845</v>
      </c>
      <c r="DA44" s="29">
        <f>CZ44-BD44</f>
        <v>-65483.5</v>
      </c>
      <c r="DB44" s="30">
        <f>CZ44/BD44</f>
        <v>0.53665750361745856</v>
      </c>
      <c r="DC44" s="22">
        <v>0</v>
      </c>
      <c r="DD44" s="22">
        <f>DC44-BG44</f>
        <v>0</v>
      </c>
      <c r="DE44" s="24" t="e">
        <f>DC44/BG44</f>
        <v>#DIV/0!</v>
      </c>
      <c r="DF44" s="22">
        <v>11231</v>
      </c>
      <c r="DG44" s="22">
        <f>DF44-BJ44</f>
        <v>-75</v>
      </c>
      <c r="DH44" s="24">
        <f>DF44/BJ44</f>
        <v>0.99336635414823993</v>
      </c>
      <c r="DI44" s="22">
        <v>14735</v>
      </c>
      <c r="DJ44" s="22">
        <f>DI44-BM44</f>
        <v>-1996</v>
      </c>
      <c r="DK44" s="24">
        <f>DI44/BM44</f>
        <v>0.88070049608511147</v>
      </c>
      <c r="DL44" s="29">
        <f>CZ44+DC44+DF44+DI44</f>
        <v>101811</v>
      </c>
      <c r="DM44" s="29">
        <f>DL44-BP44</f>
        <v>-67554.5</v>
      </c>
      <c r="DN44" s="30">
        <f>DL44/BP44</f>
        <v>0.60113187160313053</v>
      </c>
      <c r="DO44" s="22">
        <v>9215</v>
      </c>
      <c r="DP44" s="22">
        <f>DO44-BV44-BS44</f>
        <v>-926</v>
      </c>
      <c r="DQ44" s="24">
        <f>DO44/(BV44+BS44)</f>
        <v>0.90868750616310023</v>
      </c>
      <c r="DR44" s="22">
        <v>18430</v>
      </c>
      <c r="DS44" s="22">
        <f>DR44-BY44</f>
        <v>3692</v>
      </c>
      <c r="DT44" s="24">
        <f>DR44/BY44</f>
        <v>1.2505088885873252</v>
      </c>
      <c r="DU44" s="31">
        <f>DO44+DR44</f>
        <v>27645</v>
      </c>
      <c r="DV44" s="31">
        <f>DU44-CB44</f>
        <v>2766</v>
      </c>
      <c r="DW44" s="32">
        <f>DU44/CB44</f>
        <v>1.1111781020137466</v>
      </c>
      <c r="DX44" s="22">
        <v>21258.03</v>
      </c>
      <c r="DY44" s="22">
        <f>DX44-(CK44+CH44+CE44)</f>
        <v>-5660.9700000000012</v>
      </c>
      <c r="DZ44" s="24">
        <f>DX44/(CK44+CH44+CE44)</f>
        <v>0.78970355510977375</v>
      </c>
      <c r="EA44" s="31">
        <f>DU44+DX44</f>
        <v>48903.03</v>
      </c>
      <c r="EB44" s="31">
        <f>EA44-CN44</f>
        <v>-2894.9700000000012</v>
      </c>
      <c r="EC44" s="32">
        <f>EA44/CN44</f>
        <v>0.94411039036256228</v>
      </c>
      <c r="ED44" s="22">
        <v>20902</v>
      </c>
      <c r="EE44" s="22">
        <f>ED44-CQ44</f>
        <v>20902</v>
      </c>
      <c r="EF44" s="24" t="e">
        <f>ED44/CQ44</f>
        <v>#DIV/0!</v>
      </c>
      <c r="EG44" s="22">
        <v>10807</v>
      </c>
      <c r="EH44" s="22">
        <f>EG44-CT44</f>
        <v>3426</v>
      </c>
      <c r="EI44" s="24">
        <f>EG44/CT44</f>
        <v>1.4641647473242108</v>
      </c>
      <c r="EJ44" s="22">
        <v>7293</v>
      </c>
      <c r="EK44" s="22">
        <f>EJ44-CW44</f>
        <v>-9373</v>
      </c>
      <c r="EL44" s="24">
        <f>EJ44/CW44</f>
        <v>0.437597503900156</v>
      </c>
      <c r="EM44" s="31">
        <f>EA44+ED44+EG44+EJ44</f>
        <v>87905.03</v>
      </c>
      <c r="EN44" s="31">
        <f>EM44-CZ44</f>
        <v>12060.029999999999</v>
      </c>
      <c r="EO44" s="32">
        <f>EM44/CZ44</f>
        <v>1.1590088997297119</v>
      </c>
      <c r="EP44" s="22">
        <v>24789</v>
      </c>
      <c r="EQ44" s="22">
        <f>EP44-DF44-DC44</f>
        <v>13558</v>
      </c>
      <c r="ER44" s="24">
        <f>EP44/(DC44+DF44)</f>
        <v>2.2071943727183689</v>
      </c>
      <c r="ES44" s="22">
        <v>17778</v>
      </c>
      <c r="ET44" s="22">
        <f>ES44-DI44</f>
        <v>3043</v>
      </c>
      <c r="EU44" s="24">
        <f>ES44/DI44</f>
        <v>1.2065151001017984</v>
      </c>
      <c r="EV44" s="31">
        <f>EM44+EP44+ES44</f>
        <v>130472.03</v>
      </c>
      <c r="EW44" s="31">
        <f>EV44-DL44</f>
        <v>28661.03</v>
      </c>
      <c r="EX44" s="32">
        <f>EV44/DL44</f>
        <v>1.2815121155867244</v>
      </c>
      <c r="EY44" s="22">
        <v>32641</v>
      </c>
      <c r="EZ44" s="22">
        <f t="shared" si="64"/>
        <v>4996</v>
      </c>
      <c r="FA44" s="24">
        <f t="shared" si="65"/>
        <v>1.1807198408392114</v>
      </c>
      <c r="FB44" s="22">
        <v>68745</v>
      </c>
      <c r="FC44" s="22">
        <f t="shared" si="66"/>
        <v>47486.97</v>
      </c>
      <c r="FD44" s="24">
        <f t="shared" si="67"/>
        <v>3.2338368136652362</v>
      </c>
      <c r="FE44" s="33">
        <f t="shared" si="41"/>
        <v>101386</v>
      </c>
      <c r="FF44" s="33">
        <f t="shared" si="68"/>
        <v>52482.97</v>
      </c>
      <c r="FG44" s="34">
        <f t="shared" si="69"/>
        <v>2.0732048709456246</v>
      </c>
      <c r="FH44" s="22">
        <v>71724</v>
      </c>
      <c r="FI44" s="22">
        <f t="shared" si="70"/>
        <v>32722</v>
      </c>
      <c r="FJ44" s="24">
        <f t="shared" si="71"/>
        <v>1.8389826162760885</v>
      </c>
      <c r="FK44" s="33">
        <f t="shared" si="42"/>
        <v>173110</v>
      </c>
      <c r="FL44" s="33">
        <f t="shared" si="72"/>
        <v>85204.97</v>
      </c>
      <c r="FM44" s="34">
        <f t="shared" si="73"/>
        <v>1.9692843515325573</v>
      </c>
      <c r="FN44" s="22">
        <v>91149</v>
      </c>
      <c r="FO44" s="22">
        <f t="shared" si="74"/>
        <v>48582</v>
      </c>
      <c r="FP44" s="24">
        <f t="shared" si="75"/>
        <v>2.1413066459933749</v>
      </c>
      <c r="FQ44" s="35">
        <f t="shared" si="43"/>
        <v>264259</v>
      </c>
      <c r="FR44" s="35">
        <f t="shared" si="44"/>
        <v>133786.97</v>
      </c>
      <c r="FS44" s="36">
        <f t="shared" si="45"/>
        <v>2.0254072846111155</v>
      </c>
      <c r="FT44" s="35">
        <v>48059.23</v>
      </c>
      <c r="FU44" s="35">
        <f t="shared" si="46"/>
        <v>15418.230000000003</v>
      </c>
      <c r="FV44" s="36">
        <f t="shared" si="47"/>
        <v>1.4723577709016269</v>
      </c>
      <c r="FW44" s="35">
        <v>71766</v>
      </c>
      <c r="FX44" s="35">
        <f t="shared" si="76"/>
        <v>3021</v>
      </c>
      <c r="FY44" s="36">
        <f t="shared" si="77"/>
        <v>1.0439450141828497</v>
      </c>
      <c r="FZ44" s="35">
        <f t="shared" si="78"/>
        <v>119825.23000000001</v>
      </c>
      <c r="GA44" s="35">
        <f t="shared" si="79"/>
        <v>18439.23000000001</v>
      </c>
      <c r="GB44" s="36">
        <f t="shared" si="80"/>
        <v>1.1818715601759613</v>
      </c>
      <c r="GC44" s="35">
        <v>82449</v>
      </c>
      <c r="GD44" s="35">
        <f t="shared" si="81"/>
        <v>10725</v>
      </c>
      <c r="GE44" s="36">
        <f t="shared" si="82"/>
        <v>1.1495315375606492</v>
      </c>
      <c r="GF44" s="35">
        <f t="shared" si="83"/>
        <v>202274.23</v>
      </c>
      <c r="GG44" s="35">
        <f t="shared" si="84"/>
        <v>29164.23000000001</v>
      </c>
      <c r="GH44" s="36">
        <f t="shared" si="85"/>
        <v>1.1684722430824332</v>
      </c>
      <c r="GI44" s="35">
        <v>99741</v>
      </c>
      <c r="GJ44" s="35">
        <f t="shared" si="48"/>
        <v>8592</v>
      </c>
      <c r="GK44" s="36">
        <f t="shared" si="49"/>
        <v>1.0942632393114571</v>
      </c>
      <c r="GL44" s="35">
        <f t="shared" si="86"/>
        <v>302015.23</v>
      </c>
      <c r="GM44" s="35">
        <f t="shared" si="50"/>
        <v>37756.229999999981</v>
      </c>
      <c r="GN44" s="36">
        <f t="shared" si="51"/>
        <v>1.1428758528564777</v>
      </c>
      <c r="GO44" s="35">
        <v>53563</v>
      </c>
      <c r="GP44" s="35">
        <f t="shared" si="87"/>
        <v>5503.7699999999968</v>
      </c>
      <c r="GQ44" s="36">
        <f t="shared" si="88"/>
        <v>1.1145205613989237</v>
      </c>
      <c r="GR44" s="35">
        <v>102815</v>
      </c>
      <c r="GS44" s="35">
        <f t="shared" si="89"/>
        <v>31049</v>
      </c>
      <c r="GT44" s="36">
        <f t="shared" si="90"/>
        <v>1.4326421982554414</v>
      </c>
      <c r="GU44" s="35">
        <f t="shared" si="91"/>
        <v>156378</v>
      </c>
      <c r="GV44" s="35">
        <f t="shared" si="92"/>
        <v>36552.76999999999</v>
      </c>
      <c r="GW44" s="36">
        <f t="shared" si="93"/>
        <v>1.3050506975868104</v>
      </c>
      <c r="GX44" s="35">
        <v>154850</v>
      </c>
      <c r="GY44" s="35">
        <f t="shared" si="94"/>
        <v>72401</v>
      </c>
      <c r="GZ44" s="36">
        <f t="shared" si="95"/>
        <v>1.8781307232349695</v>
      </c>
      <c r="HA44" s="35">
        <f t="shared" si="96"/>
        <v>311228</v>
      </c>
      <c r="HB44" s="35">
        <f t="shared" si="97"/>
        <v>108953.76999999999</v>
      </c>
      <c r="HC44" s="36">
        <f t="shared" si="98"/>
        <v>1.5386438499852402</v>
      </c>
      <c r="HD44" s="35">
        <v>88577</v>
      </c>
      <c r="HE44" s="35">
        <f t="shared" si="99"/>
        <v>-11164</v>
      </c>
      <c r="HF44" s="36">
        <f t="shared" si="100"/>
        <v>0.88807010156304833</v>
      </c>
      <c r="HG44" s="35">
        <f t="shared" si="101"/>
        <v>399805</v>
      </c>
      <c r="HH44" s="35">
        <f t="shared" si="102"/>
        <v>97789.770000000019</v>
      </c>
      <c r="HI44" s="36">
        <f t="shared" si="103"/>
        <v>1.3237908565074683</v>
      </c>
      <c r="HJ44" s="22">
        <f t="shared" si="104"/>
        <v>131935.65</v>
      </c>
      <c r="HK44" s="37">
        <f t="shared" si="105"/>
        <v>32270.624100000005</v>
      </c>
    </row>
    <row r="45" spans="1:219" s="1" customFormat="1" ht="11.25" x14ac:dyDescent="0.2">
      <c r="A45" s="13">
        <v>35</v>
      </c>
      <c r="B45" s="21">
        <v>49</v>
      </c>
      <c r="C45" s="21" t="s">
        <v>143</v>
      </c>
      <c r="D45" s="13">
        <v>1012010245</v>
      </c>
      <c r="E45" s="13" t="s">
        <v>127</v>
      </c>
      <c r="F45" s="13">
        <v>86618101</v>
      </c>
      <c r="G45" s="22">
        <v>32872</v>
      </c>
      <c r="H45" s="22">
        <v>32346</v>
      </c>
      <c r="I45" s="22"/>
      <c r="J45" s="23">
        <f>G45+H45+I45</f>
        <v>65218</v>
      </c>
      <c r="K45" s="22">
        <v>35974</v>
      </c>
      <c r="L45" s="22">
        <v>8305</v>
      </c>
      <c r="M45" s="22">
        <v>65987</v>
      </c>
      <c r="N45" s="23">
        <f>J45+K45+L45+M45</f>
        <v>175484</v>
      </c>
      <c r="O45" s="22">
        <v>66290</v>
      </c>
      <c r="P45" s="22">
        <v>0</v>
      </c>
      <c r="Q45" s="22">
        <v>25874</v>
      </c>
      <c r="R45" s="23">
        <f>N45+O45+P45+Q45</f>
        <v>267648</v>
      </c>
      <c r="S45" s="22">
        <v>64998</v>
      </c>
      <c r="T45" s="22">
        <v>0</v>
      </c>
      <c r="U45" s="22">
        <v>66487.91</v>
      </c>
      <c r="V45" s="23">
        <f>R45+S45+T45+U45</f>
        <v>399133.91000000003</v>
      </c>
      <c r="W45" s="22">
        <v>57</v>
      </c>
      <c r="X45" s="22">
        <f>W45-G45</f>
        <v>-32815</v>
      </c>
      <c r="Y45" s="24">
        <f>W45/G45</f>
        <v>1.7339985397907033E-3</v>
      </c>
      <c r="Z45" s="22">
        <v>47188</v>
      </c>
      <c r="AA45" s="22">
        <f>Z45-H45</f>
        <v>14842</v>
      </c>
      <c r="AB45" s="24">
        <f>Z45/H45</f>
        <v>1.4588511717059296</v>
      </c>
      <c r="AC45" s="22">
        <v>26756</v>
      </c>
      <c r="AD45" s="22">
        <f>AC45-I45</f>
        <v>26756</v>
      </c>
      <c r="AE45" s="24" t="e">
        <f>AC45/I45</f>
        <v>#DIV/0!</v>
      </c>
      <c r="AF45" s="25">
        <f>W45+Z45+AC45</f>
        <v>74001</v>
      </c>
      <c r="AG45" s="25">
        <f>AF45-J45</f>
        <v>8783</v>
      </c>
      <c r="AH45" s="26">
        <f>AF45/J45</f>
        <v>1.1346714097335091</v>
      </c>
      <c r="AI45" s="22">
        <v>39677</v>
      </c>
      <c r="AJ45" s="22">
        <f>AI45-K45</f>
        <v>3703</v>
      </c>
      <c r="AK45" s="24">
        <f>AI45/K45</f>
        <v>1.1029354533829989</v>
      </c>
      <c r="AL45" s="22">
        <v>23735.09</v>
      </c>
      <c r="AM45" s="22">
        <f>AL45-L45</f>
        <v>15430.09</v>
      </c>
      <c r="AN45" s="24">
        <f>AL45/L45</f>
        <v>2.8579277543648405</v>
      </c>
      <c r="AO45" s="22">
        <v>74560</v>
      </c>
      <c r="AP45" s="22">
        <f>AO45-M45</f>
        <v>8573</v>
      </c>
      <c r="AQ45" s="24">
        <f>AO45/M45</f>
        <v>1.1299195296043161</v>
      </c>
      <c r="AR45" s="27">
        <f>AF45+AI45+AL45+AO45</f>
        <v>211973.09</v>
      </c>
      <c r="AS45" s="27">
        <f>AR45-N45</f>
        <v>36489.089999999997</v>
      </c>
      <c r="AT45" s="28">
        <f>AR45/N45</f>
        <v>1.2079339996808827</v>
      </c>
      <c r="AU45" s="22">
        <v>5012</v>
      </c>
      <c r="AV45" s="22">
        <f>AU45-O45</f>
        <v>-61278</v>
      </c>
      <c r="AW45" s="24">
        <f>AU45/O45</f>
        <v>7.5607180570221755E-2</v>
      </c>
      <c r="AX45" s="22">
        <v>32594.6</v>
      </c>
      <c r="AY45" s="22">
        <f>AX45-P45</f>
        <v>32594.6</v>
      </c>
      <c r="AZ45" s="24" t="e">
        <f>AX45/P45</f>
        <v>#DIV/0!</v>
      </c>
      <c r="BA45" s="22">
        <v>54446</v>
      </c>
      <c r="BB45" s="22">
        <f>BA45-Q45</f>
        <v>28572</v>
      </c>
      <c r="BC45" s="24">
        <f>BA45/Q45</f>
        <v>2.1042745613357039</v>
      </c>
      <c r="BD45" s="27">
        <f>AR45+AU45+AX45+BA45</f>
        <v>304025.69</v>
      </c>
      <c r="BE45" s="27">
        <f>BD45-R45</f>
        <v>36377.69</v>
      </c>
      <c r="BF45" s="28">
        <f>BD45/R45</f>
        <v>1.1359161660090866</v>
      </c>
      <c r="BG45" s="22">
        <v>8636</v>
      </c>
      <c r="BH45" s="22">
        <f>BG45-S45</f>
        <v>-56362</v>
      </c>
      <c r="BI45" s="24">
        <f>BG45/S45</f>
        <v>0.1328656266346657</v>
      </c>
      <c r="BJ45" s="22">
        <v>26406</v>
      </c>
      <c r="BK45" s="22">
        <f>BJ45-T45</f>
        <v>26406</v>
      </c>
      <c r="BL45" s="24" t="e">
        <f>BJ45/T45</f>
        <v>#DIV/0!</v>
      </c>
      <c r="BM45" s="22">
        <v>75172</v>
      </c>
      <c r="BN45" s="22">
        <f>BM45-U45</f>
        <v>8684.0899999999965</v>
      </c>
      <c r="BO45" s="24">
        <f>BM45/U45</f>
        <v>1.1306115653206725</v>
      </c>
      <c r="BP45" s="27">
        <f>BD45+BG45+BJ45+BM45</f>
        <v>414239.69</v>
      </c>
      <c r="BQ45" s="22">
        <f>BP45-V45</f>
        <v>15105.77999999997</v>
      </c>
      <c r="BR45" s="24">
        <f>BP45/V45</f>
        <v>1.0378463959626982</v>
      </c>
      <c r="BS45" s="22">
        <v>0</v>
      </c>
      <c r="BT45" s="22">
        <f>BS45-W45</f>
        <v>-57</v>
      </c>
      <c r="BU45" s="24">
        <f>BS45/W45</f>
        <v>0</v>
      </c>
      <c r="BV45" s="22">
        <v>40368</v>
      </c>
      <c r="BW45" s="22">
        <f>BV45-Z45</f>
        <v>-6820</v>
      </c>
      <c r="BX45" s="24">
        <f>BV45/Z45</f>
        <v>0.85547173010087307</v>
      </c>
      <c r="BY45" s="22">
        <v>40776</v>
      </c>
      <c r="BZ45" s="22">
        <f>BY45-AC45</f>
        <v>14020</v>
      </c>
      <c r="CA45" s="24">
        <f>BY45/AC45</f>
        <v>1.5239946180296009</v>
      </c>
      <c r="CB45" s="29">
        <f>BS45+BV45+BY45</f>
        <v>81144</v>
      </c>
      <c r="CC45" s="29">
        <f>CB45-AF45</f>
        <v>7143</v>
      </c>
      <c r="CD45" s="30">
        <f>CB45/AF45</f>
        <v>1.09652572262537</v>
      </c>
      <c r="CE45" s="22">
        <v>70605</v>
      </c>
      <c r="CF45" s="22">
        <f>CE45-AI45</f>
        <v>30928</v>
      </c>
      <c r="CG45" s="24">
        <f>CE45/AI45</f>
        <v>1.7794944174206719</v>
      </c>
      <c r="CH45" s="22">
        <v>7389</v>
      </c>
      <c r="CI45" s="22">
        <f>CH45-AL45</f>
        <v>-16346.09</v>
      </c>
      <c r="CJ45" s="24">
        <f>CH45/AL45</f>
        <v>0.31131122738527639</v>
      </c>
      <c r="CK45" s="22">
        <v>77244</v>
      </c>
      <c r="CL45" s="22">
        <f>CK45-AO45</f>
        <v>2684</v>
      </c>
      <c r="CM45" s="24">
        <f>CK45/AO45</f>
        <v>1.0359978540772532</v>
      </c>
      <c r="CN45" s="29">
        <f>CB45+CE45+CH45+CK45</f>
        <v>236382</v>
      </c>
      <c r="CO45" s="29">
        <f>CN45-AR45</f>
        <v>24408.910000000003</v>
      </c>
      <c r="CP45" s="30">
        <f>CN45/AR45</f>
        <v>1.115150984495249</v>
      </c>
      <c r="CQ45" s="22">
        <v>10043</v>
      </c>
      <c r="CR45" s="22">
        <f>CQ45-AU45</f>
        <v>5031</v>
      </c>
      <c r="CS45" s="24">
        <f>CQ45/AU45</f>
        <v>2.0037909018355946</v>
      </c>
      <c r="CT45" s="22">
        <v>38048</v>
      </c>
      <c r="CU45" s="22">
        <f>CT45-AX45</f>
        <v>5453.4000000000015</v>
      </c>
      <c r="CV45" s="24">
        <f>CT45/AX45</f>
        <v>1.1673099225025005</v>
      </c>
      <c r="CW45" s="22">
        <v>27420</v>
      </c>
      <c r="CX45" s="22">
        <f>CW45-BA45</f>
        <v>-27026</v>
      </c>
      <c r="CY45" s="24">
        <f>CW45/BA45</f>
        <v>0.50361826396796827</v>
      </c>
      <c r="CZ45" s="29">
        <f>CN45+CQ45+CT45+CW45</f>
        <v>311893</v>
      </c>
      <c r="DA45" s="29">
        <f>CZ45-BD45</f>
        <v>7867.3099999999977</v>
      </c>
      <c r="DB45" s="30">
        <f>CZ45/BD45</f>
        <v>1.0258771224234373</v>
      </c>
      <c r="DC45" s="22">
        <v>40846</v>
      </c>
      <c r="DD45" s="22">
        <f>DC45-BG45</f>
        <v>32210</v>
      </c>
      <c r="DE45" s="24">
        <f>DC45/BG45</f>
        <v>4.7297359888837427</v>
      </c>
      <c r="DF45" s="22">
        <v>33485</v>
      </c>
      <c r="DG45" s="22">
        <f>DF45-BJ45</f>
        <v>7079</v>
      </c>
      <c r="DH45" s="24">
        <f>DF45/BJ45</f>
        <v>1.2680830114367947</v>
      </c>
      <c r="DI45" s="22">
        <v>63833</v>
      </c>
      <c r="DJ45" s="22">
        <f>DI45-BM45</f>
        <v>-11339</v>
      </c>
      <c r="DK45" s="24">
        <f>DI45/BM45</f>
        <v>0.84915926142712717</v>
      </c>
      <c r="DL45" s="29">
        <f>CZ45+DC45+DF45+DI45</f>
        <v>450057</v>
      </c>
      <c r="DM45" s="29">
        <f>DL45-BP45</f>
        <v>35817.31</v>
      </c>
      <c r="DN45" s="30">
        <f>DL45/BP45</f>
        <v>1.0864651815474273</v>
      </c>
      <c r="DO45" s="22">
        <v>66031</v>
      </c>
      <c r="DP45" s="22">
        <f>DO45-BV45-BS45</f>
        <v>25663</v>
      </c>
      <c r="DQ45" s="24">
        <f>DO45/(BV45+BS45)</f>
        <v>1.635726317875545</v>
      </c>
      <c r="DR45" s="22">
        <v>42944.76</v>
      </c>
      <c r="DS45" s="22">
        <f>DR45-BY45</f>
        <v>2168.760000000002</v>
      </c>
      <c r="DT45" s="24">
        <f>DR45/BY45</f>
        <v>1.0531871689228958</v>
      </c>
      <c r="DU45" s="31">
        <f>DO45+DR45</f>
        <v>108975.76000000001</v>
      </c>
      <c r="DV45" s="31">
        <f>DU45-CB45</f>
        <v>27831.760000000009</v>
      </c>
      <c r="DW45" s="32">
        <f>DU45/CB45</f>
        <v>1.3429922113773047</v>
      </c>
      <c r="DX45" s="22">
        <v>129898.8</v>
      </c>
      <c r="DY45" s="22">
        <f>DX45-(CK45+CH45+CE45)</f>
        <v>-25339.199999999997</v>
      </c>
      <c r="DZ45" s="24">
        <f>DX45/(CK45+CH45+CE45)</f>
        <v>0.83677192439995363</v>
      </c>
      <c r="EA45" s="31">
        <f>DU45+DX45</f>
        <v>238874.56</v>
      </c>
      <c r="EB45" s="31">
        <f>EA45-CN45</f>
        <v>2492.5599999999977</v>
      </c>
      <c r="EC45" s="32">
        <f>EA45/CN45</f>
        <v>1.0105446269174472</v>
      </c>
      <c r="ED45" s="22">
        <v>55955</v>
      </c>
      <c r="EE45" s="22">
        <f>ED45-CQ45</f>
        <v>45912</v>
      </c>
      <c r="EF45" s="24">
        <f>ED45/CQ45</f>
        <v>5.5715423678183811</v>
      </c>
      <c r="EG45" s="22">
        <v>37442</v>
      </c>
      <c r="EH45" s="22">
        <f>EG45-CT45</f>
        <v>-606</v>
      </c>
      <c r="EI45" s="24">
        <f>EG45/CT45</f>
        <v>0.98407275021026075</v>
      </c>
      <c r="EJ45" s="22">
        <v>31858</v>
      </c>
      <c r="EK45" s="22">
        <f>EJ45-CW45</f>
        <v>4438</v>
      </c>
      <c r="EL45" s="24">
        <f>EJ45/CW45</f>
        <v>1.1618526622902992</v>
      </c>
      <c r="EM45" s="31">
        <f>EA45+ED45+EG45+EJ45</f>
        <v>364129.56</v>
      </c>
      <c r="EN45" s="31">
        <f>EM45-CZ45</f>
        <v>52236.56</v>
      </c>
      <c r="EO45" s="32">
        <f>EM45/CZ45</f>
        <v>1.1674823096382414</v>
      </c>
      <c r="EP45" s="22">
        <v>126225</v>
      </c>
      <c r="EQ45" s="22">
        <f>EP45-DF45-DC45</f>
        <v>51894</v>
      </c>
      <c r="ER45" s="24">
        <f>EP45/(DC45+DF45)</f>
        <v>1.6981474754812931</v>
      </c>
      <c r="ES45" s="22">
        <v>45830</v>
      </c>
      <c r="ET45" s="22">
        <f>ES45-DI45</f>
        <v>-18003</v>
      </c>
      <c r="EU45" s="24">
        <f>ES45/DI45</f>
        <v>0.71796719565115219</v>
      </c>
      <c r="EV45" s="31">
        <f>EM45+EP45+ES45</f>
        <v>536184.56000000006</v>
      </c>
      <c r="EW45" s="31">
        <f>EV45-DL45</f>
        <v>86127.560000000056</v>
      </c>
      <c r="EX45" s="32">
        <f>EV45/DL45</f>
        <v>1.1913703375350235</v>
      </c>
      <c r="EY45" s="22">
        <v>85642</v>
      </c>
      <c r="EZ45" s="22">
        <f t="shared" si="64"/>
        <v>-23333.760000000009</v>
      </c>
      <c r="FA45" s="24">
        <f t="shared" si="65"/>
        <v>0.78588119045923599</v>
      </c>
      <c r="FB45" s="22">
        <v>125406</v>
      </c>
      <c r="FC45" s="22">
        <f t="shared" si="66"/>
        <v>-4492.8000000000029</v>
      </c>
      <c r="FD45" s="24">
        <f t="shared" si="67"/>
        <v>0.96541307540947263</v>
      </c>
      <c r="FE45" s="33">
        <f t="shared" si="41"/>
        <v>211048</v>
      </c>
      <c r="FF45" s="33">
        <f t="shared" si="68"/>
        <v>-27826.559999999998</v>
      </c>
      <c r="FG45" s="34">
        <f t="shared" si="69"/>
        <v>0.88350973833295599</v>
      </c>
      <c r="FH45" s="22">
        <v>132616</v>
      </c>
      <c r="FI45" s="22">
        <f t="shared" si="70"/>
        <v>7361</v>
      </c>
      <c r="FJ45" s="24">
        <f t="shared" si="71"/>
        <v>1.0587681130493793</v>
      </c>
      <c r="FK45" s="33">
        <f t="shared" si="42"/>
        <v>343664</v>
      </c>
      <c r="FL45" s="33">
        <f t="shared" si="72"/>
        <v>-20465.559999999998</v>
      </c>
      <c r="FM45" s="34">
        <f t="shared" si="73"/>
        <v>0.94379593900588576</v>
      </c>
      <c r="FN45" s="22">
        <v>172893</v>
      </c>
      <c r="FO45" s="22">
        <f t="shared" si="74"/>
        <v>838</v>
      </c>
      <c r="FP45" s="24">
        <f t="shared" si="75"/>
        <v>1.0048705355845515</v>
      </c>
      <c r="FQ45" s="35">
        <f t="shared" si="43"/>
        <v>516557</v>
      </c>
      <c r="FR45" s="35">
        <f t="shared" si="44"/>
        <v>-19627.560000000056</v>
      </c>
      <c r="FS45" s="36">
        <f t="shared" si="45"/>
        <v>0.96339402238661986</v>
      </c>
      <c r="FT45" s="35">
        <v>105975</v>
      </c>
      <c r="FU45" s="35">
        <f t="shared" si="46"/>
        <v>20333</v>
      </c>
      <c r="FV45" s="36">
        <f t="shared" si="47"/>
        <v>1.2374185563158264</v>
      </c>
      <c r="FW45" s="35">
        <v>107958</v>
      </c>
      <c r="FX45" s="35">
        <f t="shared" si="76"/>
        <v>-17448</v>
      </c>
      <c r="FY45" s="36">
        <f t="shared" si="77"/>
        <v>0.86086790105736566</v>
      </c>
      <c r="FZ45" s="35">
        <f t="shared" si="78"/>
        <v>213933</v>
      </c>
      <c r="GA45" s="35">
        <f t="shared" si="79"/>
        <v>2885</v>
      </c>
      <c r="GB45" s="36">
        <f t="shared" si="80"/>
        <v>1.0136698760471552</v>
      </c>
      <c r="GC45" s="35">
        <v>108985.54</v>
      </c>
      <c r="GD45" s="35">
        <f t="shared" si="81"/>
        <v>-23630.460000000006</v>
      </c>
      <c r="GE45" s="36">
        <f t="shared" si="82"/>
        <v>0.8218129034204017</v>
      </c>
      <c r="GF45" s="35">
        <f t="shared" si="83"/>
        <v>322918.53999999998</v>
      </c>
      <c r="GG45" s="35">
        <f t="shared" si="84"/>
        <v>-20745.460000000021</v>
      </c>
      <c r="GH45" s="36">
        <f t="shared" si="85"/>
        <v>0.93963446855067734</v>
      </c>
      <c r="GI45" s="35">
        <v>167313</v>
      </c>
      <c r="GJ45" s="35">
        <f t="shared" si="48"/>
        <v>-5580</v>
      </c>
      <c r="GK45" s="36">
        <f t="shared" si="49"/>
        <v>0.96772570318057993</v>
      </c>
      <c r="GL45" s="35">
        <f t="shared" si="86"/>
        <v>490231.54</v>
      </c>
      <c r="GM45" s="35">
        <f t="shared" si="50"/>
        <v>-26325.460000000021</v>
      </c>
      <c r="GN45" s="36">
        <f t="shared" si="51"/>
        <v>0.94903667939840131</v>
      </c>
      <c r="GO45" s="35">
        <v>101268</v>
      </c>
      <c r="GP45" s="35">
        <f t="shared" si="87"/>
        <v>-4707</v>
      </c>
      <c r="GQ45" s="36">
        <f t="shared" si="88"/>
        <v>0.95558386411889595</v>
      </c>
      <c r="GR45" s="35">
        <v>143587</v>
      </c>
      <c r="GS45" s="35">
        <f t="shared" si="89"/>
        <v>35629</v>
      </c>
      <c r="GT45" s="36">
        <f t="shared" si="90"/>
        <v>1.3300264917838418</v>
      </c>
      <c r="GU45" s="35">
        <f t="shared" si="91"/>
        <v>244855</v>
      </c>
      <c r="GV45" s="35">
        <f t="shared" si="92"/>
        <v>30922</v>
      </c>
      <c r="GW45" s="36">
        <f t="shared" si="93"/>
        <v>1.1445405804621074</v>
      </c>
      <c r="GX45" s="35">
        <v>153300</v>
      </c>
      <c r="GY45" s="35">
        <f t="shared" si="94"/>
        <v>44314.460000000006</v>
      </c>
      <c r="GZ45" s="36">
        <f t="shared" si="95"/>
        <v>1.4066086198224095</v>
      </c>
      <c r="HA45" s="35">
        <f t="shared" si="96"/>
        <v>398155</v>
      </c>
      <c r="HB45" s="35">
        <f t="shared" si="97"/>
        <v>75236.460000000021</v>
      </c>
      <c r="HC45" s="36">
        <f t="shared" si="98"/>
        <v>1.2329889761052433</v>
      </c>
      <c r="HD45" s="35">
        <v>178894</v>
      </c>
      <c r="HE45" s="35">
        <f t="shared" si="99"/>
        <v>11581</v>
      </c>
      <c r="HF45" s="36">
        <f t="shared" si="100"/>
        <v>1.0692175742470698</v>
      </c>
      <c r="HG45" s="35">
        <f t="shared" si="101"/>
        <v>577049</v>
      </c>
      <c r="HH45" s="35">
        <f t="shared" si="102"/>
        <v>86817.460000000021</v>
      </c>
      <c r="HI45" s="36">
        <f t="shared" si="103"/>
        <v>1.1770948070783043</v>
      </c>
      <c r="HJ45" s="22">
        <f t="shared" si="104"/>
        <v>190426.17</v>
      </c>
      <c r="HK45" s="37">
        <f t="shared" si="105"/>
        <v>28649.761800000007</v>
      </c>
    </row>
    <row r="46" spans="1:219" s="1" customFormat="1" ht="11.25" x14ac:dyDescent="0.2">
      <c r="A46" s="13">
        <v>36</v>
      </c>
      <c r="B46" s="21">
        <v>28</v>
      </c>
      <c r="C46" s="21" t="s">
        <v>144</v>
      </c>
      <c r="D46" s="13">
        <v>1012009480</v>
      </c>
      <c r="E46" s="13">
        <v>101201001</v>
      </c>
      <c r="F46" s="13">
        <v>86618101</v>
      </c>
      <c r="G46" s="22">
        <v>153207</v>
      </c>
      <c r="H46" s="22">
        <v>272069</v>
      </c>
      <c r="I46" s="22">
        <v>270518</v>
      </c>
      <c r="J46" s="23">
        <f>G46+H46+I46</f>
        <v>695794</v>
      </c>
      <c r="K46" s="22">
        <v>254214</v>
      </c>
      <c r="L46" s="22">
        <v>312033</v>
      </c>
      <c r="M46" s="22">
        <v>651613</v>
      </c>
      <c r="N46" s="23">
        <f>J46+K46+L46+M46</f>
        <v>1913654</v>
      </c>
      <c r="O46" s="22">
        <v>272678</v>
      </c>
      <c r="P46" s="22">
        <v>51105</v>
      </c>
      <c r="Q46" s="22">
        <v>95074</v>
      </c>
      <c r="R46" s="23">
        <f>N46+O46+P46+Q46</f>
        <v>2332511</v>
      </c>
      <c r="S46" s="22">
        <v>261362</v>
      </c>
      <c r="T46" s="22">
        <v>259351</v>
      </c>
      <c r="U46" s="22">
        <v>517273</v>
      </c>
      <c r="V46" s="23">
        <f>R46+S46+T46+U46</f>
        <v>3370497</v>
      </c>
      <c r="W46" s="22">
        <v>26935</v>
      </c>
      <c r="X46" s="22">
        <f>W46-G46</f>
        <v>-126272</v>
      </c>
      <c r="Y46" s="24">
        <f>W46/G46</f>
        <v>0.17580789389518756</v>
      </c>
      <c r="Z46" s="22">
        <v>266236</v>
      </c>
      <c r="AA46" s="22">
        <f>Z46-H46</f>
        <v>-5833</v>
      </c>
      <c r="AB46" s="24">
        <f>Z46/H46</f>
        <v>0.97856058573376603</v>
      </c>
      <c r="AC46" s="22">
        <v>270729</v>
      </c>
      <c r="AD46" s="22">
        <f>AC46-I46</f>
        <v>211</v>
      </c>
      <c r="AE46" s="24">
        <f>AC46/I46</f>
        <v>1.0007799850656889</v>
      </c>
      <c r="AF46" s="25">
        <f>W46+Z46+AC46</f>
        <v>563900</v>
      </c>
      <c r="AG46" s="25">
        <f>AF46-J46</f>
        <v>-131894</v>
      </c>
      <c r="AH46" s="26">
        <f>AF46/J46</f>
        <v>0.81044102133677498</v>
      </c>
      <c r="AI46" s="22">
        <v>285012</v>
      </c>
      <c r="AJ46" s="22">
        <f>AI46-K46</f>
        <v>30798</v>
      </c>
      <c r="AK46" s="24">
        <f>AI46/K46</f>
        <v>1.1211498973305956</v>
      </c>
      <c r="AL46" s="22">
        <v>343965</v>
      </c>
      <c r="AM46" s="22">
        <f>AL46-L46</f>
        <v>31932</v>
      </c>
      <c r="AN46" s="24">
        <f>AL46/L46</f>
        <v>1.102335329917028</v>
      </c>
      <c r="AO46" s="22">
        <v>797446</v>
      </c>
      <c r="AP46" s="22">
        <f>AO46-M46</f>
        <v>145833</v>
      </c>
      <c r="AQ46" s="24">
        <f>AO46/M46</f>
        <v>1.2238030855737991</v>
      </c>
      <c r="AR46" s="27">
        <f>AF46+AI46+AL46+AO46</f>
        <v>1990323</v>
      </c>
      <c r="AS46" s="27">
        <f>AR46-N46</f>
        <v>76669</v>
      </c>
      <c r="AT46" s="28">
        <f>AR46/N46</f>
        <v>1.0400641913323934</v>
      </c>
      <c r="AU46" s="22">
        <v>154287</v>
      </c>
      <c r="AV46" s="22">
        <f>AU46-O46</f>
        <v>-118391</v>
      </c>
      <c r="AW46" s="24">
        <f>AU46/O46</f>
        <v>0.56582122503465626</v>
      </c>
      <c r="AX46" s="22">
        <v>28465</v>
      </c>
      <c r="AY46" s="22">
        <f>AX46-P46</f>
        <v>-22640</v>
      </c>
      <c r="AZ46" s="24">
        <f>AX46/P46</f>
        <v>0.55699050973485964</v>
      </c>
      <c r="BA46" s="22">
        <v>109165</v>
      </c>
      <c r="BB46" s="22">
        <f>BA46-Q46</f>
        <v>14091</v>
      </c>
      <c r="BC46" s="24">
        <f>BA46/Q46</f>
        <v>1.1482108673244</v>
      </c>
      <c r="BD46" s="27">
        <f>AR46+AU46+AX46+BA46</f>
        <v>2282240</v>
      </c>
      <c r="BE46" s="27">
        <f>BD46-R46</f>
        <v>-50271</v>
      </c>
      <c r="BF46" s="28">
        <f>BD46/R46</f>
        <v>0.97844769006448418</v>
      </c>
      <c r="BG46" s="22">
        <v>297795</v>
      </c>
      <c r="BH46" s="22">
        <f>BG46-S46</f>
        <v>36433</v>
      </c>
      <c r="BI46" s="24">
        <f>BG46/S46</f>
        <v>1.1393966988315056</v>
      </c>
      <c r="BJ46" s="22">
        <v>277405</v>
      </c>
      <c r="BK46" s="22">
        <f>BJ46-T46</f>
        <v>18054</v>
      </c>
      <c r="BL46" s="24">
        <f>BJ46/T46</f>
        <v>1.0696122243600372</v>
      </c>
      <c r="BM46" s="22">
        <v>69836.649999999994</v>
      </c>
      <c r="BN46" s="22">
        <f>BM46-U46</f>
        <v>-447436.35</v>
      </c>
      <c r="BO46" s="24">
        <f>BM46/U46</f>
        <v>0.1350092697666416</v>
      </c>
      <c r="BP46" s="27">
        <f>BD46+BG46+BJ46+BM46</f>
        <v>2927276.65</v>
      </c>
      <c r="BQ46" s="22">
        <f>BP46-V46</f>
        <v>-443220.35000000009</v>
      </c>
      <c r="BR46" s="24">
        <f>BP46/V46</f>
        <v>0.86850000163180674</v>
      </c>
      <c r="BS46" s="22">
        <v>522315</v>
      </c>
      <c r="BT46" s="22">
        <f>BS46-W46</f>
        <v>495380</v>
      </c>
      <c r="BU46" s="24">
        <f>BS46/W46</f>
        <v>19.39168368294041</v>
      </c>
      <c r="BV46" s="22">
        <v>298540</v>
      </c>
      <c r="BW46" s="22">
        <f>BV46-Z46</f>
        <v>32304</v>
      </c>
      <c r="BX46" s="24">
        <f>BV46/Z46</f>
        <v>1.1213359575714779</v>
      </c>
      <c r="BY46" s="22">
        <v>340442</v>
      </c>
      <c r="BZ46" s="22">
        <f>BY46-AC46</f>
        <v>69713</v>
      </c>
      <c r="CA46" s="24">
        <f>BY46/AC46</f>
        <v>1.2575010434789033</v>
      </c>
      <c r="CB46" s="29">
        <f>BS46+BV46+BY46</f>
        <v>1161297</v>
      </c>
      <c r="CC46" s="29">
        <f>CB46-AF46</f>
        <v>597397</v>
      </c>
      <c r="CD46" s="30">
        <f>CB46/AF46</f>
        <v>2.0594023763078559</v>
      </c>
      <c r="CE46" s="22">
        <v>252771</v>
      </c>
      <c r="CF46" s="22">
        <f>CE46-AI46</f>
        <v>-32241</v>
      </c>
      <c r="CG46" s="24">
        <f>CE46/AI46</f>
        <v>0.8868784472232748</v>
      </c>
      <c r="CH46" s="22">
        <v>350012.15999999997</v>
      </c>
      <c r="CI46" s="22">
        <f>CH46-AL46</f>
        <v>6047.1599999999744</v>
      </c>
      <c r="CJ46" s="24">
        <f>CH46/AL46</f>
        <v>1.01758074222668</v>
      </c>
      <c r="CK46" s="22">
        <v>466815</v>
      </c>
      <c r="CL46" s="22">
        <f>CK46-AO46</f>
        <v>-330631</v>
      </c>
      <c r="CM46" s="24">
        <f>CK46/AO46</f>
        <v>0.58538759991272138</v>
      </c>
      <c r="CN46" s="29">
        <f>CB46+CE46+CH46+CK46</f>
        <v>2230895.16</v>
      </c>
      <c r="CO46" s="29">
        <f>CN46-AR46</f>
        <v>240572.16000000015</v>
      </c>
      <c r="CP46" s="30">
        <f>CN46/AR46</f>
        <v>1.1208709139169875</v>
      </c>
      <c r="CQ46" s="22">
        <v>569146.93999999994</v>
      </c>
      <c r="CR46" s="22">
        <f>CQ46-AU46</f>
        <v>414859.93999999994</v>
      </c>
      <c r="CS46" s="24">
        <f>CQ46/AU46</f>
        <v>3.6888846111467588</v>
      </c>
      <c r="CT46" s="22">
        <v>47778</v>
      </c>
      <c r="CU46" s="22">
        <f>CT46-AX46</f>
        <v>19313</v>
      </c>
      <c r="CV46" s="24">
        <f>CT46/AX46</f>
        <v>1.6784823467416126</v>
      </c>
      <c r="CW46" s="22">
        <v>85725</v>
      </c>
      <c r="CX46" s="22">
        <f>CW46-BA46</f>
        <v>-23440</v>
      </c>
      <c r="CY46" s="24">
        <f>CW46/BA46</f>
        <v>0.78527916456739799</v>
      </c>
      <c r="CZ46" s="29">
        <f>CN46+CQ46+CT46+CW46</f>
        <v>2933545.1</v>
      </c>
      <c r="DA46" s="29">
        <f>CZ46-BD46</f>
        <v>651305.10000000009</v>
      </c>
      <c r="DB46" s="30">
        <f>CZ46/BD46</f>
        <v>1.2853797584828941</v>
      </c>
      <c r="DC46" s="22">
        <v>274616</v>
      </c>
      <c r="DD46" s="22">
        <f>DC46-BG46</f>
        <v>-23179</v>
      </c>
      <c r="DE46" s="24">
        <f>DC46/BG46</f>
        <v>0.92216457630248994</v>
      </c>
      <c r="DF46" s="22">
        <v>277803</v>
      </c>
      <c r="DG46" s="22">
        <f>DF46-BJ46</f>
        <v>398</v>
      </c>
      <c r="DH46" s="24">
        <f>DF46/BJ46</f>
        <v>1.0014347254014888</v>
      </c>
      <c r="DI46" s="22">
        <v>639571.61</v>
      </c>
      <c r="DJ46" s="22">
        <f>DI46-BM46</f>
        <v>569734.96</v>
      </c>
      <c r="DK46" s="24">
        <f>DI46/BM46</f>
        <v>9.1581083857831107</v>
      </c>
      <c r="DL46" s="29">
        <f>CZ46+DC46+DF46+DI46</f>
        <v>4125535.71</v>
      </c>
      <c r="DM46" s="29">
        <f>DL46-BP46</f>
        <v>1198259.06</v>
      </c>
      <c r="DN46" s="30">
        <f>DL46/BP46</f>
        <v>1.4093426085983367</v>
      </c>
      <c r="DO46" s="22">
        <v>413363</v>
      </c>
      <c r="DP46" s="22">
        <f>DO46-BV46-BS46</f>
        <v>-407492</v>
      </c>
      <c r="DQ46" s="24">
        <f>DO46/(BV46+BS46)</f>
        <v>0.50357614925900429</v>
      </c>
      <c r="DR46" s="22">
        <v>362381</v>
      </c>
      <c r="DS46" s="22">
        <f>DR46-BY46</f>
        <v>21939</v>
      </c>
      <c r="DT46" s="24">
        <f>DR46/BY46</f>
        <v>1.0644426950846253</v>
      </c>
      <c r="DU46" s="31">
        <f>DO46+DR46</f>
        <v>775744</v>
      </c>
      <c r="DV46" s="31">
        <f>DU46-CB46</f>
        <v>-385553</v>
      </c>
      <c r="DW46" s="32">
        <f>DU46/CB46</f>
        <v>0.66799793678964126</v>
      </c>
      <c r="DX46" s="22">
        <v>1507797</v>
      </c>
      <c r="DY46" s="22">
        <f>DX46-(CK46+CH46+CE46)</f>
        <v>438198.84000000008</v>
      </c>
      <c r="DZ46" s="24">
        <f>DX46/(CK46+CH46+CE46)</f>
        <v>1.4096854841261135</v>
      </c>
      <c r="EA46" s="31">
        <f>DU46+DX46</f>
        <v>2283541</v>
      </c>
      <c r="EB46" s="31">
        <f>EA46-CN46</f>
        <v>52645.839999999851</v>
      </c>
      <c r="EC46" s="32">
        <f>EA46/CN46</f>
        <v>1.0235985271490748</v>
      </c>
      <c r="ED46" s="22">
        <v>520961</v>
      </c>
      <c r="EE46" s="22">
        <f>ED46-CQ46</f>
        <v>-48185.939999999944</v>
      </c>
      <c r="EF46" s="24">
        <f>ED46/CQ46</f>
        <v>0.91533655614488596</v>
      </c>
      <c r="EG46" s="22">
        <v>40737</v>
      </c>
      <c r="EH46" s="22">
        <f>EG46-CT46</f>
        <v>-7041</v>
      </c>
      <c r="EI46" s="24">
        <f>EG46/CT46</f>
        <v>0.85263091799573021</v>
      </c>
      <c r="EJ46" s="22">
        <v>136314</v>
      </c>
      <c r="EK46" s="22">
        <f>EJ46-CW46</f>
        <v>50589</v>
      </c>
      <c r="EL46" s="24">
        <f>EJ46/CW46</f>
        <v>1.5901312335958004</v>
      </c>
      <c r="EM46" s="31">
        <f>EA46+ED46+EG46+EJ46</f>
        <v>2981553</v>
      </c>
      <c r="EN46" s="31">
        <f>EM46-CZ46</f>
        <v>48007.899999999907</v>
      </c>
      <c r="EO46" s="32">
        <f>EM46/CZ46</f>
        <v>1.0163651480933427</v>
      </c>
      <c r="EP46" s="22">
        <v>647097</v>
      </c>
      <c r="EQ46" s="22">
        <f>EP46-DF46-DC46</f>
        <v>94678</v>
      </c>
      <c r="ER46" s="24">
        <f>EP46/(DC46+DF46)</f>
        <v>1.1713880224974158</v>
      </c>
      <c r="ES46" s="22">
        <v>693073</v>
      </c>
      <c r="ET46" s="22">
        <f>ES46-DI46</f>
        <v>53501.390000000014</v>
      </c>
      <c r="EU46" s="24">
        <f>ES46/DI46</f>
        <v>1.0836519150685879</v>
      </c>
      <c r="EV46" s="31">
        <f>EM46+EP46+ES46</f>
        <v>4321723</v>
      </c>
      <c r="EW46" s="31">
        <f>EV46-DL46</f>
        <v>196187.29000000004</v>
      </c>
      <c r="EX46" s="32">
        <f>EV46/DL46</f>
        <v>1.0475543793075057</v>
      </c>
      <c r="EY46" s="22">
        <v>875922.8</v>
      </c>
      <c r="EZ46" s="22">
        <f t="shared" si="64"/>
        <v>100178.80000000005</v>
      </c>
      <c r="FA46" s="24">
        <f t="shared" si="65"/>
        <v>1.1291389943074004</v>
      </c>
      <c r="FB46" s="22">
        <v>1927807.11</v>
      </c>
      <c r="FC46" s="22">
        <f t="shared" si="66"/>
        <v>420010.1100000001</v>
      </c>
      <c r="FD46" s="24">
        <f t="shared" si="67"/>
        <v>1.2785587914022909</v>
      </c>
      <c r="FE46" s="33">
        <f t="shared" si="41"/>
        <v>2803729.91</v>
      </c>
      <c r="FF46" s="33">
        <f t="shared" si="68"/>
        <v>520188.91000000015</v>
      </c>
      <c r="FG46" s="34">
        <f t="shared" si="69"/>
        <v>1.2277992424922521</v>
      </c>
      <c r="FH46" s="22">
        <v>456678</v>
      </c>
      <c r="FI46" s="22">
        <f t="shared" si="70"/>
        <v>-241334</v>
      </c>
      <c r="FJ46" s="24">
        <f t="shared" si="71"/>
        <v>0.65425522770382172</v>
      </c>
      <c r="FK46" s="33">
        <f t="shared" si="42"/>
        <v>3260407.91</v>
      </c>
      <c r="FL46" s="33">
        <f t="shared" si="72"/>
        <v>278854.91000000015</v>
      </c>
      <c r="FM46" s="34">
        <f t="shared" si="73"/>
        <v>1.0935267325450864</v>
      </c>
      <c r="FN46" s="22">
        <v>1577427.83</v>
      </c>
      <c r="FO46" s="22">
        <f t="shared" si="74"/>
        <v>237257.83000000007</v>
      </c>
      <c r="FP46" s="24">
        <f t="shared" si="75"/>
        <v>1.1770356223464189</v>
      </c>
      <c r="FQ46" s="35">
        <f t="shared" si="43"/>
        <v>4837835.74</v>
      </c>
      <c r="FR46" s="35">
        <f t="shared" si="44"/>
        <v>516112.74000000022</v>
      </c>
      <c r="FS46" s="36">
        <f t="shared" si="45"/>
        <v>1.1194229107233389</v>
      </c>
      <c r="FT46" s="35">
        <v>816606.04</v>
      </c>
      <c r="FU46" s="35">
        <f t="shared" si="46"/>
        <v>-59316.760000000009</v>
      </c>
      <c r="FV46" s="36">
        <f t="shared" si="47"/>
        <v>0.93228083570835241</v>
      </c>
      <c r="FW46" s="35">
        <v>2052040</v>
      </c>
      <c r="FX46" s="35">
        <f t="shared" si="76"/>
        <v>124232.8899999999</v>
      </c>
      <c r="FY46" s="36">
        <f t="shared" si="77"/>
        <v>1.0644425935331259</v>
      </c>
      <c r="FZ46" s="35">
        <f t="shared" si="78"/>
        <v>2868646.04</v>
      </c>
      <c r="GA46" s="35">
        <f t="shared" si="79"/>
        <v>64916.129999999888</v>
      </c>
      <c r="GB46" s="36">
        <f t="shared" si="80"/>
        <v>1.0231534891319114</v>
      </c>
      <c r="GC46" s="35">
        <v>349918.5</v>
      </c>
      <c r="GD46" s="35">
        <f t="shared" si="81"/>
        <v>-106759.5</v>
      </c>
      <c r="GE46" s="36">
        <f t="shared" si="82"/>
        <v>0.76622587468632164</v>
      </c>
      <c r="GF46" s="35">
        <f t="shared" si="83"/>
        <v>3218564.54</v>
      </c>
      <c r="GG46" s="35">
        <f t="shared" si="84"/>
        <v>-41843.370000000112</v>
      </c>
      <c r="GH46" s="36">
        <f t="shared" si="85"/>
        <v>0.98716621626647938</v>
      </c>
      <c r="GI46" s="35">
        <v>1520246</v>
      </c>
      <c r="GJ46" s="35">
        <f t="shared" si="48"/>
        <v>-57181.830000000075</v>
      </c>
      <c r="GK46" s="36">
        <f t="shared" si="49"/>
        <v>0.96374995488700099</v>
      </c>
      <c r="GL46" s="35">
        <f t="shared" si="86"/>
        <v>4738810.54</v>
      </c>
      <c r="GM46" s="35">
        <f t="shared" si="50"/>
        <v>-99025.200000000186</v>
      </c>
      <c r="GN46" s="36">
        <f t="shared" si="51"/>
        <v>0.97953109503465696</v>
      </c>
      <c r="GO46" s="35">
        <v>766864</v>
      </c>
      <c r="GP46" s="35">
        <f t="shared" si="87"/>
        <v>-49742.040000000037</v>
      </c>
      <c r="GQ46" s="36">
        <f t="shared" si="88"/>
        <v>0.93908685759904487</v>
      </c>
      <c r="GR46" s="35">
        <v>2007262.6</v>
      </c>
      <c r="GS46" s="35">
        <f t="shared" si="89"/>
        <v>-44777.399999999907</v>
      </c>
      <c r="GT46" s="36">
        <f t="shared" si="90"/>
        <v>0.97817908032981815</v>
      </c>
      <c r="GU46" s="35">
        <f t="shared" si="91"/>
        <v>2774126.6</v>
      </c>
      <c r="GV46" s="35">
        <f t="shared" si="92"/>
        <v>-94519.439999999944</v>
      </c>
      <c r="GW46" s="36">
        <f t="shared" si="93"/>
        <v>0.9670508530219365</v>
      </c>
      <c r="GX46" s="35">
        <v>374269.61</v>
      </c>
      <c r="GY46" s="35">
        <f t="shared" si="94"/>
        <v>24351.109999999986</v>
      </c>
      <c r="GZ46" s="36">
        <f t="shared" si="95"/>
        <v>1.0695908047159552</v>
      </c>
      <c r="HA46" s="35">
        <f t="shared" si="96"/>
        <v>3148396.21</v>
      </c>
      <c r="HB46" s="35">
        <f t="shared" si="97"/>
        <v>-70168.330000000075</v>
      </c>
      <c r="HC46" s="36">
        <f t="shared" si="98"/>
        <v>0.9781988743342086</v>
      </c>
      <c r="HD46" s="35">
        <v>1676204.83</v>
      </c>
      <c r="HE46" s="35">
        <f t="shared" si="99"/>
        <v>155958.83000000007</v>
      </c>
      <c r="HF46" s="36">
        <f t="shared" si="100"/>
        <v>1.102587890380899</v>
      </c>
      <c r="HG46" s="35">
        <f t="shared" si="101"/>
        <v>4824601.04</v>
      </c>
      <c r="HH46" s="35">
        <f t="shared" si="102"/>
        <v>85790.5</v>
      </c>
      <c r="HI46" s="36">
        <f t="shared" si="103"/>
        <v>1.0181038045889044</v>
      </c>
      <c r="HJ46" s="22">
        <f t="shared" si="104"/>
        <v>1592118.3432</v>
      </c>
      <c r="HK46" s="37">
        <f t="shared" si="105"/>
        <v>28310.865000000002</v>
      </c>
    </row>
    <row r="47" spans="1:219" s="1" customFormat="1" ht="11.25" x14ac:dyDescent="0.2">
      <c r="A47" s="13">
        <v>37</v>
      </c>
      <c r="B47" s="21">
        <v>65</v>
      </c>
      <c r="C47" s="21" t="s">
        <v>145</v>
      </c>
      <c r="D47" s="13">
        <v>1012012838</v>
      </c>
      <c r="E47" s="13"/>
      <c r="F47" s="13">
        <v>86618101</v>
      </c>
      <c r="G47" s="22"/>
      <c r="H47" s="22"/>
      <c r="I47" s="22"/>
      <c r="J47" s="23"/>
      <c r="K47" s="22"/>
      <c r="L47" s="22"/>
      <c r="M47" s="22"/>
      <c r="N47" s="23"/>
      <c r="O47" s="22"/>
      <c r="P47" s="22"/>
      <c r="Q47" s="22"/>
      <c r="R47" s="23"/>
      <c r="S47" s="22"/>
      <c r="T47" s="22"/>
      <c r="U47" s="22"/>
      <c r="V47" s="23"/>
      <c r="W47" s="22"/>
      <c r="X47" s="22"/>
      <c r="Y47" s="24"/>
      <c r="Z47" s="22"/>
      <c r="AA47" s="22"/>
      <c r="AB47" s="24"/>
      <c r="AC47" s="22"/>
      <c r="AD47" s="22"/>
      <c r="AE47" s="24"/>
      <c r="AF47" s="25"/>
      <c r="AG47" s="25"/>
      <c r="AH47" s="26"/>
      <c r="AI47" s="22"/>
      <c r="AJ47" s="22"/>
      <c r="AK47" s="24"/>
      <c r="AL47" s="22"/>
      <c r="AM47" s="22"/>
      <c r="AN47" s="24"/>
      <c r="AO47" s="22"/>
      <c r="AP47" s="22"/>
      <c r="AQ47" s="24"/>
      <c r="AR47" s="27"/>
      <c r="AS47" s="27"/>
      <c r="AT47" s="28"/>
      <c r="AU47" s="22"/>
      <c r="AV47" s="22"/>
      <c r="AW47" s="24"/>
      <c r="AX47" s="22"/>
      <c r="AY47" s="22"/>
      <c r="AZ47" s="24"/>
      <c r="BA47" s="22"/>
      <c r="BB47" s="22"/>
      <c r="BC47" s="24"/>
      <c r="BD47" s="27"/>
      <c r="BE47" s="27"/>
      <c r="BF47" s="28"/>
      <c r="BG47" s="22"/>
      <c r="BH47" s="22"/>
      <c r="BI47" s="24"/>
      <c r="BJ47" s="22"/>
      <c r="BK47" s="22"/>
      <c r="BL47" s="24"/>
      <c r="BM47" s="22"/>
      <c r="BN47" s="22"/>
      <c r="BO47" s="24"/>
      <c r="BP47" s="27"/>
      <c r="BQ47" s="22"/>
      <c r="BR47" s="24"/>
      <c r="BS47" s="22"/>
      <c r="BT47" s="22"/>
      <c r="BU47" s="24"/>
      <c r="BV47" s="22"/>
      <c r="BW47" s="22"/>
      <c r="BX47" s="24"/>
      <c r="BY47" s="22"/>
      <c r="BZ47" s="22"/>
      <c r="CA47" s="24"/>
      <c r="CB47" s="29"/>
      <c r="CC47" s="29"/>
      <c r="CD47" s="30"/>
      <c r="CE47" s="22"/>
      <c r="CF47" s="22"/>
      <c r="CG47" s="24"/>
      <c r="CH47" s="22"/>
      <c r="CI47" s="22"/>
      <c r="CJ47" s="24"/>
      <c r="CK47" s="22"/>
      <c r="CL47" s="22"/>
      <c r="CM47" s="24"/>
      <c r="CN47" s="29"/>
      <c r="CO47" s="29"/>
      <c r="CP47" s="30"/>
      <c r="CQ47" s="22"/>
      <c r="CR47" s="22"/>
      <c r="CS47" s="24"/>
      <c r="CT47" s="22"/>
      <c r="CU47" s="22"/>
      <c r="CV47" s="24"/>
      <c r="CW47" s="22"/>
      <c r="CX47" s="22"/>
      <c r="CY47" s="24"/>
      <c r="CZ47" s="29"/>
      <c r="DA47" s="29"/>
      <c r="DB47" s="30"/>
      <c r="DC47" s="22"/>
      <c r="DD47" s="22"/>
      <c r="DE47" s="24"/>
      <c r="DF47" s="22"/>
      <c r="DG47" s="22"/>
      <c r="DH47" s="24"/>
      <c r="DI47" s="22"/>
      <c r="DJ47" s="22"/>
      <c r="DK47" s="24"/>
      <c r="DL47" s="29"/>
      <c r="DM47" s="29"/>
      <c r="DN47" s="30"/>
      <c r="DO47" s="22"/>
      <c r="DP47" s="22"/>
      <c r="DQ47" s="24"/>
      <c r="DR47" s="22"/>
      <c r="DS47" s="22"/>
      <c r="DT47" s="24"/>
      <c r="DU47" s="31"/>
      <c r="DV47" s="31"/>
      <c r="DW47" s="32"/>
      <c r="DX47" s="22"/>
      <c r="DY47" s="22"/>
      <c r="DZ47" s="24"/>
      <c r="EA47" s="31"/>
      <c r="EB47" s="31"/>
      <c r="EC47" s="32"/>
      <c r="ED47" s="22"/>
      <c r="EE47" s="22"/>
      <c r="EF47" s="24"/>
      <c r="EG47" s="22"/>
      <c r="EH47" s="22"/>
      <c r="EI47" s="24"/>
      <c r="EJ47" s="22"/>
      <c r="EK47" s="22"/>
      <c r="EL47" s="24"/>
      <c r="EM47" s="31"/>
      <c r="EN47" s="31"/>
      <c r="EO47" s="32"/>
      <c r="EP47" s="22"/>
      <c r="EQ47" s="22"/>
      <c r="ER47" s="24"/>
      <c r="ES47" s="22"/>
      <c r="ET47" s="22"/>
      <c r="EU47" s="24"/>
      <c r="EV47" s="31"/>
      <c r="EW47" s="31"/>
      <c r="EX47" s="32"/>
      <c r="EY47" s="22">
        <v>0</v>
      </c>
      <c r="EZ47" s="22">
        <f t="shared" si="64"/>
        <v>0</v>
      </c>
      <c r="FA47" s="24" t="e">
        <f t="shared" si="65"/>
        <v>#DIV/0!</v>
      </c>
      <c r="FB47" s="22">
        <v>0</v>
      </c>
      <c r="FC47" s="22">
        <f t="shared" si="66"/>
        <v>0</v>
      </c>
      <c r="FD47" s="24" t="e">
        <f t="shared" si="67"/>
        <v>#DIV/0!</v>
      </c>
      <c r="FE47" s="33">
        <f t="shared" si="41"/>
        <v>0</v>
      </c>
      <c r="FF47" s="33">
        <f t="shared" si="68"/>
        <v>0</v>
      </c>
      <c r="FG47" s="34" t="e">
        <f t="shared" si="69"/>
        <v>#DIV/0!</v>
      </c>
      <c r="FH47" s="22">
        <v>130364</v>
      </c>
      <c r="FI47" s="22">
        <f t="shared" si="70"/>
        <v>130364</v>
      </c>
      <c r="FJ47" s="24" t="e">
        <f t="shared" si="71"/>
        <v>#DIV/0!</v>
      </c>
      <c r="FK47" s="33">
        <f t="shared" si="42"/>
        <v>130364</v>
      </c>
      <c r="FL47" s="33">
        <f t="shared" si="72"/>
        <v>130364</v>
      </c>
      <c r="FM47" s="34" t="e">
        <f t="shared" si="73"/>
        <v>#DIV/0!</v>
      </c>
      <c r="FN47" s="22">
        <v>79453</v>
      </c>
      <c r="FO47" s="22">
        <f t="shared" si="74"/>
        <v>79453</v>
      </c>
      <c r="FP47" s="24" t="e">
        <f t="shared" si="75"/>
        <v>#DIV/0!</v>
      </c>
      <c r="FQ47" s="35">
        <f t="shared" si="43"/>
        <v>209817</v>
      </c>
      <c r="FR47" s="35">
        <f t="shared" si="44"/>
        <v>209817</v>
      </c>
      <c r="FS47" s="36" t="e">
        <f t="shared" si="45"/>
        <v>#DIV/0!</v>
      </c>
      <c r="FT47" s="35">
        <v>59504</v>
      </c>
      <c r="FU47" s="35">
        <f t="shared" si="46"/>
        <v>59504</v>
      </c>
      <c r="FV47" s="36" t="e">
        <f t="shared" si="47"/>
        <v>#DIV/0!</v>
      </c>
      <c r="FW47" s="35">
        <v>82961</v>
      </c>
      <c r="FX47" s="35">
        <f t="shared" si="76"/>
        <v>82961</v>
      </c>
      <c r="FY47" s="36" t="e">
        <f t="shared" si="77"/>
        <v>#DIV/0!</v>
      </c>
      <c r="FZ47" s="35">
        <f t="shared" si="78"/>
        <v>142465</v>
      </c>
      <c r="GA47" s="35">
        <f t="shared" si="79"/>
        <v>142465</v>
      </c>
      <c r="GB47" s="36" t="e">
        <f t="shared" si="80"/>
        <v>#DIV/0!</v>
      </c>
      <c r="GC47" s="35">
        <v>114131</v>
      </c>
      <c r="GD47" s="35">
        <f t="shared" si="81"/>
        <v>-16233</v>
      </c>
      <c r="GE47" s="36">
        <f t="shared" si="82"/>
        <v>0.87547942683562952</v>
      </c>
      <c r="GF47" s="35">
        <f t="shared" si="83"/>
        <v>256596</v>
      </c>
      <c r="GG47" s="35">
        <f t="shared" si="84"/>
        <v>126232</v>
      </c>
      <c r="GH47" s="36">
        <f t="shared" si="85"/>
        <v>1.9683041330428646</v>
      </c>
      <c r="GI47" s="35">
        <v>108627</v>
      </c>
      <c r="GJ47" s="35">
        <f t="shared" si="48"/>
        <v>29174</v>
      </c>
      <c r="GK47" s="36">
        <f t="shared" si="49"/>
        <v>1.3671856317571394</v>
      </c>
      <c r="GL47" s="35">
        <f t="shared" si="86"/>
        <v>365223</v>
      </c>
      <c r="GM47" s="35">
        <f t="shared" si="50"/>
        <v>155406</v>
      </c>
      <c r="GN47" s="36">
        <f t="shared" si="51"/>
        <v>1.740674015928166</v>
      </c>
      <c r="GO47" s="35">
        <v>101333</v>
      </c>
      <c r="GP47" s="35">
        <f t="shared" si="87"/>
        <v>41829</v>
      </c>
      <c r="GQ47" s="36">
        <f t="shared" si="88"/>
        <v>1.7029611454692122</v>
      </c>
      <c r="GR47" s="35">
        <v>103015</v>
      </c>
      <c r="GS47" s="35">
        <f t="shared" si="89"/>
        <v>20054</v>
      </c>
      <c r="GT47" s="36">
        <f t="shared" si="90"/>
        <v>1.2417280408866818</v>
      </c>
      <c r="GU47" s="35">
        <f t="shared" si="91"/>
        <v>204348</v>
      </c>
      <c r="GV47" s="35">
        <f t="shared" si="92"/>
        <v>61883</v>
      </c>
      <c r="GW47" s="36">
        <f t="shared" si="93"/>
        <v>1.4343733548590882</v>
      </c>
      <c r="GX47" s="35">
        <v>139069</v>
      </c>
      <c r="GY47" s="35">
        <f t="shared" si="94"/>
        <v>24938</v>
      </c>
      <c r="GZ47" s="36">
        <f t="shared" si="95"/>
        <v>1.2185032988408058</v>
      </c>
      <c r="HA47" s="35">
        <f t="shared" si="96"/>
        <v>343417</v>
      </c>
      <c r="HB47" s="35">
        <f t="shared" si="97"/>
        <v>86821</v>
      </c>
      <c r="HC47" s="36">
        <f t="shared" si="98"/>
        <v>1.3383567943381813</v>
      </c>
      <c r="HD47" s="35">
        <v>96678</v>
      </c>
      <c r="HE47" s="35">
        <f t="shared" si="99"/>
        <v>-11949</v>
      </c>
      <c r="HF47" s="36">
        <f t="shared" si="100"/>
        <v>0.88999972382556825</v>
      </c>
      <c r="HG47" s="35">
        <f t="shared" si="101"/>
        <v>440095</v>
      </c>
      <c r="HH47" s="35">
        <f t="shared" si="102"/>
        <v>74872</v>
      </c>
      <c r="HI47" s="36">
        <f t="shared" si="103"/>
        <v>1.2050035183983485</v>
      </c>
      <c r="HJ47" s="22">
        <f t="shared" si="104"/>
        <v>145231.35</v>
      </c>
      <c r="HK47" s="37">
        <f t="shared" si="105"/>
        <v>24707.759999999998</v>
      </c>
    </row>
    <row r="48" spans="1:219" s="1" customFormat="1" ht="11.25" x14ac:dyDescent="0.2">
      <c r="A48" s="13">
        <v>38</v>
      </c>
      <c r="B48" s="21">
        <v>124</v>
      </c>
      <c r="C48" s="21" t="s">
        <v>146</v>
      </c>
      <c r="D48" s="13">
        <v>7841436912</v>
      </c>
      <c r="E48" s="13"/>
      <c r="F48" s="13">
        <v>86618450</v>
      </c>
      <c r="G48" s="21"/>
      <c r="H48" s="21"/>
      <c r="I48" s="21"/>
      <c r="J48" s="23">
        <f t="shared" ref="J48:J54" si="106">G48+H48+I48</f>
        <v>0</v>
      </c>
      <c r="K48" s="21"/>
      <c r="L48" s="21"/>
      <c r="M48" s="21"/>
      <c r="N48" s="23">
        <f t="shared" ref="N48:N54" si="107">J48+K48+L48+M48</f>
        <v>0</v>
      </c>
      <c r="O48" s="21"/>
      <c r="P48" s="21"/>
      <c r="Q48" s="21"/>
      <c r="R48" s="23">
        <f t="shared" ref="R48:R54" si="108">N48+O48+P48+Q48</f>
        <v>0</v>
      </c>
      <c r="S48" s="21"/>
      <c r="T48" s="21"/>
      <c r="U48" s="21"/>
      <c r="V48" s="23">
        <f t="shared" ref="V48:V54" si="109">R48+S48+T48+U48</f>
        <v>0</v>
      </c>
      <c r="W48" s="21"/>
      <c r="X48" s="21">
        <f t="shared" ref="X48:X54" si="110">W48-G48</f>
        <v>0</v>
      </c>
      <c r="Y48" s="24" t="e">
        <f t="shared" ref="Y48:Y54" si="111">W48/G48</f>
        <v>#DIV/0!</v>
      </c>
      <c r="Z48" s="21"/>
      <c r="AA48" s="21">
        <f t="shared" ref="AA48:AA54" si="112">Z48-H48</f>
        <v>0</v>
      </c>
      <c r="AB48" s="24" t="e">
        <f t="shared" ref="AB48:AB54" si="113">Z48/H48</f>
        <v>#DIV/0!</v>
      </c>
      <c r="AC48" s="21"/>
      <c r="AD48" s="21">
        <f t="shared" ref="AD48:AD54" si="114">AC48-I48</f>
        <v>0</v>
      </c>
      <c r="AE48" s="24" t="e">
        <f t="shared" ref="AE48:AE54" si="115">AC48/I48</f>
        <v>#DIV/0!</v>
      </c>
      <c r="AF48" s="25">
        <f t="shared" ref="AF48:AF54" si="116">W48+Z48+AC48</f>
        <v>0</v>
      </c>
      <c r="AG48" s="25">
        <f t="shared" ref="AG48:AG54" si="117">AF48-J48</f>
        <v>0</v>
      </c>
      <c r="AH48" s="26" t="e">
        <f t="shared" ref="AH48:AH54" si="118">AF48/J48</f>
        <v>#DIV/0!</v>
      </c>
      <c r="AI48" s="22"/>
      <c r="AJ48" s="22">
        <f t="shared" ref="AJ48:AJ54" si="119">AI48-K48</f>
        <v>0</v>
      </c>
      <c r="AK48" s="24" t="e">
        <f t="shared" ref="AK48:AK54" si="120">AI48/K48</f>
        <v>#DIV/0!</v>
      </c>
      <c r="AL48" s="22"/>
      <c r="AM48" s="22">
        <f t="shared" ref="AM48:AM54" si="121">AL48-L48</f>
        <v>0</v>
      </c>
      <c r="AN48" s="24" t="e">
        <f t="shared" ref="AN48:AN54" si="122">AL48/L48</f>
        <v>#DIV/0!</v>
      </c>
      <c r="AO48" s="22">
        <v>0</v>
      </c>
      <c r="AP48" s="22">
        <f t="shared" ref="AP48:AP54" si="123">AO48-M48</f>
        <v>0</v>
      </c>
      <c r="AQ48" s="24" t="e">
        <f t="shared" ref="AQ48:AQ54" si="124">AO48/M48</f>
        <v>#DIV/0!</v>
      </c>
      <c r="AR48" s="27">
        <f t="shared" ref="AR48:AR54" si="125">AF48+AI48+AL48+AO48</f>
        <v>0</v>
      </c>
      <c r="AS48" s="27">
        <f t="shared" ref="AS48:AS54" si="126">AR48-N48</f>
        <v>0</v>
      </c>
      <c r="AT48" s="28" t="e">
        <f t="shared" ref="AT48:AT54" si="127">AR48/N48</f>
        <v>#DIV/0!</v>
      </c>
      <c r="AU48" s="22">
        <v>0</v>
      </c>
      <c r="AV48" s="22">
        <f t="shared" ref="AV48:AV54" si="128">AU48-O48</f>
        <v>0</v>
      </c>
      <c r="AW48" s="24" t="e">
        <f t="shared" ref="AW48:AW54" si="129">AU48/O48</f>
        <v>#DIV/0!</v>
      </c>
      <c r="AX48" s="22">
        <v>0</v>
      </c>
      <c r="AY48" s="22">
        <f t="shared" ref="AY48:AY54" si="130">AX48-P48</f>
        <v>0</v>
      </c>
      <c r="AZ48" s="24" t="e">
        <f t="shared" ref="AZ48:AZ54" si="131">AX48/P48</f>
        <v>#DIV/0!</v>
      </c>
      <c r="BA48" s="22"/>
      <c r="BB48" s="22">
        <f t="shared" ref="BB48:BB54" si="132">BA48-Q48</f>
        <v>0</v>
      </c>
      <c r="BC48" s="24" t="e">
        <f t="shared" ref="BC48:BC54" si="133">BA48/Q48</f>
        <v>#DIV/0!</v>
      </c>
      <c r="BD48" s="27">
        <f t="shared" ref="BD48:BD54" si="134">AR48+AU48+AX48+BA48</f>
        <v>0</v>
      </c>
      <c r="BE48" s="27">
        <f t="shared" ref="BE48:BE54" si="135">BD48-R48</f>
        <v>0</v>
      </c>
      <c r="BF48" s="28" t="e">
        <f t="shared" ref="BF48:BF54" si="136">BD48/R48</f>
        <v>#DIV/0!</v>
      </c>
      <c r="BG48" s="22"/>
      <c r="BH48" s="22">
        <f t="shared" ref="BH48:BH54" si="137">BG48-S48</f>
        <v>0</v>
      </c>
      <c r="BI48" s="24" t="e">
        <f t="shared" ref="BI48:BI54" si="138">BG48/S48</f>
        <v>#DIV/0!</v>
      </c>
      <c r="BJ48" s="22"/>
      <c r="BK48" s="22">
        <f t="shared" ref="BK48:BK54" si="139">BJ48-T48</f>
        <v>0</v>
      </c>
      <c r="BL48" s="24" t="e">
        <f t="shared" ref="BL48:BL54" si="140">BJ48/T48</f>
        <v>#DIV/0!</v>
      </c>
      <c r="BM48" s="22"/>
      <c r="BN48" s="22">
        <f t="shared" ref="BN48:BN54" si="141">BM48-U48</f>
        <v>0</v>
      </c>
      <c r="BO48" s="24" t="e">
        <f t="shared" ref="BO48:BO54" si="142">BM48/U48</f>
        <v>#DIV/0!</v>
      </c>
      <c r="BP48" s="27">
        <f t="shared" ref="BP48:BP54" si="143">BD48+BG48+BJ48+BM48</f>
        <v>0</v>
      </c>
      <c r="BQ48" s="22">
        <f t="shared" ref="BQ48:BQ54" si="144">BP48-V48</f>
        <v>0</v>
      </c>
      <c r="BR48" s="24" t="e">
        <f t="shared" ref="BR48:BR54" si="145">BP48/V48</f>
        <v>#DIV/0!</v>
      </c>
      <c r="BS48" s="22"/>
      <c r="BT48" s="22">
        <f t="shared" ref="BT48:BT54" si="146">BS48-W48</f>
        <v>0</v>
      </c>
      <c r="BU48" s="24" t="e">
        <f t="shared" ref="BU48:BU54" si="147">BS48/W48</f>
        <v>#DIV/0!</v>
      </c>
      <c r="BV48" s="22"/>
      <c r="BW48" s="22">
        <f t="shared" ref="BW48:BW54" si="148">BV48-Z48</f>
        <v>0</v>
      </c>
      <c r="BX48" s="24" t="e">
        <f t="shared" ref="BX48:BX54" si="149">BV48/Z48</f>
        <v>#DIV/0!</v>
      </c>
      <c r="BY48" s="22"/>
      <c r="BZ48" s="22">
        <f t="shared" ref="BZ48:BZ54" si="150">BY48-AC48</f>
        <v>0</v>
      </c>
      <c r="CA48" s="24" t="e">
        <f t="shared" ref="CA48:CA54" si="151">BY48/AC48</f>
        <v>#DIV/0!</v>
      </c>
      <c r="CB48" s="29">
        <f t="shared" ref="CB48:CB54" si="152">BS48+BV48+BY48</f>
        <v>0</v>
      </c>
      <c r="CC48" s="29">
        <f t="shared" ref="CC48:CC54" si="153">CB48-AF48</f>
        <v>0</v>
      </c>
      <c r="CD48" s="30" t="e">
        <f t="shared" ref="CD48:CD54" si="154">CB48/AF48</f>
        <v>#DIV/0!</v>
      </c>
      <c r="CE48" s="22">
        <v>0</v>
      </c>
      <c r="CF48" s="22">
        <f t="shared" ref="CF48:CF54" si="155">CE48-AI48</f>
        <v>0</v>
      </c>
      <c r="CG48" s="24" t="e">
        <f t="shared" ref="CG48:CG54" si="156">CE48/AI48</f>
        <v>#DIV/0!</v>
      </c>
      <c r="CH48" s="22"/>
      <c r="CI48" s="22">
        <f t="shared" ref="CI48:CI54" si="157">CH48-AL48</f>
        <v>0</v>
      </c>
      <c r="CJ48" s="24" t="e">
        <f t="shared" ref="CJ48:CJ54" si="158">CH48/AL48</f>
        <v>#DIV/0!</v>
      </c>
      <c r="CK48" s="22"/>
      <c r="CL48" s="22">
        <f t="shared" ref="CL48:CL54" si="159">CK48-AO48</f>
        <v>0</v>
      </c>
      <c r="CM48" s="24" t="e">
        <f t="shared" ref="CM48:CM54" si="160">CK48/AO48</f>
        <v>#DIV/0!</v>
      </c>
      <c r="CN48" s="29">
        <f t="shared" ref="CN48:CN54" si="161">CB48+CE48+CH48+CK48</f>
        <v>0</v>
      </c>
      <c r="CO48" s="29">
        <f t="shared" ref="CO48:CO54" si="162">CN48-AR48</f>
        <v>0</v>
      </c>
      <c r="CP48" s="30" t="e">
        <f t="shared" ref="CP48:CP54" si="163">CN48/AR48</f>
        <v>#DIV/0!</v>
      </c>
      <c r="CQ48" s="22"/>
      <c r="CR48" s="22">
        <f t="shared" ref="CR48:CR54" si="164">CQ48-AU48</f>
        <v>0</v>
      </c>
      <c r="CS48" s="24" t="e">
        <f t="shared" ref="CS48:CS54" si="165">CQ48/AU48</f>
        <v>#DIV/0!</v>
      </c>
      <c r="CT48" s="22"/>
      <c r="CU48" s="22">
        <f t="shared" ref="CU48:CU54" si="166">CT48-AX48</f>
        <v>0</v>
      </c>
      <c r="CV48" s="24" t="e">
        <f t="shared" ref="CV48:CV54" si="167">CT48/AX48</f>
        <v>#DIV/0!</v>
      </c>
      <c r="CW48" s="22"/>
      <c r="CX48" s="22">
        <f t="shared" ref="CX48:CX54" si="168">CW48-BA48</f>
        <v>0</v>
      </c>
      <c r="CY48" s="24" t="e">
        <f t="shared" ref="CY48:CY54" si="169">CW48/BA48</f>
        <v>#DIV/0!</v>
      </c>
      <c r="CZ48" s="29">
        <f t="shared" ref="CZ48:CZ54" si="170">CN48+CQ48+CT48+CW48</f>
        <v>0</v>
      </c>
      <c r="DA48" s="29">
        <f t="shared" ref="DA48:DA54" si="171">CZ48-BD48</f>
        <v>0</v>
      </c>
      <c r="DB48" s="30" t="e">
        <f t="shared" ref="DB48:DB54" si="172">CZ48/BD48</f>
        <v>#DIV/0!</v>
      </c>
      <c r="DC48" s="22"/>
      <c r="DD48" s="22">
        <f t="shared" ref="DD48:DD54" si="173">DC48-BG48</f>
        <v>0</v>
      </c>
      <c r="DE48" s="24" t="e">
        <f t="shared" ref="DE48:DE54" si="174">DC48/BG48</f>
        <v>#DIV/0!</v>
      </c>
      <c r="DF48" s="22"/>
      <c r="DG48" s="22">
        <f t="shared" ref="DG48:DG54" si="175">DF48-BJ48</f>
        <v>0</v>
      </c>
      <c r="DH48" s="24" t="e">
        <f t="shared" ref="DH48:DH54" si="176">DF48/BJ48</f>
        <v>#DIV/0!</v>
      </c>
      <c r="DI48" s="22"/>
      <c r="DJ48" s="22">
        <f t="shared" ref="DJ48:DJ54" si="177">DI48-BM48</f>
        <v>0</v>
      </c>
      <c r="DK48" s="24" t="e">
        <f t="shared" ref="DK48:DK54" si="178">DI48/BM48</f>
        <v>#DIV/0!</v>
      </c>
      <c r="DL48" s="29">
        <f t="shared" ref="DL48:DL54" si="179">CZ48+DC48+DF48+DI48</f>
        <v>0</v>
      </c>
      <c r="DM48" s="29">
        <f t="shared" ref="DM48:DM54" si="180">DL48-BP48</f>
        <v>0</v>
      </c>
      <c r="DN48" s="30" t="e">
        <f t="shared" ref="DN48:DN54" si="181">DL48/BP48</f>
        <v>#DIV/0!</v>
      </c>
      <c r="DO48" s="22"/>
      <c r="DP48" s="22">
        <f t="shared" ref="DP48:DP54" si="182">DO48-BV48-BS48</f>
        <v>0</v>
      </c>
      <c r="DQ48" s="24" t="e">
        <f t="shared" ref="DQ48:DQ54" si="183">DO48/(BV48+BS48)</f>
        <v>#DIV/0!</v>
      </c>
      <c r="DR48" s="22"/>
      <c r="DS48" s="22">
        <f t="shared" ref="DS48:DS54" si="184">DR48-BY48</f>
        <v>0</v>
      </c>
      <c r="DT48" s="24" t="e">
        <f t="shared" ref="DT48:DT54" si="185">DR48/BY48</f>
        <v>#DIV/0!</v>
      </c>
      <c r="DU48" s="31">
        <f t="shared" ref="DU48:DU54" si="186">DO48+DR48</f>
        <v>0</v>
      </c>
      <c r="DV48" s="31">
        <f t="shared" ref="DV48:DV54" si="187">DU48-CB48</f>
        <v>0</v>
      </c>
      <c r="DW48" s="32" t="e">
        <f t="shared" ref="DW48:DW54" si="188">DU48/CB48</f>
        <v>#DIV/0!</v>
      </c>
      <c r="DX48" s="22"/>
      <c r="DY48" s="22">
        <f t="shared" ref="DY48:DY54" si="189">DX48-(CK48+CH48+CE48)</f>
        <v>0</v>
      </c>
      <c r="DZ48" s="24" t="e">
        <f t="shared" ref="DZ48:DZ54" si="190">DX48/(CK48+CH48+CE48)</f>
        <v>#DIV/0!</v>
      </c>
      <c r="EA48" s="31">
        <f t="shared" ref="EA48:EA54" si="191">DU48+DX48</f>
        <v>0</v>
      </c>
      <c r="EB48" s="31">
        <f t="shared" ref="EB48:EB54" si="192">EA48-CN48</f>
        <v>0</v>
      </c>
      <c r="EC48" s="32" t="e">
        <f t="shared" ref="EC48:EC54" si="193">EA48/CN48</f>
        <v>#DIV/0!</v>
      </c>
      <c r="ED48" s="22"/>
      <c r="EE48" s="22">
        <f t="shared" ref="EE48:EE54" si="194">ED48-CQ48</f>
        <v>0</v>
      </c>
      <c r="EF48" s="24" t="e">
        <f t="shared" ref="EF48:EF54" si="195">ED48/CQ48</f>
        <v>#DIV/0!</v>
      </c>
      <c r="EG48" s="22"/>
      <c r="EH48" s="22">
        <f t="shared" ref="EH48:EH54" si="196">EG48-CT48</f>
        <v>0</v>
      </c>
      <c r="EI48" s="24" t="e">
        <f t="shared" ref="EI48:EI54" si="197">EG48/CT48</f>
        <v>#DIV/0!</v>
      </c>
      <c r="EJ48" s="22"/>
      <c r="EK48" s="22">
        <f t="shared" ref="EK48:EK54" si="198">EJ48-CW48</f>
        <v>0</v>
      </c>
      <c r="EL48" s="24" t="e">
        <f t="shared" ref="EL48:EL54" si="199">EJ48/CW48</f>
        <v>#DIV/0!</v>
      </c>
      <c r="EM48" s="31">
        <f t="shared" ref="EM48:EM54" si="200">EA48+ED48+EG48+EJ48</f>
        <v>0</v>
      </c>
      <c r="EN48" s="31">
        <f t="shared" ref="EN48:EN54" si="201">EM48-CZ48</f>
        <v>0</v>
      </c>
      <c r="EO48" s="32" t="e">
        <f t="shared" ref="EO48:EO54" si="202">EM48/CZ48</f>
        <v>#DIV/0!</v>
      </c>
      <c r="EP48" s="22"/>
      <c r="EQ48" s="22">
        <f t="shared" ref="EQ48:EQ54" si="203">EP48-DF48-DC48</f>
        <v>0</v>
      </c>
      <c r="ER48" s="24" t="e">
        <f t="shared" ref="ER48:ER54" si="204">EP48/(DC48+DF48)</f>
        <v>#DIV/0!</v>
      </c>
      <c r="ES48" s="22"/>
      <c r="ET48" s="22">
        <f t="shared" ref="ET48:ET54" si="205">ES48-DI48</f>
        <v>0</v>
      </c>
      <c r="EU48" s="24" t="e">
        <f t="shared" ref="EU48:EU54" si="206">ES48/DI48</f>
        <v>#DIV/0!</v>
      </c>
      <c r="EV48" s="31">
        <f t="shared" ref="EV48:EV54" si="207">EM48+EP48+ES48</f>
        <v>0</v>
      </c>
      <c r="EW48" s="31">
        <f t="shared" ref="EW48:EW54" si="208">EV48-DL48</f>
        <v>0</v>
      </c>
      <c r="EX48" s="32" t="e">
        <f t="shared" ref="EX48:EX54" si="209">EV48/DL48</f>
        <v>#DIV/0!</v>
      </c>
      <c r="EY48" s="22">
        <v>24893</v>
      </c>
      <c r="EZ48" s="22">
        <f t="shared" si="64"/>
        <v>24893</v>
      </c>
      <c r="FA48" s="24" t="e">
        <f t="shared" si="65"/>
        <v>#DIV/0!</v>
      </c>
      <c r="FB48" s="22">
        <v>44308</v>
      </c>
      <c r="FC48" s="22">
        <f t="shared" si="66"/>
        <v>44308</v>
      </c>
      <c r="FD48" s="24" t="e">
        <f t="shared" si="67"/>
        <v>#DIV/0!</v>
      </c>
      <c r="FE48" s="33">
        <f t="shared" si="41"/>
        <v>69201</v>
      </c>
      <c r="FF48" s="33">
        <f t="shared" si="68"/>
        <v>69201</v>
      </c>
      <c r="FG48" s="34" t="e">
        <f t="shared" si="69"/>
        <v>#DIV/0!</v>
      </c>
      <c r="FH48" s="22">
        <v>42721</v>
      </c>
      <c r="FI48" s="22">
        <f t="shared" si="70"/>
        <v>42721</v>
      </c>
      <c r="FJ48" s="24" t="e">
        <f t="shared" si="71"/>
        <v>#DIV/0!</v>
      </c>
      <c r="FK48" s="33">
        <f t="shared" si="42"/>
        <v>111922</v>
      </c>
      <c r="FL48" s="33">
        <f t="shared" si="72"/>
        <v>111922</v>
      </c>
      <c r="FM48" s="34" t="e">
        <f t="shared" si="73"/>
        <v>#DIV/0!</v>
      </c>
      <c r="FN48" s="22">
        <v>104697</v>
      </c>
      <c r="FO48" s="22">
        <f t="shared" si="74"/>
        <v>104697</v>
      </c>
      <c r="FP48" s="24" t="e">
        <f t="shared" si="75"/>
        <v>#DIV/0!</v>
      </c>
      <c r="FQ48" s="35">
        <f t="shared" si="43"/>
        <v>216619</v>
      </c>
      <c r="FR48" s="35">
        <f t="shared" si="44"/>
        <v>216619</v>
      </c>
      <c r="FS48" s="36" t="e">
        <f t="shared" si="45"/>
        <v>#DIV/0!</v>
      </c>
      <c r="FT48" s="35">
        <v>34858</v>
      </c>
      <c r="FU48" s="35">
        <f t="shared" si="46"/>
        <v>9965</v>
      </c>
      <c r="FV48" s="36">
        <f t="shared" si="47"/>
        <v>1.4003133410999076</v>
      </c>
      <c r="FW48" s="35">
        <v>48173</v>
      </c>
      <c r="FX48" s="35">
        <f t="shared" si="76"/>
        <v>3865</v>
      </c>
      <c r="FY48" s="36">
        <f t="shared" si="77"/>
        <v>1.0872302970118264</v>
      </c>
      <c r="FZ48" s="35">
        <f t="shared" si="78"/>
        <v>83031</v>
      </c>
      <c r="GA48" s="35">
        <f t="shared" si="79"/>
        <v>13830</v>
      </c>
      <c r="GB48" s="36">
        <f t="shared" si="80"/>
        <v>1.1998526032860797</v>
      </c>
      <c r="GC48" s="35">
        <v>40253</v>
      </c>
      <c r="GD48" s="35">
        <f t="shared" si="81"/>
        <v>-2468</v>
      </c>
      <c r="GE48" s="36">
        <f t="shared" si="82"/>
        <v>0.94222981671777351</v>
      </c>
      <c r="GF48" s="35">
        <f t="shared" si="83"/>
        <v>123284</v>
      </c>
      <c r="GG48" s="35">
        <f t="shared" si="84"/>
        <v>11362</v>
      </c>
      <c r="GH48" s="36">
        <f t="shared" si="85"/>
        <v>1.101517127999857</v>
      </c>
      <c r="GI48" s="35">
        <v>110159</v>
      </c>
      <c r="GJ48" s="35">
        <f t="shared" si="48"/>
        <v>5462</v>
      </c>
      <c r="GK48" s="36">
        <f t="shared" si="49"/>
        <v>1.0521695941622013</v>
      </c>
      <c r="GL48" s="35">
        <f t="shared" si="86"/>
        <v>233443</v>
      </c>
      <c r="GM48" s="35">
        <f t="shared" si="50"/>
        <v>16824</v>
      </c>
      <c r="GN48" s="36">
        <f t="shared" si="51"/>
        <v>1.0776663173590497</v>
      </c>
      <c r="GO48" s="35">
        <v>43404</v>
      </c>
      <c r="GP48" s="35">
        <f t="shared" si="87"/>
        <v>8546</v>
      </c>
      <c r="GQ48" s="36">
        <f t="shared" si="88"/>
        <v>1.2451661024728899</v>
      </c>
      <c r="GR48" s="35">
        <v>74048</v>
      </c>
      <c r="GS48" s="35">
        <f t="shared" si="89"/>
        <v>25875</v>
      </c>
      <c r="GT48" s="36">
        <f t="shared" si="90"/>
        <v>1.5371266061901896</v>
      </c>
      <c r="GU48" s="35">
        <f t="shared" si="91"/>
        <v>117452</v>
      </c>
      <c r="GV48" s="35">
        <f t="shared" si="92"/>
        <v>34421</v>
      </c>
      <c r="GW48" s="36">
        <f t="shared" si="93"/>
        <v>1.4145560092013827</v>
      </c>
      <c r="GX48" s="35">
        <v>48069</v>
      </c>
      <c r="GY48" s="35">
        <f t="shared" si="94"/>
        <v>7816</v>
      </c>
      <c r="GZ48" s="36">
        <f t="shared" si="95"/>
        <v>1.1941718629667355</v>
      </c>
      <c r="HA48" s="35">
        <f t="shared" si="96"/>
        <v>165521</v>
      </c>
      <c r="HB48" s="35">
        <f t="shared" si="97"/>
        <v>42237</v>
      </c>
      <c r="HC48" s="36">
        <f t="shared" si="98"/>
        <v>1.3425992018428994</v>
      </c>
      <c r="HD48" s="35">
        <v>124000</v>
      </c>
      <c r="HE48" s="35">
        <f t="shared" si="99"/>
        <v>13841</v>
      </c>
      <c r="HF48" s="36">
        <f t="shared" si="100"/>
        <v>1.12564565764032</v>
      </c>
      <c r="HG48" s="35">
        <f t="shared" si="101"/>
        <v>289521</v>
      </c>
      <c r="HH48" s="35">
        <f t="shared" si="102"/>
        <v>56078</v>
      </c>
      <c r="HI48" s="36">
        <f t="shared" si="103"/>
        <v>1.2402213816649033</v>
      </c>
      <c r="HJ48" s="22">
        <f t="shared" si="104"/>
        <v>118703.61</v>
      </c>
      <c r="HK48" s="37">
        <f t="shared" si="105"/>
        <v>22991.98</v>
      </c>
    </row>
    <row r="49" spans="1:219" s="1" customFormat="1" ht="11.25" x14ac:dyDescent="0.2">
      <c r="A49" s="13">
        <v>39</v>
      </c>
      <c r="B49" s="21">
        <v>118</v>
      </c>
      <c r="C49" s="21" t="s">
        <v>147</v>
      </c>
      <c r="D49" s="13">
        <v>1012002149</v>
      </c>
      <c r="E49" s="13" t="s">
        <v>127</v>
      </c>
      <c r="F49" s="13">
        <v>86618450</v>
      </c>
      <c r="G49" s="22">
        <v>2945</v>
      </c>
      <c r="H49" s="22">
        <v>81723</v>
      </c>
      <c r="I49" s="22">
        <v>77106</v>
      </c>
      <c r="J49" s="23">
        <f t="shared" si="106"/>
        <v>161774</v>
      </c>
      <c r="K49" s="22">
        <v>75612</v>
      </c>
      <c r="L49" s="22">
        <v>75909</v>
      </c>
      <c r="M49" s="22">
        <v>191681</v>
      </c>
      <c r="N49" s="23">
        <f t="shared" si="107"/>
        <v>504976</v>
      </c>
      <c r="O49" s="22">
        <v>60407</v>
      </c>
      <c r="P49" s="22">
        <v>42509</v>
      </c>
      <c r="Q49" s="22">
        <v>23164</v>
      </c>
      <c r="R49" s="23">
        <f t="shared" si="108"/>
        <v>631056</v>
      </c>
      <c r="S49" s="22">
        <v>76734</v>
      </c>
      <c r="T49" s="22">
        <v>85697</v>
      </c>
      <c r="U49" s="22">
        <v>140901</v>
      </c>
      <c r="V49" s="23">
        <f t="shared" si="109"/>
        <v>934388</v>
      </c>
      <c r="W49" s="22">
        <v>11013</v>
      </c>
      <c r="X49" s="22">
        <f t="shared" si="110"/>
        <v>8068</v>
      </c>
      <c r="Y49" s="24">
        <f t="shared" si="111"/>
        <v>3.7395585738539898</v>
      </c>
      <c r="Z49" s="22">
        <v>84762</v>
      </c>
      <c r="AA49" s="22">
        <f t="shared" si="112"/>
        <v>3039</v>
      </c>
      <c r="AB49" s="24">
        <f t="shared" si="113"/>
        <v>1.0371865937373812</v>
      </c>
      <c r="AC49" s="22">
        <v>80357</v>
      </c>
      <c r="AD49" s="22">
        <f t="shared" si="114"/>
        <v>3251</v>
      </c>
      <c r="AE49" s="24">
        <f t="shared" si="115"/>
        <v>1.0421627370113868</v>
      </c>
      <c r="AF49" s="25">
        <f t="shared" si="116"/>
        <v>176132</v>
      </c>
      <c r="AG49" s="25">
        <f t="shared" si="117"/>
        <v>14358</v>
      </c>
      <c r="AH49" s="26">
        <f t="shared" si="118"/>
        <v>1.0887534461656385</v>
      </c>
      <c r="AI49" s="22">
        <v>77821</v>
      </c>
      <c r="AJ49" s="22">
        <f t="shared" si="119"/>
        <v>2209</v>
      </c>
      <c r="AK49" s="24">
        <f t="shared" si="120"/>
        <v>1.029214939427604</v>
      </c>
      <c r="AL49" s="22">
        <v>93339</v>
      </c>
      <c r="AM49" s="22">
        <f t="shared" si="121"/>
        <v>17430</v>
      </c>
      <c r="AN49" s="24">
        <f t="shared" si="122"/>
        <v>1.2296170414575347</v>
      </c>
      <c r="AO49" s="22">
        <v>225876</v>
      </c>
      <c r="AP49" s="22">
        <f t="shared" si="123"/>
        <v>34195</v>
      </c>
      <c r="AQ49" s="24">
        <f t="shared" si="124"/>
        <v>1.1783953547821642</v>
      </c>
      <c r="AR49" s="27">
        <f t="shared" si="125"/>
        <v>573168</v>
      </c>
      <c r="AS49" s="27">
        <f t="shared" si="126"/>
        <v>68192</v>
      </c>
      <c r="AT49" s="28">
        <f t="shared" si="127"/>
        <v>1.1350400811127657</v>
      </c>
      <c r="AU49" s="22">
        <v>40772</v>
      </c>
      <c r="AV49" s="22">
        <f t="shared" si="128"/>
        <v>-19635</v>
      </c>
      <c r="AW49" s="24">
        <f t="shared" si="129"/>
        <v>0.67495488933401759</v>
      </c>
      <c r="AX49" s="22">
        <v>11084</v>
      </c>
      <c r="AY49" s="22">
        <f t="shared" si="130"/>
        <v>-31425</v>
      </c>
      <c r="AZ49" s="24">
        <f t="shared" si="131"/>
        <v>0.26074478345762075</v>
      </c>
      <c r="BA49" s="22">
        <v>18369</v>
      </c>
      <c r="BB49" s="22">
        <f t="shared" si="132"/>
        <v>-4795</v>
      </c>
      <c r="BC49" s="24">
        <f t="shared" si="133"/>
        <v>0.79299775513728199</v>
      </c>
      <c r="BD49" s="27">
        <f t="shared" si="134"/>
        <v>643393</v>
      </c>
      <c r="BE49" s="27">
        <f t="shared" si="135"/>
        <v>12337</v>
      </c>
      <c r="BF49" s="28">
        <f t="shared" si="136"/>
        <v>1.0195497705433432</v>
      </c>
      <c r="BG49" s="22">
        <v>77463</v>
      </c>
      <c r="BH49" s="22">
        <f t="shared" si="137"/>
        <v>729</v>
      </c>
      <c r="BI49" s="24">
        <f t="shared" si="138"/>
        <v>1.009500351864884</v>
      </c>
      <c r="BJ49" s="22">
        <v>73172</v>
      </c>
      <c r="BK49" s="22">
        <f t="shared" si="139"/>
        <v>-12525</v>
      </c>
      <c r="BL49" s="24">
        <f t="shared" si="140"/>
        <v>0.85384552551431203</v>
      </c>
      <c r="BM49" s="22">
        <v>34937</v>
      </c>
      <c r="BN49" s="22">
        <f t="shared" si="141"/>
        <v>-105964</v>
      </c>
      <c r="BO49" s="24">
        <f t="shared" si="142"/>
        <v>0.24795423737233943</v>
      </c>
      <c r="BP49" s="27">
        <f t="shared" si="143"/>
        <v>828965</v>
      </c>
      <c r="BQ49" s="22">
        <f t="shared" si="144"/>
        <v>-105423</v>
      </c>
      <c r="BR49" s="24">
        <f t="shared" si="145"/>
        <v>0.88717427877926514</v>
      </c>
      <c r="BS49" s="22">
        <v>119465</v>
      </c>
      <c r="BT49" s="22">
        <f t="shared" si="146"/>
        <v>108452</v>
      </c>
      <c r="BU49" s="24">
        <f t="shared" si="147"/>
        <v>10.847634613638427</v>
      </c>
      <c r="BV49" s="22">
        <v>80329</v>
      </c>
      <c r="BW49" s="22">
        <f t="shared" si="148"/>
        <v>-4433</v>
      </c>
      <c r="BX49" s="24">
        <f t="shared" si="149"/>
        <v>0.94770062056110049</v>
      </c>
      <c r="BY49" s="22">
        <v>82941</v>
      </c>
      <c r="BZ49" s="22">
        <f t="shared" si="150"/>
        <v>2584</v>
      </c>
      <c r="CA49" s="24">
        <f t="shared" si="151"/>
        <v>1.0321565016115584</v>
      </c>
      <c r="CB49" s="29">
        <f t="shared" si="152"/>
        <v>282735</v>
      </c>
      <c r="CC49" s="29">
        <f t="shared" si="153"/>
        <v>106603</v>
      </c>
      <c r="CD49" s="30">
        <f t="shared" si="154"/>
        <v>1.6052449299389095</v>
      </c>
      <c r="CE49" s="22">
        <v>78450</v>
      </c>
      <c r="CF49" s="22">
        <f t="shared" si="155"/>
        <v>629</v>
      </c>
      <c r="CG49" s="24">
        <f t="shared" si="156"/>
        <v>1.0080826512123977</v>
      </c>
      <c r="CH49" s="22">
        <v>88754</v>
      </c>
      <c r="CI49" s="22">
        <f t="shared" si="157"/>
        <v>-4585</v>
      </c>
      <c r="CJ49" s="24">
        <f t="shared" si="158"/>
        <v>0.95087798240821098</v>
      </c>
      <c r="CK49" s="22">
        <v>231576.33</v>
      </c>
      <c r="CL49" s="22">
        <f t="shared" si="159"/>
        <v>5700.3299999999872</v>
      </c>
      <c r="CM49" s="24">
        <f t="shared" si="160"/>
        <v>1.0252365457153483</v>
      </c>
      <c r="CN49" s="29">
        <f t="shared" si="161"/>
        <v>681515.33</v>
      </c>
      <c r="CO49" s="29">
        <f t="shared" si="162"/>
        <v>108347.32999999996</v>
      </c>
      <c r="CP49" s="30">
        <f t="shared" si="163"/>
        <v>1.1890324128353291</v>
      </c>
      <c r="CQ49" s="22">
        <v>74481.350000000006</v>
      </c>
      <c r="CR49" s="22">
        <f t="shared" si="164"/>
        <v>33709.350000000006</v>
      </c>
      <c r="CS49" s="24">
        <f t="shared" si="165"/>
        <v>1.8267769547728836</v>
      </c>
      <c r="CT49" s="22">
        <v>4685</v>
      </c>
      <c r="CU49" s="22">
        <f t="shared" si="166"/>
        <v>-6399</v>
      </c>
      <c r="CV49" s="24">
        <f t="shared" si="167"/>
        <v>0.42268134247564054</v>
      </c>
      <c r="CW49" s="22">
        <v>11384</v>
      </c>
      <c r="CX49" s="22">
        <f t="shared" si="168"/>
        <v>-6985</v>
      </c>
      <c r="CY49" s="24">
        <f t="shared" si="169"/>
        <v>0.61973977897544774</v>
      </c>
      <c r="CZ49" s="29">
        <f t="shared" si="170"/>
        <v>772065.67999999993</v>
      </c>
      <c r="DA49" s="29">
        <f t="shared" si="171"/>
        <v>128672.67999999993</v>
      </c>
      <c r="DB49" s="30">
        <f t="shared" si="172"/>
        <v>1.1999907987808383</v>
      </c>
      <c r="DC49" s="22">
        <v>74623</v>
      </c>
      <c r="DD49" s="22">
        <f t="shared" si="173"/>
        <v>-2840</v>
      </c>
      <c r="DE49" s="24">
        <f t="shared" si="174"/>
        <v>0.96333733524392295</v>
      </c>
      <c r="DF49" s="22">
        <v>75918</v>
      </c>
      <c r="DG49" s="22">
        <f t="shared" si="175"/>
        <v>2746</v>
      </c>
      <c r="DH49" s="24">
        <f t="shared" si="176"/>
        <v>1.0375280161810529</v>
      </c>
      <c r="DI49" s="22">
        <v>171700</v>
      </c>
      <c r="DJ49" s="22">
        <f t="shared" si="177"/>
        <v>136763</v>
      </c>
      <c r="DK49" s="24">
        <f t="shared" si="178"/>
        <v>4.914560494604574</v>
      </c>
      <c r="DL49" s="29">
        <f t="shared" si="179"/>
        <v>1094306.68</v>
      </c>
      <c r="DM49" s="29">
        <f t="shared" si="180"/>
        <v>265341.67999999993</v>
      </c>
      <c r="DN49" s="30">
        <f t="shared" si="181"/>
        <v>1.3200879168601809</v>
      </c>
      <c r="DO49" s="22">
        <v>113911</v>
      </c>
      <c r="DP49" s="22">
        <f t="shared" si="182"/>
        <v>-85883</v>
      </c>
      <c r="DQ49" s="24">
        <f t="shared" si="183"/>
        <v>0.57014224651390932</v>
      </c>
      <c r="DR49" s="22">
        <v>100171</v>
      </c>
      <c r="DS49" s="22">
        <f t="shared" si="184"/>
        <v>17230</v>
      </c>
      <c r="DT49" s="24">
        <f t="shared" si="185"/>
        <v>1.2077380306482921</v>
      </c>
      <c r="DU49" s="31">
        <f t="shared" si="186"/>
        <v>214082</v>
      </c>
      <c r="DV49" s="31">
        <f t="shared" si="187"/>
        <v>-68653</v>
      </c>
      <c r="DW49" s="32">
        <f t="shared" si="188"/>
        <v>0.75718252073496384</v>
      </c>
      <c r="DX49" s="22">
        <v>396671</v>
      </c>
      <c r="DY49" s="22">
        <f t="shared" si="189"/>
        <v>-2109.3299999999581</v>
      </c>
      <c r="DZ49" s="24">
        <f t="shared" si="190"/>
        <v>0.99471054653071789</v>
      </c>
      <c r="EA49" s="31">
        <f t="shared" si="191"/>
        <v>610753</v>
      </c>
      <c r="EB49" s="31">
        <f t="shared" si="192"/>
        <v>-70762.329999999958</v>
      </c>
      <c r="EC49" s="32">
        <f t="shared" si="193"/>
        <v>0.89616912946037475</v>
      </c>
      <c r="ED49" s="22">
        <v>213464</v>
      </c>
      <c r="EE49" s="22">
        <f t="shared" si="194"/>
        <v>138982.65</v>
      </c>
      <c r="EF49" s="24">
        <f t="shared" si="195"/>
        <v>2.8660060538644907</v>
      </c>
      <c r="EG49" s="22">
        <v>14468</v>
      </c>
      <c r="EH49" s="22">
        <f t="shared" si="196"/>
        <v>9783</v>
      </c>
      <c r="EI49" s="24">
        <f t="shared" si="197"/>
        <v>3.0881536819637141</v>
      </c>
      <c r="EJ49" s="22">
        <v>24582</v>
      </c>
      <c r="EK49" s="22">
        <f t="shared" si="198"/>
        <v>13198</v>
      </c>
      <c r="EL49" s="24">
        <f t="shared" si="199"/>
        <v>2.159346451159522</v>
      </c>
      <c r="EM49" s="31">
        <f t="shared" si="200"/>
        <v>863267</v>
      </c>
      <c r="EN49" s="31">
        <f t="shared" si="201"/>
        <v>91201.320000000065</v>
      </c>
      <c r="EO49" s="32">
        <f t="shared" si="202"/>
        <v>1.1181263749477894</v>
      </c>
      <c r="EP49" s="22">
        <v>120662.91</v>
      </c>
      <c r="EQ49" s="22">
        <f t="shared" si="203"/>
        <v>-29878.089999999997</v>
      </c>
      <c r="ER49" s="24">
        <f t="shared" si="204"/>
        <v>0.80152855368304987</v>
      </c>
      <c r="ES49" s="22">
        <v>219813</v>
      </c>
      <c r="ET49" s="22">
        <f t="shared" si="205"/>
        <v>48113</v>
      </c>
      <c r="EU49" s="24">
        <f t="shared" si="206"/>
        <v>1.2802154921374491</v>
      </c>
      <c r="EV49" s="31">
        <f t="shared" si="207"/>
        <v>1203742.9100000001</v>
      </c>
      <c r="EW49" s="31">
        <f t="shared" si="208"/>
        <v>109436.23000000021</v>
      </c>
      <c r="EX49" s="32">
        <f t="shared" si="209"/>
        <v>1.1000050826702439</v>
      </c>
      <c r="EY49" s="22">
        <v>207136</v>
      </c>
      <c r="EZ49" s="22">
        <f t="shared" si="64"/>
        <v>-6946</v>
      </c>
      <c r="FA49" s="24">
        <f t="shared" si="65"/>
        <v>0.96755448846703596</v>
      </c>
      <c r="FB49" s="22">
        <v>480215</v>
      </c>
      <c r="FC49" s="22">
        <f t="shared" si="66"/>
        <v>83544</v>
      </c>
      <c r="FD49" s="24">
        <f t="shared" si="67"/>
        <v>1.2106128252380437</v>
      </c>
      <c r="FE49" s="33">
        <f t="shared" si="41"/>
        <v>687351</v>
      </c>
      <c r="FF49" s="33">
        <f t="shared" si="68"/>
        <v>76598</v>
      </c>
      <c r="FG49" s="34">
        <f t="shared" si="69"/>
        <v>1.1254156754039686</v>
      </c>
      <c r="FH49" s="22">
        <v>169015</v>
      </c>
      <c r="FI49" s="22">
        <f t="shared" si="70"/>
        <v>-83499</v>
      </c>
      <c r="FJ49" s="24">
        <f t="shared" si="71"/>
        <v>0.66932922531027983</v>
      </c>
      <c r="FK49" s="33">
        <f t="shared" si="42"/>
        <v>856366</v>
      </c>
      <c r="FL49" s="33">
        <f t="shared" si="72"/>
        <v>-6901</v>
      </c>
      <c r="FM49" s="34">
        <f t="shared" si="73"/>
        <v>0.99200594949187215</v>
      </c>
      <c r="FN49" s="22">
        <v>378076.55</v>
      </c>
      <c r="FO49" s="22">
        <f t="shared" si="74"/>
        <v>37600.639999999985</v>
      </c>
      <c r="FP49" s="24">
        <f t="shared" si="75"/>
        <v>1.1104355371280157</v>
      </c>
      <c r="FQ49" s="35">
        <f t="shared" si="43"/>
        <v>1234442.55</v>
      </c>
      <c r="FR49" s="35">
        <f t="shared" si="44"/>
        <v>30699.639999999898</v>
      </c>
      <c r="FS49" s="36">
        <f t="shared" si="45"/>
        <v>1.025503485623853</v>
      </c>
      <c r="FT49" s="35">
        <v>241836.66</v>
      </c>
      <c r="FU49" s="35">
        <f t="shared" si="46"/>
        <v>34700.660000000003</v>
      </c>
      <c r="FV49" s="36">
        <f t="shared" si="47"/>
        <v>1.1675259732735981</v>
      </c>
      <c r="FW49" s="35">
        <v>496711</v>
      </c>
      <c r="FX49" s="35">
        <f t="shared" si="76"/>
        <v>16496</v>
      </c>
      <c r="FY49" s="36">
        <f t="shared" si="77"/>
        <v>1.0343512801557635</v>
      </c>
      <c r="FZ49" s="35">
        <f t="shared" si="78"/>
        <v>738547.66</v>
      </c>
      <c r="GA49" s="35">
        <f t="shared" si="79"/>
        <v>51196.660000000033</v>
      </c>
      <c r="GB49" s="36">
        <f t="shared" si="80"/>
        <v>1.07448401180765</v>
      </c>
      <c r="GC49" s="35">
        <v>122860.75</v>
      </c>
      <c r="GD49" s="35">
        <f t="shared" si="81"/>
        <v>-46154.25</v>
      </c>
      <c r="GE49" s="36">
        <f t="shared" si="82"/>
        <v>0.72692216667159715</v>
      </c>
      <c r="GF49" s="35">
        <f t="shared" si="83"/>
        <v>861408.41</v>
      </c>
      <c r="GG49" s="35">
        <f t="shared" si="84"/>
        <v>5042.4100000000326</v>
      </c>
      <c r="GH49" s="36">
        <f t="shared" si="85"/>
        <v>1.005888148291735</v>
      </c>
      <c r="GI49" s="35">
        <v>432456</v>
      </c>
      <c r="GJ49" s="35">
        <f t="shared" si="48"/>
        <v>54379.450000000012</v>
      </c>
      <c r="GK49" s="36">
        <f t="shared" si="49"/>
        <v>1.1438318509836169</v>
      </c>
      <c r="GL49" s="35">
        <f t="shared" si="86"/>
        <v>1293864.4100000001</v>
      </c>
      <c r="GM49" s="35">
        <f t="shared" si="50"/>
        <v>59421.860000000102</v>
      </c>
      <c r="GN49" s="36">
        <f t="shared" si="51"/>
        <v>1.0481365941250163</v>
      </c>
      <c r="GO49" s="35">
        <v>229700</v>
      </c>
      <c r="GP49" s="35">
        <f t="shared" si="87"/>
        <v>-12136.660000000003</v>
      </c>
      <c r="GQ49" s="36">
        <f t="shared" si="88"/>
        <v>0.94981463935203203</v>
      </c>
      <c r="GR49" s="35">
        <v>568382</v>
      </c>
      <c r="GS49" s="35">
        <f t="shared" si="89"/>
        <v>71671</v>
      </c>
      <c r="GT49" s="36">
        <f t="shared" si="90"/>
        <v>1.1442911471660584</v>
      </c>
      <c r="GU49" s="35">
        <f t="shared" si="91"/>
        <v>798082</v>
      </c>
      <c r="GV49" s="35">
        <f t="shared" si="92"/>
        <v>59534.339999999967</v>
      </c>
      <c r="GW49" s="36">
        <f t="shared" si="93"/>
        <v>1.0806100177746145</v>
      </c>
      <c r="GX49" s="35">
        <v>93411.14</v>
      </c>
      <c r="GY49" s="35">
        <f t="shared" si="94"/>
        <v>-29449.61</v>
      </c>
      <c r="GZ49" s="36">
        <f t="shared" si="95"/>
        <v>0.76030090976980036</v>
      </c>
      <c r="HA49" s="35">
        <f t="shared" si="96"/>
        <v>891493.14</v>
      </c>
      <c r="HB49" s="35">
        <f t="shared" si="97"/>
        <v>30084.729999999981</v>
      </c>
      <c r="HC49" s="36">
        <f t="shared" si="98"/>
        <v>1.0349250479223902</v>
      </c>
      <c r="HD49" s="35">
        <v>456554</v>
      </c>
      <c r="HE49" s="35">
        <f t="shared" si="99"/>
        <v>24098</v>
      </c>
      <c r="HF49" s="36">
        <f t="shared" si="100"/>
        <v>1.0557235880644504</v>
      </c>
      <c r="HG49" s="35">
        <f t="shared" si="101"/>
        <v>1348047.1400000001</v>
      </c>
      <c r="HH49" s="35">
        <f t="shared" si="102"/>
        <v>54182.729999999981</v>
      </c>
      <c r="HI49" s="36">
        <f t="shared" si="103"/>
        <v>1.0418766677414057</v>
      </c>
      <c r="HJ49" s="22">
        <f t="shared" si="104"/>
        <v>552699.32740000007</v>
      </c>
      <c r="HK49" s="37">
        <f t="shared" si="105"/>
        <v>22214.919299999994</v>
      </c>
    </row>
    <row r="50" spans="1:219" s="1" customFormat="1" ht="11.25" x14ac:dyDescent="0.2">
      <c r="A50" s="13">
        <v>40</v>
      </c>
      <c r="B50" s="21">
        <v>37</v>
      </c>
      <c r="C50" s="21" t="s">
        <v>148</v>
      </c>
      <c r="D50" s="13">
        <v>1012009497</v>
      </c>
      <c r="E50" s="13" t="s">
        <v>127</v>
      </c>
      <c r="F50" s="13">
        <v>86618101</v>
      </c>
      <c r="G50" s="22"/>
      <c r="H50" s="22">
        <v>117275</v>
      </c>
      <c r="I50" s="22">
        <v>100102</v>
      </c>
      <c r="J50" s="23">
        <f t="shared" si="106"/>
        <v>217377</v>
      </c>
      <c r="K50" s="22">
        <v>124438</v>
      </c>
      <c r="L50" s="22">
        <v>88022</v>
      </c>
      <c r="M50" s="22">
        <v>226300</v>
      </c>
      <c r="N50" s="23">
        <f t="shared" si="107"/>
        <v>656137</v>
      </c>
      <c r="O50" s="22">
        <v>2074</v>
      </c>
      <c r="P50" s="22">
        <v>118036</v>
      </c>
      <c r="Q50" s="22">
        <v>222404</v>
      </c>
      <c r="R50" s="23">
        <f t="shared" si="108"/>
        <v>998651</v>
      </c>
      <c r="S50" s="22">
        <v>0</v>
      </c>
      <c r="T50" s="22">
        <v>95772</v>
      </c>
      <c r="U50" s="22">
        <v>273212</v>
      </c>
      <c r="V50" s="23">
        <f t="shared" si="109"/>
        <v>1367635</v>
      </c>
      <c r="W50" s="22">
        <v>0</v>
      </c>
      <c r="X50" s="22">
        <f t="shared" si="110"/>
        <v>0</v>
      </c>
      <c r="Y50" s="24" t="e">
        <f t="shared" si="111"/>
        <v>#DIV/0!</v>
      </c>
      <c r="Z50" s="22">
        <v>90495</v>
      </c>
      <c r="AA50" s="22">
        <f t="shared" si="112"/>
        <v>-26780</v>
      </c>
      <c r="AB50" s="24">
        <f t="shared" si="113"/>
        <v>0.77164783628224254</v>
      </c>
      <c r="AC50" s="22">
        <v>204671</v>
      </c>
      <c r="AD50" s="22">
        <f t="shared" si="114"/>
        <v>104569</v>
      </c>
      <c r="AE50" s="24">
        <f t="shared" si="115"/>
        <v>2.0446244830273121</v>
      </c>
      <c r="AF50" s="25">
        <f t="shared" si="116"/>
        <v>295166</v>
      </c>
      <c r="AG50" s="25">
        <f t="shared" si="117"/>
        <v>77789</v>
      </c>
      <c r="AH50" s="26">
        <f t="shared" si="118"/>
        <v>1.3578529467238944</v>
      </c>
      <c r="AI50" s="22">
        <v>86309</v>
      </c>
      <c r="AJ50" s="22">
        <f t="shared" si="119"/>
        <v>-38129</v>
      </c>
      <c r="AK50" s="24">
        <f t="shared" si="120"/>
        <v>0.69359038235908643</v>
      </c>
      <c r="AL50" s="22">
        <v>117050</v>
      </c>
      <c r="AM50" s="22">
        <f t="shared" si="121"/>
        <v>29028</v>
      </c>
      <c r="AN50" s="24">
        <f t="shared" si="122"/>
        <v>1.3297811910658699</v>
      </c>
      <c r="AO50" s="22">
        <v>123799</v>
      </c>
      <c r="AP50" s="22">
        <f t="shared" si="123"/>
        <v>-102501</v>
      </c>
      <c r="AQ50" s="24">
        <f t="shared" si="124"/>
        <v>0.54705700397702162</v>
      </c>
      <c r="AR50" s="27">
        <f t="shared" si="125"/>
        <v>622324</v>
      </c>
      <c r="AS50" s="27">
        <f t="shared" si="126"/>
        <v>-33813</v>
      </c>
      <c r="AT50" s="28">
        <f t="shared" si="127"/>
        <v>0.94846655500299482</v>
      </c>
      <c r="AU50" s="22">
        <v>110245</v>
      </c>
      <c r="AV50" s="22">
        <f t="shared" si="128"/>
        <v>108171</v>
      </c>
      <c r="AW50" s="24">
        <f t="shared" si="129"/>
        <v>53.155737704918032</v>
      </c>
      <c r="AX50" s="22">
        <v>91624</v>
      </c>
      <c r="AY50" s="22">
        <f t="shared" si="130"/>
        <v>-26412</v>
      </c>
      <c r="AZ50" s="24">
        <f t="shared" si="131"/>
        <v>0.77623775797214412</v>
      </c>
      <c r="BA50" s="22">
        <v>125414</v>
      </c>
      <c r="BB50" s="22">
        <f t="shared" si="132"/>
        <v>-96990</v>
      </c>
      <c r="BC50" s="24">
        <f t="shared" si="133"/>
        <v>0.56390172838618013</v>
      </c>
      <c r="BD50" s="27">
        <f t="shared" si="134"/>
        <v>949607</v>
      </c>
      <c r="BE50" s="27">
        <f t="shared" si="135"/>
        <v>-49044</v>
      </c>
      <c r="BF50" s="28">
        <f t="shared" si="136"/>
        <v>0.95088975027311839</v>
      </c>
      <c r="BG50" s="22">
        <v>5520</v>
      </c>
      <c r="BH50" s="22">
        <f t="shared" si="137"/>
        <v>5520</v>
      </c>
      <c r="BI50" s="24" t="e">
        <f t="shared" si="138"/>
        <v>#DIV/0!</v>
      </c>
      <c r="BJ50" s="22">
        <v>206054</v>
      </c>
      <c r="BK50" s="22">
        <f t="shared" si="139"/>
        <v>110282</v>
      </c>
      <c r="BL50" s="24">
        <f t="shared" si="140"/>
        <v>2.1515056592741093</v>
      </c>
      <c r="BM50" s="22">
        <v>154732.41</v>
      </c>
      <c r="BN50" s="22">
        <f t="shared" si="141"/>
        <v>-118479.59</v>
      </c>
      <c r="BO50" s="24">
        <f t="shared" si="142"/>
        <v>0.56634558511339184</v>
      </c>
      <c r="BP50" s="27">
        <f t="shared" si="143"/>
        <v>1315913.4099999999</v>
      </c>
      <c r="BQ50" s="22">
        <f t="shared" si="144"/>
        <v>-51721.590000000084</v>
      </c>
      <c r="BR50" s="24">
        <f t="shared" si="145"/>
        <v>0.96218172977439154</v>
      </c>
      <c r="BS50" s="22">
        <v>91978</v>
      </c>
      <c r="BT50" s="22">
        <f t="shared" si="146"/>
        <v>91978</v>
      </c>
      <c r="BU50" s="24" t="e">
        <f t="shared" si="147"/>
        <v>#DIV/0!</v>
      </c>
      <c r="BV50" s="22">
        <v>105918</v>
      </c>
      <c r="BW50" s="22">
        <f t="shared" si="148"/>
        <v>15423</v>
      </c>
      <c r="BX50" s="24">
        <f t="shared" si="149"/>
        <v>1.1704293054864909</v>
      </c>
      <c r="BY50" s="22">
        <v>96720</v>
      </c>
      <c r="BZ50" s="22">
        <f t="shared" si="150"/>
        <v>-107951</v>
      </c>
      <c r="CA50" s="24">
        <f t="shared" si="151"/>
        <v>0.47256328449071927</v>
      </c>
      <c r="CB50" s="29">
        <f t="shared" si="152"/>
        <v>294616</v>
      </c>
      <c r="CC50" s="29">
        <f t="shared" si="153"/>
        <v>-550</v>
      </c>
      <c r="CD50" s="30">
        <f t="shared" si="154"/>
        <v>0.99813664175413153</v>
      </c>
      <c r="CE50" s="22">
        <v>112044</v>
      </c>
      <c r="CF50" s="22">
        <f t="shared" si="155"/>
        <v>25735</v>
      </c>
      <c r="CG50" s="24">
        <f t="shared" si="156"/>
        <v>1.2981728440834674</v>
      </c>
      <c r="CH50" s="22">
        <v>109988</v>
      </c>
      <c r="CI50" s="22">
        <f t="shared" si="157"/>
        <v>-7062</v>
      </c>
      <c r="CJ50" s="24">
        <f t="shared" si="158"/>
        <v>0.93966680905595901</v>
      </c>
      <c r="CK50" s="22">
        <v>99790</v>
      </c>
      <c r="CL50" s="22">
        <f t="shared" si="159"/>
        <v>-24009</v>
      </c>
      <c r="CM50" s="24">
        <f t="shared" si="160"/>
        <v>0.80606466934304799</v>
      </c>
      <c r="CN50" s="29">
        <f t="shared" si="161"/>
        <v>616438</v>
      </c>
      <c r="CO50" s="29">
        <f t="shared" si="162"/>
        <v>-5886</v>
      </c>
      <c r="CP50" s="30">
        <f t="shared" si="163"/>
        <v>0.99054190421709587</v>
      </c>
      <c r="CQ50" s="22">
        <v>145184</v>
      </c>
      <c r="CR50" s="22">
        <f t="shared" si="164"/>
        <v>34939</v>
      </c>
      <c r="CS50" s="24">
        <f t="shared" si="165"/>
        <v>1.3169214023311715</v>
      </c>
      <c r="CT50" s="22">
        <v>136139</v>
      </c>
      <c r="CU50" s="22">
        <f t="shared" si="166"/>
        <v>44515</v>
      </c>
      <c r="CV50" s="24">
        <f t="shared" si="167"/>
        <v>1.4858443202654326</v>
      </c>
      <c r="CW50" s="22">
        <v>102514</v>
      </c>
      <c r="CX50" s="22">
        <f t="shared" si="168"/>
        <v>-22900</v>
      </c>
      <c r="CY50" s="24">
        <f t="shared" si="169"/>
        <v>0.81740475544994973</v>
      </c>
      <c r="CZ50" s="29">
        <f t="shared" si="170"/>
        <v>1000275</v>
      </c>
      <c r="DA50" s="29">
        <f t="shared" si="171"/>
        <v>50668</v>
      </c>
      <c r="DB50" s="30">
        <f t="shared" si="172"/>
        <v>1.0533568097118071</v>
      </c>
      <c r="DC50" s="22">
        <v>106948</v>
      </c>
      <c r="DD50" s="22">
        <f t="shared" si="173"/>
        <v>101428</v>
      </c>
      <c r="DE50" s="24">
        <f t="shared" si="174"/>
        <v>19.37463768115942</v>
      </c>
      <c r="DF50" s="22">
        <v>95629</v>
      </c>
      <c r="DG50" s="22">
        <f t="shared" si="175"/>
        <v>-110425</v>
      </c>
      <c r="DH50" s="24">
        <f t="shared" si="176"/>
        <v>0.46409679016180222</v>
      </c>
      <c r="DI50" s="22">
        <v>165228</v>
      </c>
      <c r="DJ50" s="22">
        <f t="shared" si="177"/>
        <v>10495.589999999997</v>
      </c>
      <c r="DK50" s="24">
        <f t="shared" si="178"/>
        <v>1.0678305857189194</v>
      </c>
      <c r="DL50" s="29">
        <f t="shared" si="179"/>
        <v>1368080</v>
      </c>
      <c r="DM50" s="29">
        <f t="shared" si="180"/>
        <v>52166.590000000084</v>
      </c>
      <c r="DN50" s="30">
        <f t="shared" si="181"/>
        <v>1.0396428743742341</v>
      </c>
      <c r="DO50" s="22">
        <v>219750</v>
      </c>
      <c r="DP50" s="22">
        <f t="shared" si="182"/>
        <v>21854</v>
      </c>
      <c r="DQ50" s="24">
        <f t="shared" si="183"/>
        <v>1.1104317419250516</v>
      </c>
      <c r="DR50" s="22">
        <v>107414</v>
      </c>
      <c r="DS50" s="22">
        <f t="shared" si="184"/>
        <v>10694</v>
      </c>
      <c r="DT50" s="24">
        <f t="shared" si="185"/>
        <v>1.1105665839536807</v>
      </c>
      <c r="DU50" s="31">
        <f t="shared" si="186"/>
        <v>327164</v>
      </c>
      <c r="DV50" s="31">
        <f t="shared" si="187"/>
        <v>32548</v>
      </c>
      <c r="DW50" s="32">
        <f t="shared" si="188"/>
        <v>1.1104760094495887</v>
      </c>
      <c r="DX50" s="22">
        <v>356615</v>
      </c>
      <c r="DY50" s="22">
        <f t="shared" si="189"/>
        <v>34793</v>
      </c>
      <c r="DZ50" s="24">
        <f t="shared" si="190"/>
        <v>1.1081125591165302</v>
      </c>
      <c r="EA50" s="31">
        <f t="shared" si="191"/>
        <v>683779</v>
      </c>
      <c r="EB50" s="31">
        <f t="shared" si="192"/>
        <v>67341</v>
      </c>
      <c r="EC50" s="32">
        <f t="shared" si="193"/>
        <v>1.1092421297843416</v>
      </c>
      <c r="ED50" s="22">
        <v>103806</v>
      </c>
      <c r="EE50" s="22">
        <f t="shared" si="194"/>
        <v>-41378</v>
      </c>
      <c r="EF50" s="24">
        <f t="shared" si="195"/>
        <v>0.71499614282565571</v>
      </c>
      <c r="EG50" s="22">
        <v>123636</v>
      </c>
      <c r="EH50" s="22">
        <f t="shared" si="196"/>
        <v>-12503</v>
      </c>
      <c r="EI50" s="24">
        <f t="shared" si="197"/>
        <v>0.90816004230969816</v>
      </c>
      <c r="EJ50" s="22">
        <v>126283</v>
      </c>
      <c r="EK50" s="22">
        <f t="shared" si="198"/>
        <v>23769</v>
      </c>
      <c r="EL50" s="24">
        <f t="shared" si="199"/>
        <v>1.2318610141053905</v>
      </c>
      <c r="EM50" s="31">
        <f t="shared" si="200"/>
        <v>1037504</v>
      </c>
      <c r="EN50" s="31">
        <f t="shared" si="201"/>
        <v>37229</v>
      </c>
      <c r="EO50" s="32">
        <f t="shared" si="202"/>
        <v>1.0372187648396691</v>
      </c>
      <c r="EP50" s="22">
        <v>202542</v>
      </c>
      <c r="EQ50" s="22">
        <f t="shared" si="203"/>
        <v>-35</v>
      </c>
      <c r="ER50" s="24">
        <f t="shared" si="204"/>
        <v>0.99982722619053499</v>
      </c>
      <c r="ES50" s="22">
        <v>185030</v>
      </c>
      <c r="ET50" s="22">
        <f t="shared" si="205"/>
        <v>19802</v>
      </c>
      <c r="EU50" s="24">
        <f t="shared" si="206"/>
        <v>1.1198465151185029</v>
      </c>
      <c r="EV50" s="31">
        <f t="shared" si="207"/>
        <v>1425076</v>
      </c>
      <c r="EW50" s="31">
        <f t="shared" si="208"/>
        <v>56996</v>
      </c>
      <c r="EX50" s="32">
        <f t="shared" si="209"/>
        <v>1.0416613063563533</v>
      </c>
      <c r="EY50" s="22">
        <v>324052</v>
      </c>
      <c r="EZ50" s="22">
        <f t="shared" si="64"/>
        <v>-3112</v>
      </c>
      <c r="FA50" s="24">
        <f t="shared" si="65"/>
        <v>0.99048795099705345</v>
      </c>
      <c r="FB50" s="22">
        <v>347403</v>
      </c>
      <c r="FC50" s="22">
        <f t="shared" si="66"/>
        <v>-9212</v>
      </c>
      <c r="FD50" s="24">
        <f t="shared" si="67"/>
        <v>0.97416822063009123</v>
      </c>
      <c r="FE50" s="33">
        <f t="shared" si="41"/>
        <v>671455</v>
      </c>
      <c r="FF50" s="33">
        <f t="shared" si="68"/>
        <v>-12324</v>
      </c>
      <c r="FG50" s="34">
        <f t="shared" si="69"/>
        <v>0.98197663280094882</v>
      </c>
      <c r="FH50" s="22">
        <v>351505</v>
      </c>
      <c r="FI50" s="22">
        <f t="shared" si="70"/>
        <v>-2220</v>
      </c>
      <c r="FJ50" s="24">
        <f t="shared" si="71"/>
        <v>0.99372393808749737</v>
      </c>
      <c r="FK50" s="33">
        <f t="shared" si="42"/>
        <v>1022960</v>
      </c>
      <c r="FL50" s="33">
        <f t="shared" si="72"/>
        <v>-14544</v>
      </c>
      <c r="FM50" s="34">
        <f t="shared" si="73"/>
        <v>0.98598174079328849</v>
      </c>
      <c r="FN50" s="22">
        <v>473961</v>
      </c>
      <c r="FO50" s="22">
        <f t="shared" si="74"/>
        <v>86389</v>
      </c>
      <c r="FP50" s="24">
        <f t="shared" si="75"/>
        <v>1.222897938963599</v>
      </c>
      <c r="FQ50" s="35">
        <f t="shared" si="43"/>
        <v>1496921</v>
      </c>
      <c r="FR50" s="35">
        <f t="shared" si="44"/>
        <v>71845</v>
      </c>
      <c r="FS50" s="36">
        <f t="shared" si="45"/>
        <v>1.0504148550673789</v>
      </c>
      <c r="FT50" s="35">
        <v>359244</v>
      </c>
      <c r="FU50" s="35">
        <f t="shared" si="46"/>
        <v>35192</v>
      </c>
      <c r="FV50" s="36">
        <f t="shared" si="47"/>
        <v>1.1085998543443645</v>
      </c>
      <c r="FW50" s="35">
        <v>389959</v>
      </c>
      <c r="FX50" s="35">
        <f t="shared" si="76"/>
        <v>42556</v>
      </c>
      <c r="FY50" s="36">
        <f t="shared" si="77"/>
        <v>1.1224975029000901</v>
      </c>
      <c r="FZ50" s="35">
        <f t="shared" si="78"/>
        <v>749203</v>
      </c>
      <c r="GA50" s="35">
        <f t="shared" si="79"/>
        <v>77748</v>
      </c>
      <c r="GB50" s="36">
        <f t="shared" si="80"/>
        <v>1.1157903359123098</v>
      </c>
      <c r="GC50" s="35">
        <v>402992</v>
      </c>
      <c r="GD50" s="35">
        <f t="shared" si="81"/>
        <v>51487</v>
      </c>
      <c r="GE50" s="36">
        <f t="shared" si="82"/>
        <v>1.146475868053086</v>
      </c>
      <c r="GF50" s="35">
        <f t="shared" si="83"/>
        <v>1152195</v>
      </c>
      <c r="GG50" s="35">
        <f t="shared" si="84"/>
        <v>129235</v>
      </c>
      <c r="GH50" s="36">
        <f t="shared" si="85"/>
        <v>1.1263343630249472</v>
      </c>
      <c r="GI50" s="35">
        <v>473667</v>
      </c>
      <c r="GJ50" s="35">
        <f t="shared" si="48"/>
        <v>-294</v>
      </c>
      <c r="GK50" s="36">
        <f t="shared" si="49"/>
        <v>0.99937969579775554</v>
      </c>
      <c r="GL50" s="35">
        <f t="shared" si="86"/>
        <v>1625862</v>
      </c>
      <c r="GM50" s="35">
        <f t="shared" si="50"/>
        <v>128941</v>
      </c>
      <c r="GN50" s="36">
        <f t="shared" si="51"/>
        <v>1.0861374781969122</v>
      </c>
      <c r="GO50" s="35">
        <v>420849</v>
      </c>
      <c r="GP50" s="35">
        <f t="shared" si="87"/>
        <v>61605</v>
      </c>
      <c r="GQ50" s="36">
        <f t="shared" si="88"/>
        <v>1.1714851187493738</v>
      </c>
      <c r="GR50" s="35">
        <v>439815</v>
      </c>
      <c r="GS50" s="35">
        <f t="shared" si="89"/>
        <v>49856</v>
      </c>
      <c r="GT50" s="36">
        <f t="shared" si="90"/>
        <v>1.1278493380073289</v>
      </c>
      <c r="GU50" s="35">
        <f t="shared" si="91"/>
        <v>860664</v>
      </c>
      <c r="GV50" s="35">
        <f t="shared" si="92"/>
        <v>111461</v>
      </c>
      <c r="GW50" s="36">
        <f t="shared" si="93"/>
        <v>1.148772762522307</v>
      </c>
      <c r="GX50" s="35">
        <v>429957</v>
      </c>
      <c r="GY50" s="35">
        <f t="shared" si="94"/>
        <v>26965</v>
      </c>
      <c r="GZ50" s="36">
        <f t="shared" si="95"/>
        <v>1.066911998253067</v>
      </c>
      <c r="HA50" s="35">
        <f t="shared" si="96"/>
        <v>1290621</v>
      </c>
      <c r="HB50" s="35">
        <f t="shared" si="97"/>
        <v>138426</v>
      </c>
      <c r="HC50" s="36">
        <f t="shared" si="98"/>
        <v>1.120141121945504</v>
      </c>
      <c r="HD50" s="35">
        <v>399807</v>
      </c>
      <c r="HE50" s="35">
        <f t="shared" si="99"/>
        <v>-73860</v>
      </c>
      <c r="HF50" s="36">
        <f t="shared" si="100"/>
        <v>0.84406766779192977</v>
      </c>
      <c r="HG50" s="35">
        <f t="shared" si="101"/>
        <v>1690428</v>
      </c>
      <c r="HH50" s="35">
        <f t="shared" si="102"/>
        <v>64566</v>
      </c>
      <c r="HI50" s="36">
        <f t="shared" si="103"/>
        <v>1.0397118574639177</v>
      </c>
      <c r="HJ50" s="22">
        <f t="shared" si="104"/>
        <v>557841.24</v>
      </c>
      <c r="HK50" s="37">
        <f t="shared" si="105"/>
        <v>21306.78</v>
      </c>
    </row>
    <row r="51" spans="1:219" s="1" customFormat="1" ht="11.25" x14ac:dyDescent="0.2">
      <c r="A51" s="13">
        <v>41</v>
      </c>
      <c r="B51" s="21">
        <v>52</v>
      </c>
      <c r="C51" s="21" t="s">
        <v>149</v>
      </c>
      <c r="D51" s="13">
        <v>1012003939</v>
      </c>
      <c r="E51" s="13" t="s">
        <v>127</v>
      </c>
      <c r="F51" s="13">
        <v>86618101</v>
      </c>
      <c r="G51" s="22">
        <v>26170</v>
      </c>
      <c r="H51" s="22">
        <v>29966</v>
      </c>
      <c r="I51" s="22">
        <v>29012</v>
      </c>
      <c r="J51" s="23">
        <f t="shared" si="106"/>
        <v>85148</v>
      </c>
      <c r="K51" s="22">
        <v>27491</v>
      </c>
      <c r="L51" s="22">
        <v>25864</v>
      </c>
      <c r="M51" s="22">
        <v>30736</v>
      </c>
      <c r="N51" s="23">
        <f t="shared" si="107"/>
        <v>169239</v>
      </c>
      <c r="O51" s="22">
        <v>27093</v>
      </c>
      <c r="P51" s="22">
        <v>18994</v>
      </c>
      <c r="Q51" s="22">
        <v>25330</v>
      </c>
      <c r="R51" s="23">
        <f t="shared" si="108"/>
        <v>240656</v>
      </c>
      <c r="S51" s="22">
        <v>24839</v>
      </c>
      <c r="T51" s="22">
        <v>26498</v>
      </c>
      <c r="U51" s="22">
        <v>28345</v>
      </c>
      <c r="V51" s="23">
        <f t="shared" si="109"/>
        <v>320338</v>
      </c>
      <c r="W51" s="22">
        <v>26931</v>
      </c>
      <c r="X51" s="22">
        <f t="shared" si="110"/>
        <v>761</v>
      </c>
      <c r="Y51" s="24">
        <f t="shared" si="111"/>
        <v>1.0290790982040505</v>
      </c>
      <c r="Z51" s="22">
        <v>26526</v>
      </c>
      <c r="AA51" s="22">
        <f t="shared" si="112"/>
        <v>-3440</v>
      </c>
      <c r="AB51" s="24">
        <f t="shared" si="113"/>
        <v>0.88520323032770476</v>
      </c>
      <c r="AC51" s="22">
        <v>26527</v>
      </c>
      <c r="AD51" s="22">
        <f t="shared" si="114"/>
        <v>-2485</v>
      </c>
      <c r="AE51" s="24">
        <f t="shared" si="115"/>
        <v>0.91434578794981392</v>
      </c>
      <c r="AF51" s="25">
        <f t="shared" si="116"/>
        <v>79984</v>
      </c>
      <c r="AG51" s="25">
        <f t="shared" si="117"/>
        <v>-5164</v>
      </c>
      <c r="AH51" s="26">
        <f t="shared" si="118"/>
        <v>0.93935265655094657</v>
      </c>
      <c r="AI51" s="22">
        <v>25219</v>
      </c>
      <c r="AJ51" s="22">
        <f t="shared" si="119"/>
        <v>-2272</v>
      </c>
      <c r="AK51" s="24">
        <f t="shared" si="120"/>
        <v>0.91735477065221349</v>
      </c>
      <c r="AL51" s="22">
        <v>23451</v>
      </c>
      <c r="AM51" s="22">
        <f t="shared" si="121"/>
        <v>-2413</v>
      </c>
      <c r="AN51" s="24">
        <f t="shared" si="122"/>
        <v>0.90670429941231057</v>
      </c>
      <c r="AO51" s="22">
        <v>29671</v>
      </c>
      <c r="AP51" s="22">
        <f t="shared" si="123"/>
        <v>-1065</v>
      </c>
      <c r="AQ51" s="24">
        <f t="shared" si="124"/>
        <v>0.96535007808433104</v>
      </c>
      <c r="AR51" s="27">
        <f t="shared" si="125"/>
        <v>158325</v>
      </c>
      <c r="AS51" s="27">
        <f t="shared" si="126"/>
        <v>-10914</v>
      </c>
      <c r="AT51" s="28">
        <f t="shared" si="127"/>
        <v>0.93551131831315482</v>
      </c>
      <c r="AU51" s="22">
        <v>20421</v>
      </c>
      <c r="AV51" s="22">
        <f t="shared" si="128"/>
        <v>-6672</v>
      </c>
      <c r="AW51" s="24">
        <f t="shared" si="129"/>
        <v>0.75373712767135426</v>
      </c>
      <c r="AX51" s="22">
        <v>0</v>
      </c>
      <c r="AY51" s="22">
        <f t="shared" si="130"/>
        <v>-18994</v>
      </c>
      <c r="AZ51" s="24">
        <f t="shared" si="131"/>
        <v>0</v>
      </c>
      <c r="BA51" s="22">
        <v>25477</v>
      </c>
      <c r="BB51" s="22">
        <f t="shared" si="132"/>
        <v>147</v>
      </c>
      <c r="BC51" s="24">
        <f t="shared" si="133"/>
        <v>1.0058033951835768</v>
      </c>
      <c r="BD51" s="27">
        <f t="shared" si="134"/>
        <v>204223</v>
      </c>
      <c r="BE51" s="27">
        <f t="shared" si="135"/>
        <v>-36433</v>
      </c>
      <c r="BF51" s="28">
        <f t="shared" si="136"/>
        <v>0.84860963366797415</v>
      </c>
      <c r="BG51" s="22">
        <v>22790</v>
      </c>
      <c r="BH51" s="22">
        <f t="shared" si="137"/>
        <v>-2049</v>
      </c>
      <c r="BI51" s="24">
        <f t="shared" si="138"/>
        <v>0.91750875639115903</v>
      </c>
      <c r="BJ51" s="22">
        <v>44959</v>
      </c>
      <c r="BK51" s="22">
        <f t="shared" si="139"/>
        <v>18461</v>
      </c>
      <c r="BL51" s="24">
        <f t="shared" si="140"/>
        <v>1.6966940901200092</v>
      </c>
      <c r="BM51" s="22">
        <v>28755.1</v>
      </c>
      <c r="BN51" s="22">
        <f t="shared" si="141"/>
        <v>410.09999999999854</v>
      </c>
      <c r="BO51" s="24">
        <f t="shared" si="142"/>
        <v>1.0144681601693419</v>
      </c>
      <c r="BP51" s="27">
        <f t="shared" si="143"/>
        <v>300727.09999999998</v>
      </c>
      <c r="BQ51" s="22">
        <f t="shared" si="144"/>
        <v>-19610.900000000023</v>
      </c>
      <c r="BR51" s="24">
        <f t="shared" si="145"/>
        <v>0.93878060049073164</v>
      </c>
      <c r="BS51" s="22">
        <v>24735</v>
      </c>
      <c r="BT51" s="22">
        <f t="shared" si="146"/>
        <v>-2196</v>
      </c>
      <c r="BU51" s="24">
        <f t="shared" si="147"/>
        <v>0.91845828227692994</v>
      </c>
      <c r="BV51" s="22">
        <v>28032</v>
      </c>
      <c r="BW51" s="22">
        <f t="shared" si="148"/>
        <v>1506</v>
      </c>
      <c r="BX51" s="24">
        <f t="shared" si="149"/>
        <v>1.0567744854105405</v>
      </c>
      <c r="BY51" s="22">
        <v>24863</v>
      </c>
      <c r="BZ51" s="22">
        <f t="shared" si="150"/>
        <v>-1664</v>
      </c>
      <c r="CA51" s="24">
        <f t="shared" si="151"/>
        <v>0.93727145926791566</v>
      </c>
      <c r="CB51" s="29">
        <f t="shared" si="152"/>
        <v>77630</v>
      </c>
      <c r="CC51" s="29">
        <f t="shared" si="153"/>
        <v>-2354</v>
      </c>
      <c r="CD51" s="30">
        <f t="shared" si="154"/>
        <v>0.97056911382276456</v>
      </c>
      <c r="CE51" s="22">
        <v>14651</v>
      </c>
      <c r="CF51" s="22">
        <f t="shared" si="155"/>
        <v>-10568</v>
      </c>
      <c r="CG51" s="24">
        <f t="shared" si="156"/>
        <v>0.58095087037551052</v>
      </c>
      <c r="CH51" s="22">
        <v>0</v>
      </c>
      <c r="CI51" s="22">
        <f t="shared" si="157"/>
        <v>-23451</v>
      </c>
      <c r="CJ51" s="24">
        <f t="shared" si="158"/>
        <v>0</v>
      </c>
      <c r="CK51" s="22">
        <v>52472</v>
      </c>
      <c r="CL51" s="22">
        <f t="shared" si="159"/>
        <v>22801</v>
      </c>
      <c r="CM51" s="24">
        <f t="shared" si="160"/>
        <v>1.7684607866266726</v>
      </c>
      <c r="CN51" s="29">
        <f t="shared" si="161"/>
        <v>144753</v>
      </c>
      <c r="CO51" s="29">
        <f t="shared" si="162"/>
        <v>-13572</v>
      </c>
      <c r="CP51" s="30">
        <f t="shared" si="163"/>
        <v>0.91427759355755567</v>
      </c>
      <c r="CQ51" s="22">
        <v>23177</v>
      </c>
      <c r="CR51" s="22">
        <f t="shared" si="164"/>
        <v>2756</v>
      </c>
      <c r="CS51" s="24">
        <f t="shared" si="165"/>
        <v>1.1349591107193575</v>
      </c>
      <c r="CT51" s="22">
        <v>0</v>
      </c>
      <c r="CU51" s="22">
        <f t="shared" si="166"/>
        <v>0</v>
      </c>
      <c r="CV51" s="24" t="e">
        <f t="shared" si="167"/>
        <v>#DIV/0!</v>
      </c>
      <c r="CW51" s="22">
        <v>37274.18</v>
      </c>
      <c r="CX51" s="22">
        <f t="shared" si="168"/>
        <v>11797.18</v>
      </c>
      <c r="CY51" s="24">
        <f t="shared" si="169"/>
        <v>1.4630521646975703</v>
      </c>
      <c r="CZ51" s="29">
        <f t="shared" si="170"/>
        <v>205204.18</v>
      </c>
      <c r="DA51" s="29">
        <f t="shared" si="171"/>
        <v>981.17999999999302</v>
      </c>
      <c r="DB51" s="30">
        <f t="shared" si="172"/>
        <v>1.0048044539547456</v>
      </c>
      <c r="DC51" s="22">
        <v>22540</v>
      </c>
      <c r="DD51" s="22">
        <f t="shared" si="173"/>
        <v>-250</v>
      </c>
      <c r="DE51" s="24">
        <f t="shared" si="174"/>
        <v>0.98903027643703378</v>
      </c>
      <c r="DF51" s="22">
        <v>21598</v>
      </c>
      <c r="DG51" s="22">
        <f t="shared" si="175"/>
        <v>-23361</v>
      </c>
      <c r="DH51" s="24">
        <f t="shared" si="176"/>
        <v>0.4803932471807647</v>
      </c>
      <c r="DI51" s="22">
        <v>62596.06</v>
      </c>
      <c r="DJ51" s="22">
        <f t="shared" si="177"/>
        <v>33840.959999999999</v>
      </c>
      <c r="DK51" s="24">
        <f t="shared" si="178"/>
        <v>2.1768681033973105</v>
      </c>
      <c r="DL51" s="29">
        <f t="shared" si="179"/>
        <v>311938.24</v>
      </c>
      <c r="DM51" s="29">
        <f t="shared" si="180"/>
        <v>11211.140000000014</v>
      </c>
      <c r="DN51" s="30">
        <f t="shared" si="181"/>
        <v>1.0372801121016364</v>
      </c>
      <c r="DO51" s="22">
        <v>68030</v>
      </c>
      <c r="DP51" s="22">
        <f t="shared" si="182"/>
        <v>15263</v>
      </c>
      <c r="DQ51" s="24">
        <f t="shared" si="183"/>
        <v>1.2892527526673867</v>
      </c>
      <c r="DR51" s="22">
        <v>33675</v>
      </c>
      <c r="DS51" s="22">
        <f t="shared" si="184"/>
        <v>8812</v>
      </c>
      <c r="DT51" s="24">
        <f t="shared" si="185"/>
        <v>1.3544222338414511</v>
      </c>
      <c r="DU51" s="31">
        <f t="shared" si="186"/>
        <v>101705</v>
      </c>
      <c r="DV51" s="31">
        <f t="shared" si="187"/>
        <v>24075</v>
      </c>
      <c r="DW51" s="32">
        <f t="shared" si="188"/>
        <v>1.3101249516939328</v>
      </c>
      <c r="DX51" s="22">
        <v>120139.96</v>
      </c>
      <c r="DY51" s="22">
        <f t="shared" si="189"/>
        <v>53016.960000000006</v>
      </c>
      <c r="DZ51" s="24">
        <f t="shared" si="190"/>
        <v>1.7898478911848399</v>
      </c>
      <c r="EA51" s="31">
        <f t="shared" si="191"/>
        <v>221844.96000000002</v>
      </c>
      <c r="EB51" s="31">
        <f t="shared" si="192"/>
        <v>77091.960000000021</v>
      </c>
      <c r="EC51" s="32">
        <f t="shared" si="193"/>
        <v>1.5325759051625873</v>
      </c>
      <c r="ED51" s="22">
        <v>36841</v>
      </c>
      <c r="EE51" s="22">
        <f t="shared" si="194"/>
        <v>13664</v>
      </c>
      <c r="EF51" s="24">
        <f t="shared" si="195"/>
        <v>1.5895499848988222</v>
      </c>
      <c r="EG51" s="22">
        <v>35320</v>
      </c>
      <c r="EH51" s="22">
        <f t="shared" si="196"/>
        <v>35320</v>
      </c>
      <c r="EI51" s="24" t="e">
        <f t="shared" si="197"/>
        <v>#DIV/0!</v>
      </c>
      <c r="EJ51" s="22">
        <v>39744</v>
      </c>
      <c r="EK51" s="22">
        <f t="shared" si="198"/>
        <v>2469.8199999999997</v>
      </c>
      <c r="EL51" s="24">
        <f t="shared" si="199"/>
        <v>1.0662608808563998</v>
      </c>
      <c r="EM51" s="31">
        <f t="shared" si="200"/>
        <v>333749.96000000002</v>
      </c>
      <c r="EN51" s="31">
        <f t="shared" si="201"/>
        <v>128545.78000000003</v>
      </c>
      <c r="EO51" s="32">
        <f t="shared" si="202"/>
        <v>1.6264286624180855</v>
      </c>
      <c r="EP51" s="22">
        <v>41929</v>
      </c>
      <c r="EQ51" s="22">
        <f t="shared" si="203"/>
        <v>-2209</v>
      </c>
      <c r="ER51" s="24">
        <f t="shared" si="204"/>
        <v>0.94995242194934071</v>
      </c>
      <c r="ES51" s="22">
        <v>80844</v>
      </c>
      <c r="ET51" s="22">
        <f t="shared" si="205"/>
        <v>18247.940000000002</v>
      </c>
      <c r="EU51" s="24">
        <f t="shared" si="206"/>
        <v>1.2915189869777748</v>
      </c>
      <c r="EV51" s="31">
        <f t="shared" si="207"/>
        <v>456522.96</v>
      </c>
      <c r="EW51" s="31">
        <f t="shared" si="208"/>
        <v>144584.72000000003</v>
      </c>
      <c r="EX51" s="32">
        <f t="shared" si="209"/>
        <v>1.4635043141873212</v>
      </c>
      <c r="EY51" s="22">
        <v>89584</v>
      </c>
      <c r="EZ51" s="22">
        <f t="shared" si="64"/>
        <v>-12121</v>
      </c>
      <c r="FA51" s="24">
        <f t="shared" si="65"/>
        <v>0.88082198515313903</v>
      </c>
      <c r="FB51" s="22">
        <v>147431</v>
      </c>
      <c r="FC51" s="22">
        <f t="shared" si="66"/>
        <v>27291.039999999994</v>
      </c>
      <c r="FD51" s="24">
        <f t="shared" si="67"/>
        <v>1.2271603886000961</v>
      </c>
      <c r="FE51" s="33">
        <f t="shared" ref="FE51:FE82" si="210">EY51+FB51</f>
        <v>237015</v>
      </c>
      <c r="FF51" s="33">
        <f t="shared" si="68"/>
        <v>15170.039999999979</v>
      </c>
      <c r="FG51" s="34">
        <f t="shared" si="69"/>
        <v>1.0683812695136279</v>
      </c>
      <c r="FH51" s="22">
        <v>149147</v>
      </c>
      <c r="FI51" s="22">
        <f t="shared" si="70"/>
        <v>37242</v>
      </c>
      <c r="FJ51" s="24">
        <f t="shared" si="71"/>
        <v>1.3328001429784191</v>
      </c>
      <c r="FK51" s="33">
        <f t="shared" ref="FK51:FK82" si="211">FE51+FH51</f>
        <v>386162</v>
      </c>
      <c r="FL51" s="33">
        <f t="shared" si="72"/>
        <v>52412.039999999979</v>
      </c>
      <c r="FM51" s="34">
        <f t="shared" si="73"/>
        <v>1.1570398390459731</v>
      </c>
      <c r="FN51" s="22">
        <v>144728</v>
      </c>
      <c r="FO51" s="22">
        <f t="shared" si="74"/>
        <v>21955</v>
      </c>
      <c r="FP51" s="24">
        <f t="shared" si="75"/>
        <v>1.1788259633632803</v>
      </c>
      <c r="FQ51" s="35">
        <f t="shared" ref="FQ51:FQ82" si="212">FK51+FN51</f>
        <v>530890</v>
      </c>
      <c r="FR51" s="35">
        <f t="shared" ref="FR51:FR82" si="213">FQ51-EV51</f>
        <v>74367.039999999979</v>
      </c>
      <c r="FS51" s="36">
        <f t="shared" ref="FS51:FS82" si="214">FQ51/EV51</f>
        <v>1.1628987948382705</v>
      </c>
      <c r="FT51" s="35">
        <v>147269</v>
      </c>
      <c r="FU51" s="35">
        <f t="shared" ref="FU51:FU82" si="215">FT51-EY51</f>
        <v>57685</v>
      </c>
      <c r="FV51" s="36">
        <f t="shared" ref="FV51:FV82" si="216">FT51/EY51</f>
        <v>1.6439207894266834</v>
      </c>
      <c r="FW51" s="35">
        <v>118571</v>
      </c>
      <c r="FX51" s="35">
        <f t="shared" si="76"/>
        <v>-28860</v>
      </c>
      <c r="FY51" s="36">
        <f t="shared" si="77"/>
        <v>0.80424741065311911</v>
      </c>
      <c r="FZ51" s="35">
        <f t="shared" si="78"/>
        <v>265840</v>
      </c>
      <c r="GA51" s="35">
        <f t="shared" si="79"/>
        <v>28825</v>
      </c>
      <c r="GB51" s="36">
        <f t="shared" si="80"/>
        <v>1.1216167753095796</v>
      </c>
      <c r="GC51" s="35">
        <v>120282.72</v>
      </c>
      <c r="GD51" s="35">
        <f t="shared" si="81"/>
        <v>-28864.28</v>
      </c>
      <c r="GE51" s="36">
        <f t="shared" si="82"/>
        <v>0.80647093136301773</v>
      </c>
      <c r="GF51" s="35">
        <f t="shared" si="83"/>
        <v>386122.72</v>
      </c>
      <c r="GG51" s="35">
        <f t="shared" si="84"/>
        <v>-39.28000000002794</v>
      </c>
      <c r="GH51" s="36">
        <f t="shared" si="85"/>
        <v>0.99989828103231282</v>
      </c>
      <c r="GI51" s="35">
        <v>187742.14</v>
      </c>
      <c r="GJ51" s="35">
        <f t="shared" ref="GJ51:GJ82" si="217">GI51-FN51</f>
        <v>43014.140000000014</v>
      </c>
      <c r="GK51" s="36">
        <f t="shared" ref="GK51:GK82" si="218">GI51/FN51</f>
        <v>1.2972067602675363</v>
      </c>
      <c r="GL51" s="35">
        <f t="shared" si="86"/>
        <v>573864.86</v>
      </c>
      <c r="GM51" s="35">
        <f t="shared" ref="GM51:GM82" si="219">GL51-FQ51</f>
        <v>42974.859999999986</v>
      </c>
      <c r="GN51" s="36">
        <f t="shared" ref="GN51:GN82" si="220">GL51/FQ51</f>
        <v>1.080948708772062</v>
      </c>
      <c r="GO51" s="35">
        <v>106591.86</v>
      </c>
      <c r="GP51" s="35">
        <f t="shared" si="87"/>
        <v>-40677.14</v>
      </c>
      <c r="GQ51" s="36">
        <f t="shared" si="88"/>
        <v>0.72379020703610397</v>
      </c>
      <c r="GR51" s="35">
        <v>223520.57</v>
      </c>
      <c r="GS51" s="35">
        <f t="shared" si="89"/>
        <v>104949.57</v>
      </c>
      <c r="GT51" s="36">
        <f t="shared" si="90"/>
        <v>1.8851200546508</v>
      </c>
      <c r="GU51" s="35">
        <f t="shared" si="91"/>
        <v>330112.43</v>
      </c>
      <c r="GV51" s="35">
        <f t="shared" si="92"/>
        <v>64272.429999999993</v>
      </c>
      <c r="GW51" s="36">
        <f t="shared" si="93"/>
        <v>1.241771102919049</v>
      </c>
      <c r="GX51" s="35">
        <v>102540.68</v>
      </c>
      <c r="GY51" s="35">
        <f t="shared" si="94"/>
        <v>-17742.040000000008</v>
      </c>
      <c r="GZ51" s="36">
        <f t="shared" si="95"/>
        <v>0.85249718330280522</v>
      </c>
      <c r="HA51" s="35">
        <f t="shared" si="96"/>
        <v>432653.11</v>
      </c>
      <c r="HB51" s="35">
        <f t="shared" si="97"/>
        <v>46530.390000000014</v>
      </c>
      <c r="HC51" s="36">
        <f t="shared" si="98"/>
        <v>1.12050673941176</v>
      </c>
      <c r="HD51" s="35">
        <v>199207.32</v>
      </c>
      <c r="HE51" s="35">
        <f t="shared" si="99"/>
        <v>11465.179999999993</v>
      </c>
      <c r="HF51" s="36">
        <f t="shared" si="100"/>
        <v>1.061068761653617</v>
      </c>
      <c r="HG51" s="35">
        <f t="shared" si="101"/>
        <v>631860.42999999993</v>
      </c>
      <c r="HH51" s="35">
        <f t="shared" si="102"/>
        <v>57995.569999999949</v>
      </c>
      <c r="HI51" s="36">
        <f t="shared" si="103"/>
        <v>1.1010613718358708</v>
      </c>
      <c r="HJ51" s="22">
        <f t="shared" si="104"/>
        <v>208513.94189999998</v>
      </c>
      <c r="HK51" s="37">
        <f t="shared" si="105"/>
        <v>19138.538099999983</v>
      </c>
    </row>
    <row r="52" spans="1:219" s="1" customFormat="1" ht="11.25" x14ac:dyDescent="0.2">
      <c r="A52" s="13">
        <v>42</v>
      </c>
      <c r="B52" s="21">
        <v>110</v>
      </c>
      <c r="C52" s="21" t="s">
        <v>150</v>
      </c>
      <c r="D52" s="13">
        <v>1012002131</v>
      </c>
      <c r="E52" s="13" t="s">
        <v>127</v>
      </c>
      <c r="F52" s="13">
        <v>86618433</v>
      </c>
      <c r="G52" s="22">
        <v>38992</v>
      </c>
      <c r="H52" s="22">
        <v>83728</v>
      </c>
      <c r="I52" s="22">
        <v>81807</v>
      </c>
      <c r="J52" s="23">
        <f t="shared" si="106"/>
        <v>204527</v>
      </c>
      <c r="K52" s="22">
        <v>85647</v>
      </c>
      <c r="L52" s="22">
        <v>84945</v>
      </c>
      <c r="M52" s="22">
        <v>242646</v>
      </c>
      <c r="N52" s="23">
        <f t="shared" si="107"/>
        <v>617765</v>
      </c>
      <c r="O52" s="22">
        <v>71998</v>
      </c>
      <c r="P52" s="22">
        <v>23519</v>
      </c>
      <c r="Q52" s="22">
        <v>32745</v>
      </c>
      <c r="R52" s="23">
        <f t="shared" si="108"/>
        <v>746027</v>
      </c>
      <c r="S52" s="22">
        <v>96085</v>
      </c>
      <c r="T52" s="22">
        <v>81517</v>
      </c>
      <c r="U52" s="22">
        <v>210119</v>
      </c>
      <c r="V52" s="23">
        <f t="shared" si="109"/>
        <v>1133748</v>
      </c>
      <c r="W52" s="22"/>
      <c r="X52" s="22">
        <f t="shared" si="110"/>
        <v>-38992</v>
      </c>
      <c r="Y52" s="24">
        <f t="shared" si="111"/>
        <v>0</v>
      </c>
      <c r="Z52" s="22">
        <v>93988</v>
      </c>
      <c r="AA52" s="22">
        <f t="shared" si="112"/>
        <v>10260</v>
      </c>
      <c r="AB52" s="24">
        <f t="shared" si="113"/>
        <v>1.1225396522071469</v>
      </c>
      <c r="AC52" s="22">
        <v>86979</v>
      </c>
      <c r="AD52" s="22">
        <f t="shared" si="114"/>
        <v>5172</v>
      </c>
      <c r="AE52" s="24">
        <f t="shared" si="115"/>
        <v>1.0632219736697348</v>
      </c>
      <c r="AF52" s="25">
        <f t="shared" si="116"/>
        <v>180967</v>
      </c>
      <c r="AG52" s="25">
        <f t="shared" si="117"/>
        <v>-23560</v>
      </c>
      <c r="AH52" s="26">
        <f t="shared" si="118"/>
        <v>0.88480738484405486</v>
      </c>
      <c r="AI52" s="22">
        <v>87547</v>
      </c>
      <c r="AJ52" s="22">
        <f t="shared" si="119"/>
        <v>1900</v>
      </c>
      <c r="AK52" s="24">
        <f t="shared" si="120"/>
        <v>1.0221840811703855</v>
      </c>
      <c r="AL52" s="22">
        <v>109584</v>
      </c>
      <c r="AM52" s="22">
        <f t="shared" si="121"/>
        <v>24639</v>
      </c>
      <c r="AN52" s="24">
        <f t="shared" si="122"/>
        <v>1.2900582730001766</v>
      </c>
      <c r="AO52" s="22">
        <v>258733</v>
      </c>
      <c r="AP52" s="22">
        <f t="shared" si="123"/>
        <v>16087</v>
      </c>
      <c r="AQ52" s="24">
        <f t="shared" si="124"/>
        <v>1.0662982286953009</v>
      </c>
      <c r="AR52" s="27">
        <f t="shared" si="125"/>
        <v>636831</v>
      </c>
      <c r="AS52" s="27">
        <f t="shared" si="126"/>
        <v>19066</v>
      </c>
      <c r="AT52" s="28">
        <f t="shared" si="127"/>
        <v>1.0308628685665262</v>
      </c>
      <c r="AU52" s="22">
        <v>51597</v>
      </c>
      <c r="AV52" s="22">
        <f t="shared" si="128"/>
        <v>-20401</v>
      </c>
      <c r="AW52" s="24">
        <f t="shared" si="129"/>
        <v>0.71664490680296677</v>
      </c>
      <c r="AX52" s="22">
        <v>16761</v>
      </c>
      <c r="AY52" s="22">
        <f t="shared" si="130"/>
        <v>-6758</v>
      </c>
      <c r="AZ52" s="24">
        <f t="shared" si="131"/>
        <v>0.71265785109911139</v>
      </c>
      <c r="BA52" s="22">
        <v>24589</v>
      </c>
      <c r="BB52" s="22">
        <f t="shared" si="132"/>
        <v>-8156</v>
      </c>
      <c r="BC52" s="24">
        <f t="shared" si="133"/>
        <v>0.75092380516109325</v>
      </c>
      <c r="BD52" s="27">
        <f t="shared" si="134"/>
        <v>729778</v>
      </c>
      <c r="BE52" s="27">
        <f t="shared" si="135"/>
        <v>-16249</v>
      </c>
      <c r="BF52" s="28">
        <f t="shared" si="136"/>
        <v>0.97821928696950644</v>
      </c>
      <c r="BG52" s="22">
        <v>84487</v>
      </c>
      <c r="BH52" s="22">
        <f t="shared" si="137"/>
        <v>-11598</v>
      </c>
      <c r="BI52" s="24">
        <f t="shared" si="138"/>
        <v>0.87929437477233696</v>
      </c>
      <c r="BJ52" s="22">
        <v>90755</v>
      </c>
      <c r="BK52" s="22">
        <f t="shared" si="139"/>
        <v>9238</v>
      </c>
      <c r="BL52" s="24">
        <f t="shared" si="140"/>
        <v>1.1133260546879793</v>
      </c>
      <c r="BM52" s="22">
        <v>21799.61</v>
      </c>
      <c r="BN52" s="22">
        <f t="shared" si="141"/>
        <v>-188319.39</v>
      </c>
      <c r="BO52" s="24">
        <f t="shared" si="142"/>
        <v>0.10374887563713896</v>
      </c>
      <c r="BP52" s="27">
        <f t="shared" si="143"/>
        <v>926819.61</v>
      </c>
      <c r="BQ52" s="22">
        <f t="shared" si="144"/>
        <v>-206928.39</v>
      </c>
      <c r="BR52" s="24">
        <f t="shared" si="145"/>
        <v>0.81748290625429987</v>
      </c>
      <c r="BS52" s="22">
        <v>158517</v>
      </c>
      <c r="BT52" s="22">
        <f t="shared" si="146"/>
        <v>158517</v>
      </c>
      <c r="BU52" s="24" t="e">
        <f t="shared" si="147"/>
        <v>#DIV/0!</v>
      </c>
      <c r="BV52" s="22">
        <v>89931</v>
      </c>
      <c r="BW52" s="22">
        <f t="shared" si="148"/>
        <v>-4057</v>
      </c>
      <c r="BX52" s="24">
        <f t="shared" si="149"/>
        <v>0.95683491509554408</v>
      </c>
      <c r="BY52" s="22">
        <v>95104.38</v>
      </c>
      <c r="BZ52" s="22">
        <f t="shared" si="150"/>
        <v>8125.3800000000047</v>
      </c>
      <c r="CA52" s="24">
        <f t="shared" si="151"/>
        <v>1.0934177215189873</v>
      </c>
      <c r="CB52" s="29">
        <f t="shared" si="152"/>
        <v>343552.38</v>
      </c>
      <c r="CC52" s="29">
        <f t="shared" si="153"/>
        <v>162585.38</v>
      </c>
      <c r="CD52" s="30">
        <f t="shared" si="154"/>
        <v>1.8984255693026906</v>
      </c>
      <c r="CE52" s="22">
        <v>93613</v>
      </c>
      <c r="CF52" s="22">
        <f t="shared" si="155"/>
        <v>6066</v>
      </c>
      <c r="CG52" s="24">
        <f t="shared" si="156"/>
        <v>1.069288496464756</v>
      </c>
      <c r="CH52" s="22">
        <v>92661</v>
      </c>
      <c r="CI52" s="22">
        <f t="shared" si="157"/>
        <v>-16923</v>
      </c>
      <c r="CJ52" s="24">
        <f t="shared" si="158"/>
        <v>0.84557052124397725</v>
      </c>
      <c r="CK52" s="22">
        <v>231049</v>
      </c>
      <c r="CL52" s="22">
        <f t="shared" si="159"/>
        <v>-27684</v>
      </c>
      <c r="CM52" s="24">
        <f t="shared" si="160"/>
        <v>0.89300166580992757</v>
      </c>
      <c r="CN52" s="29">
        <f t="shared" si="161"/>
        <v>760875.38</v>
      </c>
      <c r="CO52" s="29">
        <f t="shared" si="162"/>
        <v>124044.38</v>
      </c>
      <c r="CP52" s="30">
        <f t="shared" si="163"/>
        <v>1.1947838280485719</v>
      </c>
      <c r="CQ52" s="22">
        <v>94981.21</v>
      </c>
      <c r="CR52" s="22">
        <f t="shared" si="164"/>
        <v>43384.210000000006</v>
      </c>
      <c r="CS52" s="24">
        <f t="shared" si="165"/>
        <v>1.8408281489233871</v>
      </c>
      <c r="CT52" s="22">
        <v>15957</v>
      </c>
      <c r="CU52" s="22">
        <f t="shared" si="166"/>
        <v>-804</v>
      </c>
      <c r="CV52" s="24">
        <f t="shared" si="167"/>
        <v>0.95203150170037587</v>
      </c>
      <c r="CW52" s="22">
        <v>33063</v>
      </c>
      <c r="CX52" s="22">
        <f t="shared" si="168"/>
        <v>8474</v>
      </c>
      <c r="CY52" s="24">
        <f t="shared" si="169"/>
        <v>1.3446256456138923</v>
      </c>
      <c r="CZ52" s="29">
        <f t="shared" si="170"/>
        <v>904876.59</v>
      </c>
      <c r="DA52" s="29">
        <f t="shared" si="171"/>
        <v>175098.58999999997</v>
      </c>
      <c r="DB52" s="30">
        <f t="shared" si="172"/>
        <v>1.2399340484366479</v>
      </c>
      <c r="DC52" s="22">
        <v>87040</v>
      </c>
      <c r="DD52" s="22">
        <f t="shared" si="173"/>
        <v>2553</v>
      </c>
      <c r="DE52" s="24">
        <f t="shared" si="174"/>
        <v>1.0302176666232674</v>
      </c>
      <c r="DF52" s="22">
        <v>94843</v>
      </c>
      <c r="DG52" s="22">
        <f t="shared" si="175"/>
        <v>4088</v>
      </c>
      <c r="DH52" s="24">
        <f t="shared" si="176"/>
        <v>1.0450443501735442</v>
      </c>
      <c r="DI52" s="22">
        <v>170367</v>
      </c>
      <c r="DJ52" s="22">
        <f t="shared" si="177"/>
        <v>148567.39000000001</v>
      </c>
      <c r="DK52" s="24">
        <f t="shared" si="178"/>
        <v>7.8151398121342535</v>
      </c>
      <c r="DL52" s="29">
        <f t="shared" si="179"/>
        <v>1257126.5899999999</v>
      </c>
      <c r="DM52" s="29">
        <f t="shared" si="180"/>
        <v>330306.97999999986</v>
      </c>
      <c r="DN52" s="30">
        <f t="shared" si="181"/>
        <v>1.3563875606818461</v>
      </c>
      <c r="DO52" s="22">
        <v>109407.93</v>
      </c>
      <c r="DP52" s="22">
        <f t="shared" si="182"/>
        <v>-139040.07</v>
      </c>
      <c r="DQ52" s="24">
        <f t="shared" si="183"/>
        <v>0.44036550908037092</v>
      </c>
      <c r="DR52" s="22">
        <v>120098</v>
      </c>
      <c r="DS52" s="22">
        <f t="shared" si="184"/>
        <v>24993.619999999995</v>
      </c>
      <c r="DT52" s="24">
        <f t="shared" si="185"/>
        <v>1.2628019866172304</v>
      </c>
      <c r="DU52" s="31">
        <f t="shared" si="186"/>
        <v>229505.93</v>
      </c>
      <c r="DV52" s="31">
        <f t="shared" si="187"/>
        <v>-114046.45000000001</v>
      </c>
      <c r="DW52" s="32">
        <f t="shared" si="188"/>
        <v>0.6680376657556556</v>
      </c>
      <c r="DX52" s="22">
        <v>442996</v>
      </c>
      <c r="DY52" s="22">
        <f t="shared" si="189"/>
        <v>25673</v>
      </c>
      <c r="DZ52" s="24">
        <f t="shared" si="190"/>
        <v>1.0615182963795429</v>
      </c>
      <c r="EA52" s="31">
        <f t="shared" si="191"/>
        <v>672501.92999999993</v>
      </c>
      <c r="EB52" s="31">
        <f t="shared" si="192"/>
        <v>-88373.45000000007</v>
      </c>
      <c r="EC52" s="32">
        <f t="shared" si="193"/>
        <v>0.88385292477199084</v>
      </c>
      <c r="ED52" s="22">
        <v>189591.32</v>
      </c>
      <c r="EE52" s="22">
        <f t="shared" si="194"/>
        <v>94610.11</v>
      </c>
      <c r="EF52" s="24">
        <f t="shared" si="195"/>
        <v>1.9960929114295343</v>
      </c>
      <c r="EG52" s="22">
        <v>15161</v>
      </c>
      <c r="EH52" s="22">
        <f t="shared" si="196"/>
        <v>-796</v>
      </c>
      <c r="EI52" s="24">
        <f t="shared" si="197"/>
        <v>0.95011593657955751</v>
      </c>
      <c r="EJ52" s="22">
        <v>35238.620000000003</v>
      </c>
      <c r="EK52" s="22">
        <f t="shared" si="198"/>
        <v>2175.6200000000026</v>
      </c>
      <c r="EL52" s="24">
        <f t="shared" si="199"/>
        <v>1.0658022562985816</v>
      </c>
      <c r="EM52" s="31">
        <f t="shared" si="200"/>
        <v>912492.87</v>
      </c>
      <c r="EN52" s="31">
        <f t="shared" si="201"/>
        <v>7616.2800000000279</v>
      </c>
      <c r="EO52" s="32">
        <f t="shared" si="202"/>
        <v>1.0084169267767222</v>
      </c>
      <c r="EP52" s="22">
        <v>190661</v>
      </c>
      <c r="EQ52" s="22">
        <f t="shared" si="203"/>
        <v>8778</v>
      </c>
      <c r="ER52" s="24">
        <f t="shared" si="204"/>
        <v>1.0482617946702</v>
      </c>
      <c r="ES52" s="22">
        <v>229793</v>
      </c>
      <c r="ET52" s="22">
        <f t="shared" si="205"/>
        <v>59426</v>
      </c>
      <c r="EU52" s="24">
        <f t="shared" si="206"/>
        <v>1.3488116830137291</v>
      </c>
      <c r="EV52" s="31">
        <f t="shared" si="207"/>
        <v>1332946.8700000001</v>
      </c>
      <c r="EW52" s="31">
        <f t="shared" si="208"/>
        <v>75820.280000000261</v>
      </c>
      <c r="EX52" s="32">
        <f t="shared" si="209"/>
        <v>1.0603123667919556</v>
      </c>
      <c r="EY52" s="22">
        <v>206095.87</v>
      </c>
      <c r="EZ52" s="22">
        <f t="shared" si="64"/>
        <v>-23410.059999999998</v>
      </c>
      <c r="FA52" s="24">
        <f t="shared" si="65"/>
        <v>0.89799801687041381</v>
      </c>
      <c r="FB52" s="22">
        <v>524099.25</v>
      </c>
      <c r="FC52" s="22">
        <f t="shared" si="66"/>
        <v>81103.25</v>
      </c>
      <c r="FD52" s="24">
        <f t="shared" si="67"/>
        <v>1.1830789668529738</v>
      </c>
      <c r="FE52" s="33">
        <f t="shared" si="210"/>
        <v>730195.12</v>
      </c>
      <c r="FF52" s="33">
        <f t="shared" si="68"/>
        <v>57693.190000000061</v>
      </c>
      <c r="FG52" s="34">
        <f t="shared" si="69"/>
        <v>1.0857888839069949</v>
      </c>
      <c r="FH52" s="22">
        <v>135914.04</v>
      </c>
      <c r="FI52" s="22">
        <f t="shared" si="70"/>
        <v>-104076.9</v>
      </c>
      <c r="FJ52" s="24">
        <f t="shared" si="71"/>
        <v>0.56632987895293052</v>
      </c>
      <c r="FK52" s="33">
        <f t="shared" si="211"/>
        <v>866109.16</v>
      </c>
      <c r="FL52" s="33">
        <f t="shared" si="72"/>
        <v>-46383.709999999963</v>
      </c>
      <c r="FM52" s="34">
        <f t="shared" si="73"/>
        <v>0.94916813980146497</v>
      </c>
      <c r="FN52" s="22">
        <v>464513.5</v>
      </c>
      <c r="FO52" s="22">
        <f t="shared" si="74"/>
        <v>44059.5</v>
      </c>
      <c r="FP52" s="24">
        <f t="shared" si="75"/>
        <v>1.1047902981063327</v>
      </c>
      <c r="FQ52" s="35">
        <f t="shared" si="212"/>
        <v>1330622.6600000001</v>
      </c>
      <c r="FR52" s="35">
        <f t="shared" si="213"/>
        <v>-2324.2099999999627</v>
      </c>
      <c r="FS52" s="36">
        <f t="shared" si="214"/>
        <v>0.99825633710366868</v>
      </c>
      <c r="FT52" s="35">
        <v>224086</v>
      </c>
      <c r="FU52" s="35">
        <f t="shared" si="215"/>
        <v>17990.130000000005</v>
      </c>
      <c r="FV52" s="36">
        <f t="shared" si="216"/>
        <v>1.0872901043577439</v>
      </c>
      <c r="FW52" s="35">
        <v>553797</v>
      </c>
      <c r="FX52" s="35">
        <f t="shared" si="76"/>
        <v>29697.75</v>
      </c>
      <c r="FY52" s="36">
        <f t="shared" si="77"/>
        <v>1.0566643627137418</v>
      </c>
      <c r="FZ52" s="35">
        <f t="shared" si="78"/>
        <v>777883</v>
      </c>
      <c r="GA52" s="35">
        <f t="shared" si="79"/>
        <v>47687.880000000005</v>
      </c>
      <c r="GB52" s="36">
        <f t="shared" si="80"/>
        <v>1.0653084068817114</v>
      </c>
      <c r="GC52" s="35">
        <v>116917</v>
      </c>
      <c r="GD52" s="35">
        <f t="shared" si="81"/>
        <v>-18997.040000000008</v>
      </c>
      <c r="GE52" s="36">
        <f t="shared" si="82"/>
        <v>0.8602275379350065</v>
      </c>
      <c r="GF52" s="35">
        <f t="shared" si="83"/>
        <v>894800</v>
      </c>
      <c r="GG52" s="35">
        <f t="shared" si="84"/>
        <v>28690.839999999967</v>
      </c>
      <c r="GH52" s="36">
        <f t="shared" si="85"/>
        <v>1.0331261246561576</v>
      </c>
      <c r="GI52" s="35">
        <v>458712.13</v>
      </c>
      <c r="GJ52" s="35">
        <f t="shared" si="217"/>
        <v>-5801.3699999999953</v>
      </c>
      <c r="GK52" s="36">
        <f t="shared" si="218"/>
        <v>0.98751086889832052</v>
      </c>
      <c r="GL52" s="35">
        <f t="shared" si="86"/>
        <v>1353512.13</v>
      </c>
      <c r="GM52" s="35">
        <f t="shared" si="219"/>
        <v>22889.469999999739</v>
      </c>
      <c r="GN52" s="36">
        <f t="shared" si="220"/>
        <v>1.0172020744032719</v>
      </c>
      <c r="GO52" s="35">
        <v>224606.38</v>
      </c>
      <c r="GP52" s="35">
        <f t="shared" si="87"/>
        <v>520.38000000000466</v>
      </c>
      <c r="GQ52" s="36">
        <f t="shared" si="88"/>
        <v>1.0023222334282373</v>
      </c>
      <c r="GR52" s="35">
        <v>581872.5</v>
      </c>
      <c r="GS52" s="35">
        <f t="shared" si="89"/>
        <v>28075.5</v>
      </c>
      <c r="GT52" s="36">
        <f t="shared" si="90"/>
        <v>1.0506963743032194</v>
      </c>
      <c r="GU52" s="35">
        <f t="shared" si="91"/>
        <v>806478.88</v>
      </c>
      <c r="GV52" s="35">
        <f t="shared" si="92"/>
        <v>28595.880000000005</v>
      </c>
      <c r="GW52" s="36">
        <f t="shared" si="93"/>
        <v>1.0367611581690306</v>
      </c>
      <c r="GX52" s="35">
        <v>132486</v>
      </c>
      <c r="GY52" s="35">
        <f t="shared" si="94"/>
        <v>15569</v>
      </c>
      <c r="GZ52" s="36">
        <f t="shared" si="95"/>
        <v>1.133162842016131</v>
      </c>
      <c r="HA52" s="35">
        <f t="shared" si="96"/>
        <v>938964.88</v>
      </c>
      <c r="HB52" s="35">
        <f t="shared" si="97"/>
        <v>44164.880000000005</v>
      </c>
      <c r="HC52" s="36">
        <f t="shared" si="98"/>
        <v>1.0493572641931157</v>
      </c>
      <c r="HD52" s="35">
        <v>460747</v>
      </c>
      <c r="HE52" s="35">
        <f t="shared" si="99"/>
        <v>2034.8699999999953</v>
      </c>
      <c r="HF52" s="36">
        <f t="shared" si="100"/>
        <v>1.0044360501214564</v>
      </c>
      <c r="HG52" s="35">
        <f t="shared" si="101"/>
        <v>1399711.88</v>
      </c>
      <c r="HH52" s="35">
        <f t="shared" si="102"/>
        <v>46199.75</v>
      </c>
      <c r="HI52" s="36">
        <f t="shared" si="103"/>
        <v>1.034133236766781</v>
      </c>
      <c r="HJ52" s="22">
        <f t="shared" si="104"/>
        <v>573881.87080000003</v>
      </c>
      <c r="HK52" s="37">
        <f t="shared" si="105"/>
        <v>18941.897499999999</v>
      </c>
    </row>
    <row r="53" spans="1:219" s="1" customFormat="1" ht="11.25" x14ac:dyDescent="0.2">
      <c r="A53" s="13">
        <v>43</v>
      </c>
      <c r="B53" s="21">
        <v>87</v>
      </c>
      <c r="C53" s="21" t="s">
        <v>151</v>
      </c>
      <c r="D53" s="13">
        <v>1012002170</v>
      </c>
      <c r="E53" s="13" t="s">
        <v>127</v>
      </c>
      <c r="F53" s="13">
        <v>86618411</v>
      </c>
      <c r="G53" s="22">
        <v>59301</v>
      </c>
      <c r="H53" s="22">
        <v>87024</v>
      </c>
      <c r="I53" s="22">
        <v>92147</v>
      </c>
      <c r="J53" s="23">
        <f t="shared" si="106"/>
        <v>238472</v>
      </c>
      <c r="K53" s="22">
        <v>88013</v>
      </c>
      <c r="L53" s="22">
        <v>87756</v>
      </c>
      <c r="M53" s="22">
        <v>86536</v>
      </c>
      <c r="N53" s="23">
        <f t="shared" si="107"/>
        <v>500777</v>
      </c>
      <c r="O53" s="22">
        <v>218552</v>
      </c>
      <c r="P53" s="22">
        <v>37185</v>
      </c>
      <c r="Q53" s="22">
        <v>22896</v>
      </c>
      <c r="R53" s="23">
        <f t="shared" si="108"/>
        <v>779410</v>
      </c>
      <c r="S53" s="22">
        <v>87211</v>
      </c>
      <c r="T53" s="22">
        <v>99830</v>
      </c>
      <c r="U53" s="22">
        <v>95024</v>
      </c>
      <c r="V53" s="23">
        <f t="shared" si="109"/>
        <v>1061475</v>
      </c>
      <c r="W53" s="22">
        <v>98829</v>
      </c>
      <c r="X53" s="22">
        <f t="shared" si="110"/>
        <v>39528</v>
      </c>
      <c r="Y53" s="24">
        <f t="shared" si="111"/>
        <v>1.6665654879344363</v>
      </c>
      <c r="Z53" s="22">
        <v>99179</v>
      </c>
      <c r="AA53" s="22">
        <f t="shared" si="112"/>
        <v>12155</v>
      </c>
      <c r="AB53" s="24">
        <f t="shared" si="113"/>
        <v>1.1396741128883987</v>
      </c>
      <c r="AC53" s="22">
        <v>91460</v>
      </c>
      <c r="AD53" s="22">
        <f t="shared" si="114"/>
        <v>-687</v>
      </c>
      <c r="AE53" s="24">
        <f t="shared" si="115"/>
        <v>0.9925445212540831</v>
      </c>
      <c r="AF53" s="25">
        <f t="shared" si="116"/>
        <v>289468</v>
      </c>
      <c r="AG53" s="25">
        <f t="shared" si="117"/>
        <v>50996</v>
      </c>
      <c r="AH53" s="26">
        <f t="shared" si="118"/>
        <v>1.2138448119695393</v>
      </c>
      <c r="AI53" s="22">
        <v>89791</v>
      </c>
      <c r="AJ53" s="22">
        <f t="shared" si="119"/>
        <v>1778</v>
      </c>
      <c r="AK53" s="24">
        <f t="shared" si="120"/>
        <v>1.0202015611330144</v>
      </c>
      <c r="AL53" s="22">
        <v>91492</v>
      </c>
      <c r="AM53" s="22">
        <f t="shared" si="121"/>
        <v>3736</v>
      </c>
      <c r="AN53" s="24">
        <f t="shared" si="122"/>
        <v>1.0425725876293359</v>
      </c>
      <c r="AO53" s="22">
        <v>263399</v>
      </c>
      <c r="AP53" s="22">
        <f t="shared" si="123"/>
        <v>176863</v>
      </c>
      <c r="AQ53" s="24">
        <f t="shared" si="124"/>
        <v>3.0438083572154939</v>
      </c>
      <c r="AR53" s="27">
        <f t="shared" si="125"/>
        <v>734150</v>
      </c>
      <c r="AS53" s="27">
        <f t="shared" si="126"/>
        <v>233373</v>
      </c>
      <c r="AT53" s="28">
        <f t="shared" si="127"/>
        <v>1.4660218021195064</v>
      </c>
      <c r="AU53" s="22">
        <v>86721</v>
      </c>
      <c r="AV53" s="22">
        <f t="shared" si="128"/>
        <v>-131831</v>
      </c>
      <c r="AW53" s="24">
        <f t="shared" si="129"/>
        <v>0.39679801603279768</v>
      </c>
      <c r="AX53" s="22">
        <v>14280</v>
      </c>
      <c r="AY53" s="22">
        <f t="shared" si="130"/>
        <v>-22905</v>
      </c>
      <c r="AZ53" s="24">
        <f t="shared" si="131"/>
        <v>0.38402581686163778</v>
      </c>
      <c r="BA53" s="22">
        <v>27892</v>
      </c>
      <c r="BB53" s="22">
        <f t="shared" si="132"/>
        <v>4996</v>
      </c>
      <c r="BC53" s="24">
        <f t="shared" si="133"/>
        <v>1.2182040531097136</v>
      </c>
      <c r="BD53" s="27">
        <f t="shared" si="134"/>
        <v>863043</v>
      </c>
      <c r="BE53" s="27">
        <f t="shared" si="135"/>
        <v>83633</v>
      </c>
      <c r="BF53" s="28">
        <f t="shared" si="136"/>
        <v>1.1073029599312301</v>
      </c>
      <c r="BG53" s="22">
        <v>89244</v>
      </c>
      <c r="BH53" s="22">
        <f t="shared" si="137"/>
        <v>2033</v>
      </c>
      <c r="BI53" s="24">
        <f t="shared" si="138"/>
        <v>1.0233112795404249</v>
      </c>
      <c r="BJ53" s="22">
        <v>94308</v>
      </c>
      <c r="BK53" s="22">
        <f t="shared" si="139"/>
        <v>-5522</v>
      </c>
      <c r="BL53" s="24">
        <f t="shared" si="140"/>
        <v>0.94468596614244216</v>
      </c>
      <c r="BM53" s="22">
        <v>64805.25</v>
      </c>
      <c r="BN53" s="22">
        <f t="shared" si="141"/>
        <v>-30218.75</v>
      </c>
      <c r="BO53" s="24">
        <f t="shared" si="142"/>
        <v>0.68198823455127122</v>
      </c>
      <c r="BP53" s="27">
        <f t="shared" si="143"/>
        <v>1111400.25</v>
      </c>
      <c r="BQ53" s="22">
        <f t="shared" si="144"/>
        <v>49925.25</v>
      </c>
      <c r="BR53" s="24">
        <f t="shared" si="145"/>
        <v>1.0470338444146117</v>
      </c>
      <c r="BS53" s="22">
        <v>109248</v>
      </c>
      <c r="BT53" s="22">
        <f t="shared" si="146"/>
        <v>10419</v>
      </c>
      <c r="BU53" s="24">
        <f t="shared" si="147"/>
        <v>1.1054245211425795</v>
      </c>
      <c r="BV53" s="22">
        <v>98621</v>
      </c>
      <c r="BW53" s="22">
        <f t="shared" si="148"/>
        <v>-558</v>
      </c>
      <c r="BX53" s="24">
        <f t="shared" si="149"/>
        <v>0.99437380897165728</v>
      </c>
      <c r="BY53" s="22">
        <v>100768.15</v>
      </c>
      <c r="BZ53" s="22">
        <f t="shared" si="150"/>
        <v>9308.1499999999942</v>
      </c>
      <c r="CA53" s="24">
        <f t="shared" si="151"/>
        <v>1.1017729061884975</v>
      </c>
      <c r="CB53" s="29">
        <f t="shared" si="152"/>
        <v>308637.15000000002</v>
      </c>
      <c r="CC53" s="29">
        <f t="shared" si="153"/>
        <v>19169.150000000023</v>
      </c>
      <c r="CD53" s="30">
        <f t="shared" si="154"/>
        <v>1.0662220003592799</v>
      </c>
      <c r="CE53" s="22">
        <v>89275</v>
      </c>
      <c r="CF53" s="22">
        <f t="shared" si="155"/>
        <v>-516</v>
      </c>
      <c r="CG53" s="24">
        <f t="shared" si="156"/>
        <v>0.99425332160238777</v>
      </c>
      <c r="CH53" s="22">
        <v>99283</v>
      </c>
      <c r="CI53" s="22">
        <f t="shared" si="157"/>
        <v>7791</v>
      </c>
      <c r="CJ53" s="24">
        <f t="shared" si="158"/>
        <v>1.0851549862283041</v>
      </c>
      <c r="CK53" s="22">
        <v>279328.87</v>
      </c>
      <c r="CL53" s="22">
        <f t="shared" si="159"/>
        <v>15929.869999999995</v>
      </c>
      <c r="CM53" s="24">
        <f t="shared" si="160"/>
        <v>1.0604780959684736</v>
      </c>
      <c r="CN53" s="29">
        <f t="shared" si="161"/>
        <v>776524.02</v>
      </c>
      <c r="CO53" s="29">
        <f t="shared" si="162"/>
        <v>42374.020000000019</v>
      </c>
      <c r="CP53" s="30">
        <f t="shared" si="163"/>
        <v>1.0577184771504462</v>
      </c>
      <c r="CQ53" s="22">
        <v>64837</v>
      </c>
      <c r="CR53" s="22">
        <f t="shared" si="164"/>
        <v>-21884</v>
      </c>
      <c r="CS53" s="24">
        <f t="shared" si="165"/>
        <v>0.74765051141015437</v>
      </c>
      <c r="CT53" s="22">
        <v>16293.48</v>
      </c>
      <c r="CU53" s="22">
        <f t="shared" si="166"/>
        <v>2013.4799999999996</v>
      </c>
      <c r="CV53" s="24">
        <f t="shared" si="167"/>
        <v>1.141</v>
      </c>
      <c r="CW53" s="22">
        <v>25449</v>
      </c>
      <c r="CX53" s="22">
        <f t="shared" si="168"/>
        <v>-2443</v>
      </c>
      <c r="CY53" s="24">
        <f t="shared" si="169"/>
        <v>0.9124121611931737</v>
      </c>
      <c r="CZ53" s="29">
        <f t="shared" si="170"/>
        <v>883103.5</v>
      </c>
      <c r="DA53" s="29">
        <f t="shared" si="171"/>
        <v>20060.5</v>
      </c>
      <c r="DB53" s="30">
        <f t="shared" si="172"/>
        <v>1.023243917162876</v>
      </c>
      <c r="DC53" s="22">
        <v>98980</v>
      </c>
      <c r="DD53" s="22">
        <f t="shared" si="173"/>
        <v>9736</v>
      </c>
      <c r="DE53" s="24">
        <f t="shared" si="174"/>
        <v>1.1090941687956613</v>
      </c>
      <c r="DF53" s="22">
        <v>104411</v>
      </c>
      <c r="DG53" s="22">
        <f t="shared" si="175"/>
        <v>10103</v>
      </c>
      <c r="DH53" s="24">
        <f t="shared" si="176"/>
        <v>1.1071277092081266</v>
      </c>
      <c r="DI53" s="22">
        <v>237556</v>
      </c>
      <c r="DJ53" s="22">
        <f t="shared" si="177"/>
        <v>172750.75</v>
      </c>
      <c r="DK53" s="24">
        <f t="shared" si="178"/>
        <v>3.6656906654939223</v>
      </c>
      <c r="DL53" s="29">
        <f t="shared" si="179"/>
        <v>1324050.5</v>
      </c>
      <c r="DM53" s="29">
        <f t="shared" si="180"/>
        <v>212650.25</v>
      </c>
      <c r="DN53" s="30">
        <f t="shared" si="181"/>
        <v>1.1913354347364957</v>
      </c>
      <c r="DO53" s="22">
        <v>131472</v>
      </c>
      <c r="DP53" s="22">
        <f t="shared" si="182"/>
        <v>-76397</v>
      </c>
      <c r="DQ53" s="24">
        <f t="shared" si="183"/>
        <v>0.63247526086140793</v>
      </c>
      <c r="DR53" s="22">
        <v>125775</v>
      </c>
      <c r="DS53" s="22">
        <f t="shared" si="184"/>
        <v>25006.850000000006</v>
      </c>
      <c r="DT53" s="24">
        <f t="shared" si="185"/>
        <v>1.2481622417400737</v>
      </c>
      <c r="DU53" s="31">
        <f t="shared" si="186"/>
        <v>257247</v>
      </c>
      <c r="DV53" s="31">
        <f t="shared" si="187"/>
        <v>-51390.150000000023</v>
      </c>
      <c r="DW53" s="32">
        <f t="shared" si="188"/>
        <v>0.83349331083442157</v>
      </c>
      <c r="DX53" s="22">
        <v>490151</v>
      </c>
      <c r="DY53" s="22">
        <f t="shared" si="189"/>
        <v>22264.130000000005</v>
      </c>
      <c r="DZ53" s="24">
        <f t="shared" si="190"/>
        <v>1.0475844299712878</v>
      </c>
      <c r="EA53" s="31">
        <f t="shared" si="191"/>
        <v>747398</v>
      </c>
      <c r="EB53" s="31">
        <f t="shared" si="192"/>
        <v>-29126.020000000019</v>
      </c>
      <c r="EC53" s="32">
        <f t="shared" si="193"/>
        <v>0.96249179774245741</v>
      </c>
      <c r="ED53" s="22">
        <v>209184</v>
      </c>
      <c r="EE53" s="22">
        <f t="shared" si="194"/>
        <v>144347</v>
      </c>
      <c r="EF53" s="24">
        <f t="shared" si="195"/>
        <v>3.2263059672717738</v>
      </c>
      <c r="EG53" s="22">
        <v>41458</v>
      </c>
      <c r="EH53" s="22">
        <f t="shared" si="196"/>
        <v>25164.52</v>
      </c>
      <c r="EI53" s="24">
        <f t="shared" si="197"/>
        <v>2.5444533641677531</v>
      </c>
      <c r="EJ53" s="22">
        <v>38977</v>
      </c>
      <c r="EK53" s="22">
        <f t="shared" si="198"/>
        <v>13528</v>
      </c>
      <c r="EL53" s="24">
        <f t="shared" si="199"/>
        <v>1.5315729498212109</v>
      </c>
      <c r="EM53" s="31">
        <f t="shared" si="200"/>
        <v>1037017</v>
      </c>
      <c r="EN53" s="31">
        <f t="shared" si="201"/>
        <v>153913.5</v>
      </c>
      <c r="EO53" s="32">
        <f t="shared" si="202"/>
        <v>1.1742870456294194</v>
      </c>
      <c r="EP53" s="22">
        <v>229377</v>
      </c>
      <c r="EQ53" s="22">
        <f t="shared" si="203"/>
        <v>25986</v>
      </c>
      <c r="ER53" s="24">
        <f t="shared" si="204"/>
        <v>1.1277637653583492</v>
      </c>
      <c r="ES53" s="22">
        <v>241830</v>
      </c>
      <c r="ET53" s="22">
        <f t="shared" si="205"/>
        <v>4274</v>
      </c>
      <c r="EU53" s="24">
        <f t="shared" si="206"/>
        <v>1.017991547256226</v>
      </c>
      <c r="EV53" s="31">
        <f t="shared" si="207"/>
        <v>1508224</v>
      </c>
      <c r="EW53" s="31">
        <f t="shared" si="208"/>
        <v>184173.5</v>
      </c>
      <c r="EX53" s="32">
        <f t="shared" si="209"/>
        <v>1.1390985464678274</v>
      </c>
      <c r="EY53" s="22">
        <v>245931</v>
      </c>
      <c r="EZ53" s="22">
        <f t="shared" si="64"/>
        <v>-11316</v>
      </c>
      <c r="FA53" s="24">
        <f t="shared" si="65"/>
        <v>0.95601114881806204</v>
      </c>
      <c r="FB53" s="22">
        <v>607574.49</v>
      </c>
      <c r="FC53" s="22">
        <f t="shared" si="66"/>
        <v>117423.48999999999</v>
      </c>
      <c r="FD53" s="24">
        <f t="shared" si="67"/>
        <v>1.2395659500847698</v>
      </c>
      <c r="FE53" s="33">
        <f t="shared" si="210"/>
        <v>853505.49</v>
      </c>
      <c r="FF53" s="33">
        <f t="shared" si="68"/>
        <v>106107.48999999999</v>
      </c>
      <c r="FG53" s="34">
        <f t="shared" si="69"/>
        <v>1.1419691917826913</v>
      </c>
      <c r="FH53" s="22">
        <v>149459.19</v>
      </c>
      <c r="FI53" s="22">
        <f t="shared" si="70"/>
        <v>-140159.81</v>
      </c>
      <c r="FJ53" s="24">
        <f t="shared" si="71"/>
        <v>0.51605450609248704</v>
      </c>
      <c r="FK53" s="33">
        <f t="shared" si="211"/>
        <v>1002964.6799999999</v>
      </c>
      <c r="FL53" s="33">
        <f t="shared" si="72"/>
        <v>-34052.320000000065</v>
      </c>
      <c r="FM53" s="34">
        <f t="shared" si="73"/>
        <v>0.9671631998318253</v>
      </c>
      <c r="FN53" s="22">
        <v>489381.41</v>
      </c>
      <c r="FO53" s="22">
        <f t="shared" si="74"/>
        <v>18174.409999999974</v>
      </c>
      <c r="FP53" s="24">
        <f t="shared" si="75"/>
        <v>1.0385699066440015</v>
      </c>
      <c r="FQ53" s="35">
        <f t="shared" si="212"/>
        <v>1492346.0899999999</v>
      </c>
      <c r="FR53" s="35">
        <f t="shared" si="213"/>
        <v>-15877.910000000149</v>
      </c>
      <c r="FS53" s="36">
        <f t="shared" si="214"/>
        <v>0.98947244573750304</v>
      </c>
      <c r="FT53" s="35">
        <v>246601</v>
      </c>
      <c r="FU53" s="35">
        <f t="shared" si="215"/>
        <v>670</v>
      </c>
      <c r="FV53" s="36">
        <f t="shared" si="216"/>
        <v>1.0027243413803058</v>
      </c>
      <c r="FW53" s="35">
        <v>598436</v>
      </c>
      <c r="FX53" s="35">
        <f t="shared" si="76"/>
        <v>-9138.4899999999907</v>
      </c>
      <c r="FY53" s="36">
        <f t="shared" si="77"/>
        <v>0.98495906238591424</v>
      </c>
      <c r="FZ53" s="35">
        <f t="shared" si="78"/>
        <v>845037</v>
      </c>
      <c r="GA53" s="35">
        <f t="shared" si="79"/>
        <v>-8468.4899999999907</v>
      </c>
      <c r="GB53" s="36">
        <f t="shared" si="80"/>
        <v>0.990077990008008</v>
      </c>
      <c r="GC53" s="35">
        <v>127681</v>
      </c>
      <c r="GD53" s="35">
        <f t="shared" si="81"/>
        <v>-21778.190000000002</v>
      </c>
      <c r="GE53" s="36">
        <f t="shared" si="82"/>
        <v>0.8542867119780323</v>
      </c>
      <c r="GF53" s="35">
        <f t="shared" si="83"/>
        <v>972718</v>
      </c>
      <c r="GG53" s="35">
        <f t="shared" si="84"/>
        <v>-30246.679999999935</v>
      </c>
      <c r="GH53" s="36">
        <f t="shared" si="85"/>
        <v>0.96984272666511051</v>
      </c>
      <c r="GI53" s="35">
        <v>453616</v>
      </c>
      <c r="GJ53" s="35">
        <f t="shared" si="217"/>
        <v>-35765.409999999974</v>
      </c>
      <c r="GK53" s="36">
        <f t="shared" si="218"/>
        <v>0.9269171054127292</v>
      </c>
      <c r="GL53" s="35">
        <f t="shared" si="86"/>
        <v>1426334</v>
      </c>
      <c r="GM53" s="35">
        <f t="shared" si="219"/>
        <v>-66012.089999999851</v>
      </c>
      <c r="GN53" s="36">
        <f t="shared" si="220"/>
        <v>0.95576623248297599</v>
      </c>
      <c r="GO53" s="35">
        <v>236594</v>
      </c>
      <c r="GP53" s="35">
        <f t="shared" si="87"/>
        <v>-10007</v>
      </c>
      <c r="GQ53" s="36">
        <f t="shared" si="88"/>
        <v>0.95942027810106201</v>
      </c>
      <c r="GR53" s="35">
        <v>582377.16</v>
      </c>
      <c r="GS53" s="35">
        <f t="shared" si="89"/>
        <v>-16058.839999999967</v>
      </c>
      <c r="GT53" s="36">
        <f t="shared" si="90"/>
        <v>0.97316531759452984</v>
      </c>
      <c r="GU53" s="35">
        <f t="shared" si="91"/>
        <v>818971.16</v>
      </c>
      <c r="GV53" s="35">
        <f t="shared" si="92"/>
        <v>-26065.839999999967</v>
      </c>
      <c r="GW53" s="36">
        <f t="shared" si="93"/>
        <v>0.96915420271538411</v>
      </c>
      <c r="GX53" s="35">
        <v>150255</v>
      </c>
      <c r="GY53" s="35">
        <f t="shared" si="94"/>
        <v>22574</v>
      </c>
      <c r="GZ53" s="36">
        <f t="shared" si="95"/>
        <v>1.1767999937343849</v>
      </c>
      <c r="HA53" s="35">
        <f t="shared" si="96"/>
        <v>969226.16</v>
      </c>
      <c r="HB53" s="35">
        <f t="shared" si="97"/>
        <v>-3491.8399999999674</v>
      </c>
      <c r="HC53" s="36">
        <f t="shared" si="98"/>
        <v>0.99641022372362809</v>
      </c>
      <c r="HD53" s="35">
        <v>494386.95</v>
      </c>
      <c r="HE53" s="35">
        <f t="shared" si="99"/>
        <v>40770.950000000012</v>
      </c>
      <c r="HF53" s="36">
        <f t="shared" si="100"/>
        <v>1.0898798763712039</v>
      </c>
      <c r="HG53" s="35">
        <f t="shared" si="101"/>
        <v>1463613.11</v>
      </c>
      <c r="HH53" s="35">
        <f t="shared" si="102"/>
        <v>37279.110000000102</v>
      </c>
      <c r="HI53" s="36">
        <f t="shared" si="103"/>
        <v>1.0261363116913711</v>
      </c>
      <c r="HJ53" s="22">
        <f t="shared" si="104"/>
        <v>600081.37510000006</v>
      </c>
      <c r="HK53" s="37">
        <f t="shared" si="105"/>
        <v>15284.435100000042</v>
      </c>
    </row>
    <row r="54" spans="1:219" s="1" customFormat="1" ht="11.25" x14ac:dyDescent="0.2">
      <c r="A54" s="13">
        <v>44</v>
      </c>
      <c r="B54" s="21">
        <v>112</v>
      </c>
      <c r="C54" s="21" t="s">
        <v>152</v>
      </c>
      <c r="D54" s="13">
        <v>1012007789</v>
      </c>
      <c r="E54" s="13">
        <v>101201001</v>
      </c>
      <c r="F54" s="13">
        <v>86618433</v>
      </c>
      <c r="G54" s="22">
        <v>16840</v>
      </c>
      <c r="H54" s="22">
        <v>19609</v>
      </c>
      <c r="I54" s="22">
        <v>20732</v>
      </c>
      <c r="J54" s="23">
        <f t="shared" si="106"/>
        <v>57181</v>
      </c>
      <c r="K54" s="22">
        <v>24718</v>
      </c>
      <c r="L54" s="22">
        <v>13183</v>
      </c>
      <c r="M54" s="22">
        <v>22149</v>
      </c>
      <c r="N54" s="23">
        <f t="shared" si="107"/>
        <v>117231</v>
      </c>
      <c r="O54" s="22">
        <v>20112</v>
      </c>
      <c r="P54" s="22">
        <v>20961</v>
      </c>
      <c r="Q54" s="22">
        <v>23706</v>
      </c>
      <c r="R54" s="23">
        <f t="shared" si="108"/>
        <v>182010</v>
      </c>
      <c r="S54" s="22">
        <v>18554</v>
      </c>
      <c r="T54" s="22">
        <v>33597</v>
      </c>
      <c r="U54" s="22">
        <v>34143</v>
      </c>
      <c r="V54" s="23">
        <f t="shared" si="109"/>
        <v>268304</v>
      </c>
      <c r="W54" s="22"/>
      <c r="X54" s="22">
        <f t="shared" si="110"/>
        <v>-16840</v>
      </c>
      <c r="Y54" s="24">
        <f t="shared" si="111"/>
        <v>0</v>
      </c>
      <c r="Z54" s="22">
        <v>41171</v>
      </c>
      <c r="AA54" s="22">
        <f t="shared" si="112"/>
        <v>21562</v>
      </c>
      <c r="AB54" s="24">
        <f t="shared" si="113"/>
        <v>2.0995971237696978</v>
      </c>
      <c r="AC54" s="22">
        <v>19451</v>
      </c>
      <c r="AD54" s="22">
        <f t="shared" si="114"/>
        <v>-1281</v>
      </c>
      <c r="AE54" s="24">
        <f t="shared" si="115"/>
        <v>0.93821146054408644</v>
      </c>
      <c r="AF54" s="25">
        <f t="shared" si="116"/>
        <v>60622</v>
      </c>
      <c r="AG54" s="25">
        <f t="shared" si="117"/>
        <v>3441</v>
      </c>
      <c r="AH54" s="26">
        <f t="shared" si="118"/>
        <v>1.0601773316311363</v>
      </c>
      <c r="AI54" s="22">
        <v>18106</v>
      </c>
      <c r="AJ54" s="22">
        <f t="shared" si="119"/>
        <v>-6612</v>
      </c>
      <c r="AK54" s="24">
        <f t="shared" si="120"/>
        <v>0.73250262966259405</v>
      </c>
      <c r="AL54" s="22">
        <v>17270</v>
      </c>
      <c r="AM54" s="22">
        <f t="shared" si="121"/>
        <v>4087</v>
      </c>
      <c r="AN54" s="24">
        <f t="shared" si="122"/>
        <v>1.3100204809224001</v>
      </c>
      <c r="AO54" s="22">
        <v>21142</v>
      </c>
      <c r="AP54" s="22">
        <f t="shared" si="123"/>
        <v>-1007</v>
      </c>
      <c r="AQ54" s="24">
        <f t="shared" si="124"/>
        <v>0.95453519346245885</v>
      </c>
      <c r="AR54" s="27">
        <f t="shared" si="125"/>
        <v>117140</v>
      </c>
      <c r="AS54" s="27">
        <f t="shared" si="126"/>
        <v>-91</v>
      </c>
      <c r="AT54" s="28">
        <f t="shared" si="127"/>
        <v>0.99922375480888159</v>
      </c>
      <c r="AU54" s="22">
        <v>23186</v>
      </c>
      <c r="AV54" s="22">
        <f t="shared" si="128"/>
        <v>3074</v>
      </c>
      <c r="AW54" s="24">
        <f t="shared" si="129"/>
        <v>1.1528440731901353</v>
      </c>
      <c r="AX54" s="22">
        <v>17703</v>
      </c>
      <c r="AY54" s="22">
        <f t="shared" si="130"/>
        <v>-3258</v>
      </c>
      <c r="AZ54" s="24">
        <f t="shared" si="131"/>
        <v>0.84456848432803777</v>
      </c>
      <c r="BA54" s="22">
        <v>19561.72</v>
      </c>
      <c r="BB54" s="22">
        <f t="shared" si="132"/>
        <v>-4144.2799999999988</v>
      </c>
      <c r="BC54" s="24">
        <f t="shared" si="133"/>
        <v>0.82518012317556744</v>
      </c>
      <c r="BD54" s="27">
        <f t="shared" si="134"/>
        <v>177590.72</v>
      </c>
      <c r="BE54" s="27">
        <f t="shared" si="135"/>
        <v>-4419.2799999999988</v>
      </c>
      <c r="BF54" s="28">
        <f t="shared" si="136"/>
        <v>0.97571957584748092</v>
      </c>
      <c r="BG54" s="22">
        <v>22512</v>
      </c>
      <c r="BH54" s="22">
        <f t="shared" si="137"/>
        <v>3958</v>
      </c>
      <c r="BI54" s="24">
        <f t="shared" si="138"/>
        <v>1.2133232726096799</v>
      </c>
      <c r="BJ54" s="22">
        <v>21323</v>
      </c>
      <c r="BK54" s="22">
        <f t="shared" si="139"/>
        <v>-12274</v>
      </c>
      <c r="BL54" s="24">
        <f t="shared" si="140"/>
        <v>0.63466976218114712</v>
      </c>
      <c r="BM54" s="22">
        <v>34001</v>
      </c>
      <c r="BN54" s="22">
        <f t="shared" si="141"/>
        <v>-142</v>
      </c>
      <c r="BO54" s="24">
        <f t="shared" si="142"/>
        <v>0.99584102158568377</v>
      </c>
      <c r="BP54" s="27">
        <f t="shared" si="143"/>
        <v>255426.72</v>
      </c>
      <c r="BQ54" s="22">
        <f t="shared" si="144"/>
        <v>-12877.279999999999</v>
      </c>
      <c r="BR54" s="24">
        <f t="shared" si="145"/>
        <v>0.95200488997555011</v>
      </c>
      <c r="BS54" s="22">
        <v>17714</v>
      </c>
      <c r="BT54" s="22">
        <f t="shared" si="146"/>
        <v>17714</v>
      </c>
      <c r="BU54" s="24" t="e">
        <f t="shared" si="147"/>
        <v>#DIV/0!</v>
      </c>
      <c r="BV54" s="22">
        <v>19064</v>
      </c>
      <c r="BW54" s="22">
        <f t="shared" si="148"/>
        <v>-22107</v>
      </c>
      <c r="BX54" s="24">
        <f t="shared" si="149"/>
        <v>0.46304437589565473</v>
      </c>
      <c r="BY54" s="22">
        <v>18391</v>
      </c>
      <c r="BZ54" s="22">
        <f t="shared" si="150"/>
        <v>-1060</v>
      </c>
      <c r="CA54" s="24">
        <f t="shared" si="151"/>
        <v>0.94550408719346046</v>
      </c>
      <c r="CB54" s="29">
        <f t="shared" si="152"/>
        <v>55169</v>
      </c>
      <c r="CC54" s="29">
        <f t="shared" si="153"/>
        <v>-5453</v>
      </c>
      <c r="CD54" s="30">
        <f t="shared" si="154"/>
        <v>0.9100491570716901</v>
      </c>
      <c r="CE54" s="22">
        <v>18389</v>
      </c>
      <c r="CF54" s="22">
        <f t="shared" si="155"/>
        <v>283</v>
      </c>
      <c r="CG54" s="24">
        <f t="shared" si="156"/>
        <v>1.0156301778415995</v>
      </c>
      <c r="CH54" s="22">
        <v>19694</v>
      </c>
      <c r="CI54" s="22">
        <f t="shared" si="157"/>
        <v>2424</v>
      </c>
      <c r="CJ54" s="24">
        <f t="shared" si="158"/>
        <v>1.1403590040532716</v>
      </c>
      <c r="CK54" s="22">
        <v>17016</v>
      </c>
      <c r="CL54" s="22">
        <f t="shared" si="159"/>
        <v>-4126</v>
      </c>
      <c r="CM54" s="24">
        <f t="shared" si="160"/>
        <v>0.8048434395989027</v>
      </c>
      <c r="CN54" s="29">
        <f t="shared" si="161"/>
        <v>110268</v>
      </c>
      <c r="CO54" s="29">
        <f t="shared" si="162"/>
        <v>-6872</v>
      </c>
      <c r="CP54" s="30">
        <f t="shared" si="163"/>
        <v>0.94133515451596383</v>
      </c>
      <c r="CQ54" s="22">
        <v>22934</v>
      </c>
      <c r="CR54" s="22">
        <f t="shared" si="164"/>
        <v>-252</v>
      </c>
      <c r="CS54" s="24">
        <f t="shared" si="165"/>
        <v>0.98913137237988447</v>
      </c>
      <c r="CT54" s="22">
        <v>20144</v>
      </c>
      <c r="CU54" s="22">
        <f t="shared" si="166"/>
        <v>2441</v>
      </c>
      <c r="CV54" s="24">
        <f t="shared" si="167"/>
        <v>1.1378862339716431</v>
      </c>
      <c r="CW54" s="22">
        <v>48786</v>
      </c>
      <c r="CX54" s="22">
        <f t="shared" si="168"/>
        <v>29224.28</v>
      </c>
      <c r="CY54" s="24">
        <f t="shared" si="169"/>
        <v>2.4939524745267798</v>
      </c>
      <c r="CZ54" s="29">
        <f t="shared" si="170"/>
        <v>202132</v>
      </c>
      <c r="DA54" s="29">
        <f t="shared" si="171"/>
        <v>24541.279999999999</v>
      </c>
      <c r="DB54" s="30">
        <f t="shared" si="172"/>
        <v>1.1381901036270363</v>
      </c>
      <c r="DC54" s="22">
        <v>20913</v>
      </c>
      <c r="DD54" s="22">
        <f t="shared" si="173"/>
        <v>-1599</v>
      </c>
      <c r="DE54" s="24">
        <f t="shared" si="174"/>
        <v>0.92897121535181237</v>
      </c>
      <c r="DF54" s="22">
        <v>23302</v>
      </c>
      <c r="DG54" s="22">
        <f t="shared" si="175"/>
        <v>1979</v>
      </c>
      <c r="DH54" s="24">
        <f t="shared" si="176"/>
        <v>1.0928105801247479</v>
      </c>
      <c r="DI54" s="22">
        <v>32036</v>
      </c>
      <c r="DJ54" s="22">
        <f t="shared" si="177"/>
        <v>-1965</v>
      </c>
      <c r="DK54" s="24">
        <f t="shared" si="178"/>
        <v>0.94220758212993738</v>
      </c>
      <c r="DL54" s="29">
        <f t="shared" si="179"/>
        <v>278383</v>
      </c>
      <c r="DM54" s="29">
        <f t="shared" si="180"/>
        <v>22956.28</v>
      </c>
      <c r="DN54" s="30">
        <f t="shared" si="181"/>
        <v>1.0898742308557225</v>
      </c>
      <c r="DO54" s="22">
        <v>42231</v>
      </c>
      <c r="DP54" s="22">
        <f t="shared" si="182"/>
        <v>5453</v>
      </c>
      <c r="DQ54" s="24">
        <f t="shared" si="183"/>
        <v>1.1482679862961553</v>
      </c>
      <c r="DR54" s="22">
        <v>980.66</v>
      </c>
      <c r="DS54" s="22">
        <f t="shared" si="184"/>
        <v>-17410.34</v>
      </c>
      <c r="DT54" s="24">
        <f t="shared" si="185"/>
        <v>5.3322820945027459E-2</v>
      </c>
      <c r="DU54" s="31">
        <f t="shared" si="186"/>
        <v>43211.66</v>
      </c>
      <c r="DV54" s="31">
        <f t="shared" si="187"/>
        <v>-11957.339999999997</v>
      </c>
      <c r="DW54" s="32">
        <f t="shared" si="188"/>
        <v>0.78325980170023024</v>
      </c>
      <c r="DX54" s="22">
        <v>101942</v>
      </c>
      <c r="DY54" s="22">
        <f t="shared" si="189"/>
        <v>46843</v>
      </c>
      <c r="DZ54" s="24">
        <f t="shared" si="190"/>
        <v>1.8501606199749541</v>
      </c>
      <c r="EA54" s="31">
        <f t="shared" si="191"/>
        <v>145153.66</v>
      </c>
      <c r="EB54" s="31">
        <f t="shared" si="192"/>
        <v>34885.660000000003</v>
      </c>
      <c r="EC54" s="32">
        <f t="shared" si="193"/>
        <v>1.3163715674538399</v>
      </c>
      <c r="ED54" s="22">
        <v>45165</v>
      </c>
      <c r="EE54" s="22">
        <f t="shared" si="194"/>
        <v>22231</v>
      </c>
      <c r="EF54" s="24">
        <f t="shared" si="195"/>
        <v>1.9693468213133338</v>
      </c>
      <c r="EG54" s="22">
        <v>28149</v>
      </c>
      <c r="EH54" s="22">
        <f t="shared" si="196"/>
        <v>8005</v>
      </c>
      <c r="EI54" s="24">
        <f t="shared" si="197"/>
        <v>1.3973888006354249</v>
      </c>
      <c r="EJ54" s="22">
        <v>18248</v>
      </c>
      <c r="EK54" s="22">
        <f t="shared" si="198"/>
        <v>-30538</v>
      </c>
      <c r="EL54" s="24">
        <f t="shared" si="199"/>
        <v>0.37404173328413887</v>
      </c>
      <c r="EM54" s="31">
        <f t="shared" si="200"/>
        <v>236715.66</v>
      </c>
      <c r="EN54" s="31">
        <f t="shared" si="201"/>
        <v>34583.660000000003</v>
      </c>
      <c r="EO54" s="32">
        <f t="shared" si="202"/>
        <v>1.1710944333405893</v>
      </c>
      <c r="EP54" s="22">
        <v>22404</v>
      </c>
      <c r="EQ54" s="22">
        <f t="shared" si="203"/>
        <v>-21811</v>
      </c>
      <c r="ER54" s="24">
        <f t="shared" si="204"/>
        <v>0.50670586904896531</v>
      </c>
      <c r="ES54" s="22">
        <v>45943</v>
      </c>
      <c r="ET54" s="22">
        <f t="shared" si="205"/>
        <v>13907</v>
      </c>
      <c r="EU54" s="24">
        <f t="shared" si="206"/>
        <v>1.4341053814458733</v>
      </c>
      <c r="EV54" s="31">
        <f t="shared" si="207"/>
        <v>305062.66000000003</v>
      </c>
      <c r="EW54" s="31">
        <f t="shared" si="208"/>
        <v>26679.660000000033</v>
      </c>
      <c r="EX54" s="32">
        <f t="shared" si="209"/>
        <v>1.0958379642435063</v>
      </c>
      <c r="EY54" s="22">
        <v>70811</v>
      </c>
      <c r="EZ54" s="22">
        <f t="shared" si="64"/>
        <v>27599.339999999997</v>
      </c>
      <c r="FA54" s="24">
        <f t="shared" si="65"/>
        <v>1.6387012209204643</v>
      </c>
      <c r="FB54" s="22">
        <v>81546</v>
      </c>
      <c r="FC54" s="22">
        <f t="shared" si="66"/>
        <v>-20396</v>
      </c>
      <c r="FD54" s="24">
        <f t="shared" si="67"/>
        <v>0.79992544780365304</v>
      </c>
      <c r="FE54" s="33">
        <f t="shared" si="210"/>
        <v>152357</v>
      </c>
      <c r="FF54" s="33">
        <f t="shared" si="68"/>
        <v>7203.3399999999965</v>
      </c>
      <c r="FG54" s="34">
        <f t="shared" si="69"/>
        <v>1.0496256174318994</v>
      </c>
      <c r="FH54" s="22">
        <v>69986</v>
      </c>
      <c r="FI54" s="22">
        <f t="shared" si="70"/>
        <v>-21576</v>
      </c>
      <c r="FJ54" s="24">
        <f t="shared" si="71"/>
        <v>0.76435639238985609</v>
      </c>
      <c r="FK54" s="33">
        <f t="shared" si="211"/>
        <v>222343</v>
      </c>
      <c r="FL54" s="33">
        <f t="shared" si="72"/>
        <v>-14372.660000000003</v>
      </c>
      <c r="FM54" s="34">
        <f t="shared" si="73"/>
        <v>0.93928301997425945</v>
      </c>
      <c r="FN54" s="22">
        <v>88813</v>
      </c>
      <c r="FO54" s="22">
        <f t="shared" si="74"/>
        <v>20466</v>
      </c>
      <c r="FP54" s="24">
        <f t="shared" si="75"/>
        <v>1.2994425505142875</v>
      </c>
      <c r="FQ54" s="35">
        <f t="shared" si="212"/>
        <v>311156</v>
      </c>
      <c r="FR54" s="35">
        <f t="shared" si="213"/>
        <v>6093.3399999999674</v>
      </c>
      <c r="FS54" s="36">
        <f t="shared" si="214"/>
        <v>1.0199740604110643</v>
      </c>
      <c r="FT54" s="35">
        <v>72168.72</v>
      </c>
      <c r="FU54" s="35">
        <f t="shared" si="215"/>
        <v>1357.7200000000012</v>
      </c>
      <c r="FV54" s="36">
        <f t="shared" si="216"/>
        <v>1.0191738571690838</v>
      </c>
      <c r="FW54" s="35">
        <v>39307</v>
      </c>
      <c r="FX54" s="35">
        <f t="shared" si="76"/>
        <v>-42239</v>
      </c>
      <c r="FY54" s="36">
        <f t="shared" si="77"/>
        <v>0.48202241679542834</v>
      </c>
      <c r="FZ54" s="35">
        <f t="shared" si="78"/>
        <v>111475.72</v>
      </c>
      <c r="GA54" s="35">
        <f t="shared" si="79"/>
        <v>-40881.279999999999</v>
      </c>
      <c r="GB54" s="36">
        <f t="shared" si="80"/>
        <v>0.73167442257329829</v>
      </c>
      <c r="GC54" s="35">
        <v>83115</v>
      </c>
      <c r="GD54" s="35">
        <f t="shared" si="81"/>
        <v>13129</v>
      </c>
      <c r="GE54" s="36">
        <f t="shared" si="82"/>
        <v>1.1875946617895008</v>
      </c>
      <c r="GF54" s="35">
        <f t="shared" si="83"/>
        <v>194590.72</v>
      </c>
      <c r="GG54" s="35">
        <f t="shared" si="84"/>
        <v>-27752.28</v>
      </c>
      <c r="GH54" s="36">
        <f t="shared" si="85"/>
        <v>0.87518257826871093</v>
      </c>
      <c r="GI54" s="35">
        <v>76318</v>
      </c>
      <c r="GJ54" s="35">
        <f t="shared" si="217"/>
        <v>-12495</v>
      </c>
      <c r="GK54" s="36">
        <f t="shared" si="218"/>
        <v>0.859311136883114</v>
      </c>
      <c r="GL54" s="35">
        <f t="shared" si="86"/>
        <v>270908.71999999997</v>
      </c>
      <c r="GM54" s="35">
        <f t="shared" si="219"/>
        <v>-40247.280000000028</v>
      </c>
      <c r="GN54" s="36">
        <f t="shared" si="220"/>
        <v>0.87065240586715331</v>
      </c>
      <c r="GO54" s="35">
        <v>51061</v>
      </c>
      <c r="GP54" s="35">
        <f t="shared" si="87"/>
        <v>-21107.72</v>
      </c>
      <c r="GQ54" s="36">
        <f t="shared" si="88"/>
        <v>0.70752259427630138</v>
      </c>
      <c r="GR54" s="35">
        <v>85358</v>
      </c>
      <c r="GS54" s="35">
        <f t="shared" si="89"/>
        <v>46051</v>
      </c>
      <c r="GT54" s="36">
        <f t="shared" si="90"/>
        <v>2.1715724934490042</v>
      </c>
      <c r="GU54" s="35">
        <f t="shared" si="91"/>
        <v>136419</v>
      </c>
      <c r="GV54" s="35">
        <f t="shared" si="92"/>
        <v>24943.279999999999</v>
      </c>
      <c r="GW54" s="36">
        <f t="shared" si="93"/>
        <v>1.2237552715515092</v>
      </c>
      <c r="GX54" s="35">
        <v>101311.12</v>
      </c>
      <c r="GY54" s="35">
        <f t="shared" si="94"/>
        <v>18196.119999999995</v>
      </c>
      <c r="GZ54" s="36">
        <f t="shared" si="95"/>
        <v>1.2189270288154965</v>
      </c>
      <c r="HA54" s="35">
        <f t="shared" si="96"/>
        <v>237730.12</v>
      </c>
      <c r="HB54" s="35">
        <f t="shared" si="97"/>
        <v>43139.399999999994</v>
      </c>
      <c r="HC54" s="36">
        <f t="shared" si="98"/>
        <v>1.2216929974872388</v>
      </c>
      <c r="HD54" s="35">
        <v>70455</v>
      </c>
      <c r="HE54" s="35">
        <f t="shared" si="99"/>
        <v>-5863</v>
      </c>
      <c r="HF54" s="36">
        <f t="shared" si="100"/>
        <v>0.92317670798501006</v>
      </c>
      <c r="HG54" s="35">
        <f t="shared" si="101"/>
        <v>308185.12</v>
      </c>
      <c r="HH54" s="35">
        <f t="shared" si="102"/>
        <v>37276.400000000023</v>
      </c>
      <c r="HI54" s="36">
        <f t="shared" si="103"/>
        <v>1.1375976380531421</v>
      </c>
      <c r="HJ54" s="22">
        <f t="shared" si="104"/>
        <v>126355.8992</v>
      </c>
      <c r="HK54" s="37">
        <f t="shared" si="105"/>
        <v>15283.324000000008</v>
      </c>
    </row>
    <row r="55" spans="1:219" s="1" customFormat="1" ht="11.25" x14ac:dyDescent="0.2">
      <c r="A55" s="13">
        <v>45</v>
      </c>
      <c r="B55" s="21">
        <v>78</v>
      </c>
      <c r="C55" s="21" t="s">
        <v>153</v>
      </c>
      <c r="D55" s="13">
        <v>7816359855</v>
      </c>
      <c r="E55" s="13"/>
      <c r="F55" s="13">
        <v>86618101</v>
      </c>
      <c r="G55" s="22"/>
      <c r="H55" s="22"/>
      <c r="I55" s="22"/>
      <c r="J55" s="23"/>
      <c r="K55" s="22"/>
      <c r="L55" s="22"/>
      <c r="M55" s="22"/>
      <c r="N55" s="23"/>
      <c r="O55" s="22"/>
      <c r="P55" s="22"/>
      <c r="Q55" s="22"/>
      <c r="R55" s="23"/>
      <c r="S55" s="22"/>
      <c r="T55" s="22"/>
      <c r="U55" s="22"/>
      <c r="V55" s="23"/>
      <c r="W55" s="22"/>
      <c r="X55" s="22"/>
      <c r="Y55" s="24"/>
      <c r="Z55" s="22"/>
      <c r="AA55" s="22"/>
      <c r="AB55" s="24"/>
      <c r="AC55" s="22"/>
      <c r="AD55" s="22"/>
      <c r="AE55" s="24"/>
      <c r="AF55" s="25"/>
      <c r="AG55" s="25"/>
      <c r="AH55" s="26"/>
      <c r="AI55" s="22"/>
      <c r="AJ55" s="22"/>
      <c r="AK55" s="24"/>
      <c r="AL55" s="22"/>
      <c r="AM55" s="22"/>
      <c r="AN55" s="24"/>
      <c r="AO55" s="22"/>
      <c r="AP55" s="22"/>
      <c r="AQ55" s="24"/>
      <c r="AR55" s="27"/>
      <c r="AS55" s="27"/>
      <c r="AT55" s="28"/>
      <c r="AU55" s="22"/>
      <c r="AV55" s="22"/>
      <c r="AW55" s="24"/>
      <c r="AX55" s="22"/>
      <c r="AY55" s="22"/>
      <c r="AZ55" s="24"/>
      <c r="BA55" s="22"/>
      <c r="BB55" s="22"/>
      <c r="BC55" s="24"/>
      <c r="BD55" s="27"/>
      <c r="BE55" s="27"/>
      <c r="BF55" s="28"/>
      <c r="BG55" s="22"/>
      <c r="BH55" s="22"/>
      <c r="BI55" s="24"/>
      <c r="BJ55" s="22"/>
      <c r="BK55" s="22"/>
      <c r="BL55" s="24"/>
      <c r="BM55" s="22"/>
      <c r="BN55" s="22"/>
      <c r="BO55" s="24"/>
      <c r="BP55" s="27"/>
      <c r="BQ55" s="22"/>
      <c r="BR55" s="24"/>
      <c r="BS55" s="22"/>
      <c r="BT55" s="22"/>
      <c r="BU55" s="24"/>
      <c r="BV55" s="22"/>
      <c r="BW55" s="22"/>
      <c r="BX55" s="24"/>
      <c r="BY55" s="22"/>
      <c r="BZ55" s="22"/>
      <c r="CA55" s="24"/>
      <c r="CB55" s="29"/>
      <c r="CC55" s="29"/>
      <c r="CD55" s="30"/>
      <c r="CE55" s="22"/>
      <c r="CF55" s="22"/>
      <c r="CG55" s="24"/>
      <c r="CH55" s="22"/>
      <c r="CI55" s="22"/>
      <c r="CJ55" s="24"/>
      <c r="CK55" s="22"/>
      <c r="CL55" s="22"/>
      <c r="CM55" s="24"/>
      <c r="CN55" s="29"/>
      <c r="CO55" s="29"/>
      <c r="CP55" s="30"/>
      <c r="CQ55" s="22"/>
      <c r="CR55" s="22"/>
      <c r="CS55" s="24"/>
      <c r="CT55" s="22"/>
      <c r="CU55" s="22"/>
      <c r="CV55" s="24"/>
      <c r="CW55" s="22"/>
      <c r="CX55" s="22"/>
      <c r="CY55" s="24"/>
      <c r="CZ55" s="29"/>
      <c r="DA55" s="29"/>
      <c r="DB55" s="30"/>
      <c r="DC55" s="22"/>
      <c r="DD55" s="22"/>
      <c r="DE55" s="24"/>
      <c r="DF55" s="22"/>
      <c r="DG55" s="22"/>
      <c r="DH55" s="24"/>
      <c r="DI55" s="22"/>
      <c r="DJ55" s="22"/>
      <c r="DK55" s="24"/>
      <c r="DL55" s="29"/>
      <c r="DM55" s="29"/>
      <c r="DN55" s="30"/>
      <c r="DO55" s="22"/>
      <c r="DP55" s="22"/>
      <c r="DQ55" s="24"/>
      <c r="DR55" s="22"/>
      <c r="DS55" s="22"/>
      <c r="DT55" s="24"/>
      <c r="DU55" s="31"/>
      <c r="DV55" s="31"/>
      <c r="DW55" s="32"/>
      <c r="DX55" s="22"/>
      <c r="DY55" s="22"/>
      <c r="DZ55" s="24"/>
      <c r="EA55" s="31"/>
      <c r="EB55" s="31"/>
      <c r="EC55" s="32"/>
      <c r="ED55" s="22"/>
      <c r="EE55" s="22"/>
      <c r="EF55" s="24"/>
      <c r="EG55" s="22"/>
      <c r="EH55" s="22"/>
      <c r="EI55" s="24"/>
      <c r="EJ55" s="22"/>
      <c r="EK55" s="22"/>
      <c r="EL55" s="24"/>
      <c r="EM55" s="31"/>
      <c r="EN55" s="31"/>
      <c r="EO55" s="32"/>
      <c r="EP55" s="22"/>
      <c r="EQ55" s="22"/>
      <c r="ER55" s="24"/>
      <c r="ES55" s="22"/>
      <c r="ET55" s="22"/>
      <c r="EU55" s="24"/>
      <c r="EV55" s="31"/>
      <c r="EW55" s="31"/>
      <c r="EX55" s="32"/>
      <c r="EY55" s="22">
        <v>0</v>
      </c>
      <c r="EZ55" s="22">
        <f t="shared" si="64"/>
        <v>0</v>
      </c>
      <c r="FA55" s="24" t="e">
        <f t="shared" si="65"/>
        <v>#DIV/0!</v>
      </c>
      <c r="FB55" s="22">
        <v>0</v>
      </c>
      <c r="FC55" s="22">
        <f t="shared" si="66"/>
        <v>0</v>
      </c>
      <c r="FD55" s="24" t="e">
        <f t="shared" si="67"/>
        <v>#DIV/0!</v>
      </c>
      <c r="FE55" s="33">
        <f t="shared" si="210"/>
        <v>0</v>
      </c>
      <c r="FF55" s="33">
        <f t="shared" si="68"/>
        <v>0</v>
      </c>
      <c r="FG55" s="34" t="e">
        <f t="shared" si="69"/>
        <v>#DIV/0!</v>
      </c>
      <c r="FH55" s="22">
        <v>0</v>
      </c>
      <c r="FI55" s="22">
        <f t="shared" si="70"/>
        <v>0</v>
      </c>
      <c r="FJ55" s="24" t="e">
        <f t="shared" si="71"/>
        <v>#DIV/0!</v>
      </c>
      <c r="FK55" s="33">
        <f t="shared" si="211"/>
        <v>0</v>
      </c>
      <c r="FL55" s="33">
        <f t="shared" si="72"/>
        <v>0</v>
      </c>
      <c r="FM55" s="34" t="e">
        <f t="shared" si="73"/>
        <v>#DIV/0!</v>
      </c>
      <c r="FN55" s="22">
        <v>0</v>
      </c>
      <c r="FO55" s="22">
        <f t="shared" si="74"/>
        <v>0</v>
      </c>
      <c r="FP55" s="24" t="e">
        <f t="shared" si="75"/>
        <v>#DIV/0!</v>
      </c>
      <c r="FQ55" s="35">
        <f t="shared" si="212"/>
        <v>0</v>
      </c>
      <c r="FR55" s="35">
        <f t="shared" si="213"/>
        <v>0</v>
      </c>
      <c r="FS55" s="36" t="e">
        <f t="shared" si="214"/>
        <v>#DIV/0!</v>
      </c>
      <c r="FT55" s="35">
        <v>24432</v>
      </c>
      <c r="FU55" s="35">
        <f t="shared" si="215"/>
        <v>24432</v>
      </c>
      <c r="FV55" s="36" t="e">
        <f t="shared" si="216"/>
        <v>#DIV/0!</v>
      </c>
      <c r="FW55" s="35">
        <v>37050</v>
      </c>
      <c r="FX55" s="35">
        <f t="shared" si="76"/>
        <v>37050</v>
      </c>
      <c r="FY55" s="36" t="e">
        <f t="shared" si="77"/>
        <v>#DIV/0!</v>
      </c>
      <c r="FZ55" s="35">
        <f t="shared" si="78"/>
        <v>61482</v>
      </c>
      <c r="GA55" s="35">
        <f t="shared" si="79"/>
        <v>61482</v>
      </c>
      <c r="GB55" s="36" t="e">
        <f t="shared" si="80"/>
        <v>#DIV/0!</v>
      </c>
      <c r="GC55" s="35">
        <v>37050</v>
      </c>
      <c r="GD55" s="35">
        <f t="shared" si="81"/>
        <v>37050</v>
      </c>
      <c r="GE55" s="36" t="e">
        <f t="shared" si="82"/>
        <v>#DIV/0!</v>
      </c>
      <c r="GF55" s="35">
        <f t="shared" si="83"/>
        <v>98532</v>
      </c>
      <c r="GG55" s="35">
        <f t="shared" si="84"/>
        <v>98532</v>
      </c>
      <c r="GH55" s="36" t="e">
        <f t="shared" si="85"/>
        <v>#DIV/0!</v>
      </c>
      <c r="GI55" s="35">
        <v>46770</v>
      </c>
      <c r="GJ55" s="35">
        <f t="shared" si="217"/>
        <v>46770</v>
      </c>
      <c r="GK55" s="36" t="e">
        <f t="shared" si="218"/>
        <v>#DIV/0!</v>
      </c>
      <c r="GL55" s="35">
        <f t="shared" si="86"/>
        <v>145302</v>
      </c>
      <c r="GM55" s="35">
        <f t="shared" si="219"/>
        <v>145302</v>
      </c>
      <c r="GN55" s="36" t="e">
        <f t="shared" si="220"/>
        <v>#DIV/0!</v>
      </c>
      <c r="GO55" s="35">
        <v>50700</v>
      </c>
      <c r="GP55" s="35">
        <f t="shared" si="87"/>
        <v>26268</v>
      </c>
      <c r="GQ55" s="36">
        <f t="shared" si="88"/>
        <v>2.0751473477406681</v>
      </c>
      <c r="GR55" s="35">
        <v>50700</v>
      </c>
      <c r="GS55" s="35">
        <f t="shared" si="89"/>
        <v>13650</v>
      </c>
      <c r="GT55" s="36">
        <f t="shared" si="90"/>
        <v>1.368421052631579</v>
      </c>
      <c r="GU55" s="35">
        <f t="shared" si="91"/>
        <v>101400</v>
      </c>
      <c r="GV55" s="35">
        <f t="shared" si="92"/>
        <v>39918</v>
      </c>
      <c r="GW55" s="36">
        <f t="shared" si="93"/>
        <v>1.6492631989850688</v>
      </c>
      <c r="GX55" s="35">
        <v>50882</v>
      </c>
      <c r="GY55" s="35">
        <f t="shared" si="94"/>
        <v>13832</v>
      </c>
      <c r="GZ55" s="36">
        <f t="shared" si="95"/>
        <v>1.3733333333333333</v>
      </c>
      <c r="HA55" s="35">
        <f t="shared" si="96"/>
        <v>152282</v>
      </c>
      <c r="HB55" s="35">
        <f t="shared" si="97"/>
        <v>53750</v>
      </c>
      <c r="HC55" s="36">
        <f t="shared" si="98"/>
        <v>1.5455080582957821</v>
      </c>
      <c r="HD55" s="35">
        <v>34652.18</v>
      </c>
      <c r="HE55" s="35">
        <f t="shared" si="99"/>
        <v>-12117.82</v>
      </c>
      <c r="HF55" s="36">
        <f t="shared" si="100"/>
        <v>0.74090613641223002</v>
      </c>
      <c r="HG55" s="35">
        <f t="shared" si="101"/>
        <v>186934.18</v>
      </c>
      <c r="HH55" s="35">
        <f t="shared" si="102"/>
        <v>41632.179999999993</v>
      </c>
      <c r="HI55" s="36">
        <f t="shared" si="103"/>
        <v>1.2865217271613605</v>
      </c>
      <c r="HJ55" s="22">
        <f t="shared" si="104"/>
        <v>61688.279399999992</v>
      </c>
      <c r="HK55" s="37">
        <f t="shared" si="105"/>
        <v>13738.619399999998</v>
      </c>
    </row>
    <row r="56" spans="1:219" s="1" customFormat="1" ht="11.25" x14ac:dyDescent="0.2">
      <c r="A56" s="13">
        <v>46</v>
      </c>
      <c r="B56" s="21">
        <v>21</v>
      </c>
      <c r="C56" s="21" t="s">
        <v>154</v>
      </c>
      <c r="D56" s="13">
        <v>1001006825</v>
      </c>
      <c r="E56" s="13">
        <v>100101001</v>
      </c>
      <c r="F56" s="13">
        <v>86618101</v>
      </c>
      <c r="G56" s="22">
        <v>6424</v>
      </c>
      <c r="H56" s="22">
        <v>109887</v>
      </c>
      <c r="I56" s="22">
        <v>73404</v>
      </c>
      <c r="J56" s="23">
        <f>G56+H56+I56</f>
        <v>189715</v>
      </c>
      <c r="K56" s="22">
        <v>46676</v>
      </c>
      <c r="L56" s="22">
        <v>159659</v>
      </c>
      <c r="M56" s="22">
        <v>23323</v>
      </c>
      <c r="N56" s="23">
        <f>J56+K56+L56+M56</f>
        <v>419373</v>
      </c>
      <c r="O56" s="22">
        <v>61688</v>
      </c>
      <c r="P56" s="22">
        <v>70486</v>
      </c>
      <c r="Q56" s="22">
        <v>59121</v>
      </c>
      <c r="R56" s="23">
        <f>N56+O56+P56+Q56</f>
        <v>610668</v>
      </c>
      <c r="S56" s="22">
        <v>70076</v>
      </c>
      <c r="T56" s="22">
        <v>88236</v>
      </c>
      <c r="U56" s="22">
        <v>177314</v>
      </c>
      <c r="V56" s="23">
        <f>R56+S56+T56+U56</f>
        <v>946294</v>
      </c>
      <c r="W56" s="22">
        <v>35025</v>
      </c>
      <c r="X56" s="22">
        <f>W56-G56</f>
        <v>28601</v>
      </c>
      <c r="Y56" s="24">
        <f>W56/G56</f>
        <v>5.4522104607721049</v>
      </c>
      <c r="Z56" s="22">
        <v>0</v>
      </c>
      <c r="AA56" s="22">
        <f>Z56-H56</f>
        <v>-109887</v>
      </c>
      <c r="AB56" s="24">
        <f>Z56/H56</f>
        <v>0</v>
      </c>
      <c r="AC56" s="22">
        <v>75185</v>
      </c>
      <c r="AD56" s="22">
        <f>AC56-I56</f>
        <v>1781</v>
      </c>
      <c r="AE56" s="24">
        <f>AC56/I56</f>
        <v>1.0242629829437089</v>
      </c>
      <c r="AF56" s="25">
        <f>W56+Z56+AC56</f>
        <v>110210</v>
      </c>
      <c r="AG56" s="25">
        <f>AF56-J56</f>
        <v>-79505</v>
      </c>
      <c r="AH56" s="26">
        <f>AF56/J56</f>
        <v>0.58092401760535539</v>
      </c>
      <c r="AI56" s="22">
        <v>192592</v>
      </c>
      <c r="AJ56" s="22">
        <f>AI56-K56</f>
        <v>145916</v>
      </c>
      <c r="AK56" s="24">
        <f>AI56/K56</f>
        <v>4.1261461993315622</v>
      </c>
      <c r="AL56" s="22">
        <v>1500</v>
      </c>
      <c r="AM56" s="22">
        <f>AL56-L56</f>
        <v>-158159</v>
      </c>
      <c r="AN56" s="24">
        <f>AL56/L56</f>
        <v>9.395023143073675E-3</v>
      </c>
      <c r="AO56" s="22">
        <v>197196</v>
      </c>
      <c r="AP56" s="22">
        <f>AO56-M56</f>
        <v>173873</v>
      </c>
      <c r="AQ56" s="24">
        <f>AO56/M56</f>
        <v>8.4550015006645793</v>
      </c>
      <c r="AR56" s="27">
        <f>AF56+AI56+AL56+AO56</f>
        <v>501498</v>
      </c>
      <c r="AS56" s="27">
        <f>AR56-N56</f>
        <v>82125</v>
      </c>
      <c r="AT56" s="28">
        <f>AR56/N56</f>
        <v>1.1958280576002747</v>
      </c>
      <c r="AU56" s="22">
        <v>0</v>
      </c>
      <c r="AV56" s="22">
        <f>AU56-O56</f>
        <v>-61688</v>
      </c>
      <c r="AW56" s="24">
        <f>AU56/O56</f>
        <v>0</v>
      </c>
      <c r="AX56" s="22">
        <v>91275</v>
      </c>
      <c r="AY56" s="22">
        <f>AX56-P56</f>
        <v>20789</v>
      </c>
      <c r="AZ56" s="24">
        <f>AX56/P56</f>
        <v>1.2949380018727124</v>
      </c>
      <c r="BA56" s="22">
        <v>362376</v>
      </c>
      <c r="BB56" s="22">
        <f>BA56-Q56</f>
        <v>303255</v>
      </c>
      <c r="BC56" s="24">
        <f>BA56/Q56</f>
        <v>6.1293956462170804</v>
      </c>
      <c r="BD56" s="27">
        <f>AR56+AU56+AX56+BA56</f>
        <v>955149</v>
      </c>
      <c r="BE56" s="27">
        <f>BD56-R56</f>
        <v>344481</v>
      </c>
      <c r="BF56" s="28">
        <f>BD56/R56</f>
        <v>1.564105209377272</v>
      </c>
      <c r="BG56" s="22">
        <v>0</v>
      </c>
      <c r="BH56" s="22">
        <f>BG56-S56</f>
        <v>-70076</v>
      </c>
      <c r="BI56" s="24">
        <f>BG56/S56</f>
        <v>0</v>
      </c>
      <c r="BJ56" s="22">
        <v>0</v>
      </c>
      <c r="BK56" s="22">
        <f>BJ56-T56</f>
        <v>-88236</v>
      </c>
      <c r="BL56" s="24">
        <f>BJ56/T56</f>
        <v>0</v>
      </c>
      <c r="BM56" s="22">
        <v>101209</v>
      </c>
      <c r="BN56" s="22">
        <f>BM56-U56</f>
        <v>-76105</v>
      </c>
      <c r="BO56" s="24">
        <f>BM56/U56</f>
        <v>0.57078967255828639</v>
      </c>
      <c r="BP56" s="27">
        <f>BD56+BG56+BJ56+BM56</f>
        <v>1056358</v>
      </c>
      <c r="BQ56" s="22">
        <f>BP56-V56</f>
        <v>110064</v>
      </c>
      <c r="BR56" s="24">
        <f>BP56/V56</f>
        <v>1.1163105757830019</v>
      </c>
      <c r="BS56" s="22">
        <v>88378</v>
      </c>
      <c r="BT56" s="22">
        <f>BS56-W56</f>
        <v>53353</v>
      </c>
      <c r="BU56" s="24">
        <f>BS56/W56</f>
        <v>2.5232833690221272</v>
      </c>
      <c r="BV56" s="22">
        <v>83616</v>
      </c>
      <c r="BW56" s="22">
        <f>BV56-Z56</f>
        <v>83616</v>
      </c>
      <c r="BX56" s="24" t="e">
        <f>BV56/Z56</f>
        <v>#DIV/0!</v>
      </c>
      <c r="BY56" s="22">
        <v>82037</v>
      </c>
      <c r="BZ56" s="22">
        <f>BY56-AC56</f>
        <v>6852</v>
      </c>
      <c r="CA56" s="24">
        <f>BY56/AC56</f>
        <v>1.0911351998403938</v>
      </c>
      <c r="CB56" s="29">
        <f>BS56+BV56+BY56</f>
        <v>254031</v>
      </c>
      <c r="CC56" s="29">
        <f>CB56-AF56</f>
        <v>143821</v>
      </c>
      <c r="CD56" s="30">
        <f>CB56/AF56</f>
        <v>2.3049723255602941</v>
      </c>
      <c r="CE56" s="22">
        <v>91353</v>
      </c>
      <c r="CF56" s="22">
        <f>CE56-AI56</f>
        <v>-101239</v>
      </c>
      <c r="CG56" s="24">
        <f>CE56/AI56</f>
        <v>0.47433434410567415</v>
      </c>
      <c r="CH56" s="22">
        <v>83543</v>
      </c>
      <c r="CI56" s="22">
        <f>CH56-AL56</f>
        <v>82043</v>
      </c>
      <c r="CJ56" s="24">
        <f>CH56/AL56</f>
        <v>55.69533333333333</v>
      </c>
      <c r="CK56" s="22">
        <v>78635</v>
      </c>
      <c r="CL56" s="22">
        <f>CK56-AO56</f>
        <v>-118561</v>
      </c>
      <c r="CM56" s="24">
        <f>CK56/AO56</f>
        <v>0.39876569504452425</v>
      </c>
      <c r="CN56" s="29">
        <f>CB56+CE56+CH56+CK56</f>
        <v>507562</v>
      </c>
      <c r="CO56" s="29">
        <f>CN56-AR56</f>
        <v>6064</v>
      </c>
      <c r="CP56" s="30">
        <f>CN56/AR56</f>
        <v>1.0120917730479484</v>
      </c>
      <c r="CQ56" s="22">
        <v>108263</v>
      </c>
      <c r="CR56" s="22">
        <f>CQ56-AU56</f>
        <v>108263</v>
      </c>
      <c r="CS56" s="24" t="e">
        <f>CQ56/AU56</f>
        <v>#DIV/0!</v>
      </c>
      <c r="CT56" s="22">
        <v>78281</v>
      </c>
      <c r="CU56" s="22">
        <f>CT56-AX56</f>
        <v>-12994</v>
      </c>
      <c r="CV56" s="24">
        <f>CT56/AX56</f>
        <v>0.85763900301287321</v>
      </c>
      <c r="CW56" s="22">
        <v>88153</v>
      </c>
      <c r="CX56" s="22">
        <f>CW56-BA56</f>
        <v>-274223</v>
      </c>
      <c r="CY56" s="24">
        <f>CW56/BA56</f>
        <v>0.24326390268671214</v>
      </c>
      <c r="CZ56" s="29">
        <f>CN56+CQ56+CT56+CW56</f>
        <v>782259</v>
      </c>
      <c r="DA56" s="29">
        <f>CZ56-BD56</f>
        <v>-172890</v>
      </c>
      <c r="DB56" s="30">
        <f>CZ56/BD56</f>
        <v>0.81899159188775783</v>
      </c>
      <c r="DC56" s="22">
        <v>76218</v>
      </c>
      <c r="DD56" s="22">
        <f>DC56-BG56</f>
        <v>76218</v>
      </c>
      <c r="DE56" s="24" t="e">
        <f>DC56/BG56</f>
        <v>#DIV/0!</v>
      </c>
      <c r="DF56" s="22">
        <v>96789</v>
      </c>
      <c r="DG56" s="22">
        <f>DF56-BJ56</f>
        <v>96789</v>
      </c>
      <c r="DH56" s="24" t="e">
        <f>DF56/BJ56</f>
        <v>#DIV/0!</v>
      </c>
      <c r="DI56" s="22">
        <v>160618</v>
      </c>
      <c r="DJ56" s="22">
        <f>DI56-BM56</f>
        <v>59409</v>
      </c>
      <c r="DK56" s="24">
        <f>DI56/BM56</f>
        <v>1.5869932515882974</v>
      </c>
      <c r="DL56" s="29">
        <f>CZ56+DC56+DF56+DI56</f>
        <v>1115884</v>
      </c>
      <c r="DM56" s="29">
        <f>DL56-BP56</f>
        <v>59526</v>
      </c>
      <c r="DN56" s="30">
        <f>DL56/BP56</f>
        <v>1.0563502146052759</v>
      </c>
      <c r="DO56" s="22">
        <v>172359</v>
      </c>
      <c r="DP56" s="22">
        <f>DO56-BV56-BS56</f>
        <v>365</v>
      </c>
      <c r="DQ56" s="24">
        <f>DO56/(BV56+BS56)</f>
        <v>1.002122167052339</v>
      </c>
      <c r="DR56" s="22">
        <v>118833</v>
      </c>
      <c r="DS56" s="22">
        <f>DR56-BY56</f>
        <v>36796</v>
      </c>
      <c r="DT56" s="24">
        <f>DR56/BY56</f>
        <v>1.4485293221351341</v>
      </c>
      <c r="DU56" s="31">
        <f>DO56+DR56</f>
        <v>291192</v>
      </c>
      <c r="DV56" s="31">
        <f>DU56-CB56</f>
        <v>37161</v>
      </c>
      <c r="DW56" s="32">
        <f>DU56/CB56</f>
        <v>1.1462852958890843</v>
      </c>
      <c r="DX56" s="22">
        <v>265310</v>
      </c>
      <c r="DY56" s="22">
        <f>DX56-(CK56+CH56+CE56)</f>
        <v>11779</v>
      </c>
      <c r="DZ56" s="24">
        <f>DX56/(CK56+CH56+CE56)</f>
        <v>1.0464598017599425</v>
      </c>
      <c r="EA56" s="31">
        <f>DU56+DX56</f>
        <v>556502</v>
      </c>
      <c r="EB56" s="31">
        <f>EA56-CN56</f>
        <v>48940</v>
      </c>
      <c r="EC56" s="32">
        <f>EA56/CN56</f>
        <v>1.096421717937907</v>
      </c>
      <c r="ED56" s="22">
        <v>125600</v>
      </c>
      <c r="EE56" s="22">
        <f>ED56-CQ56</f>
        <v>17337</v>
      </c>
      <c r="EF56" s="24">
        <f>ED56/CQ56</f>
        <v>1.1601378125490702</v>
      </c>
      <c r="EG56" s="22">
        <v>88164</v>
      </c>
      <c r="EH56" s="22">
        <f>EG56-CT56</f>
        <v>9883</v>
      </c>
      <c r="EI56" s="24">
        <f>EG56/CT56</f>
        <v>1.1262503033941824</v>
      </c>
      <c r="EJ56" s="22">
        <v>57042</v>
      </c>
      <c r="EK56" s="22">
        <f>EJ56-CW56</f>
        <v>-31111</v>
      </c>
      <c r="EL56" s="24">
        <f>EJ56/CW56</f>
        <v>0.64707950948918358</v>
      </c>
      <c r="EM56" s="31">
        <f>EA56+ED56+EG56+EJ56</f>
        <v>827308</v>
      </c>
      <c r="EN56" s="31">
        <f>EM56-CZ56</f>
        <v>45049</v>
      </c>
      <c r="EO56" s="32">
        <f>EM56/CZ56</f>
        <v>1.0575883435025994</v>
      </c>
      <c r="EP56" s="22">
        <v>182305</v>
      </c>
      <c r="EQ56" s="22">
        <f>EP56-DF56-DC56</f>
        <v>9298</v>
      </c>
      <c r="ER56" s="24">
        <f>EP56/(DC56+DF56)</f>
        <v>1.0537434901477976</v>
      </c>
      <c r="ES56" s="22">
        <v>142199</v>
      </c>
      <c r="ET56" s="22">
        <f>ES56-DI56</f>
        <v>-18419</v>
      </c>
      <c r="EU56" s="24">
        <f>ES56/DI56</f>
        <v>0.88532418533414681</v>
      </c>
      <c r="EV56" s="31">
        <f>EM56+EP56+ES56</f>
        <v>1151812</v>
      </c>
      <c r="EW56" s="31">
        <f>EV56-DL56</f>
        <v>35928</v>
      </c>
      <c r="EX56" s="32">
        <f>EV56/DL56</f>
        <v>1.0321968950177618</v>
      </c>
      <c r="EY56" s="22">
        <v>308717</v>
      </c>
      <c r="EZ56" s="22">
        <f t="shared" si="64"/>
        <v>17525</v>
      </c>
      <c r="FA56" s="24">
        <f t="shared" si="65"/>
        <v>1.0601836588917277</v>
      </c>
      <c r="FB56" s="22">
        <v>301524</v>
      </c>
      <c r="FC56" s="22">
        <f t="shared" si="66"/>
        <v>36214</v>
      </c>
      <c r="FD56" s="24">
        <f t="shared" si="67"/>
        <v>1.1364969281218198</v>
      </c>
      <c r="FE56" s="33">
        <f t="shared" si="210"/>
        <v>610241</v>
      </c>
      <c r="FF56" s="33">
        <f t="shared" si="68"/>
        <v>53739</v>
      </c>
      <c r="FG56" s="34">
        <f t="shared" si="69"/>
        <v>1.0965656906893417</v>
      </c>
      <c r="FH56" s="22">
        <v>260635</v>
      </c>
      <c r="FI56" s="22">
        <f t="shared" si="70"/>
        <v>-10171</v>
      </c>
      <c r="FJ56" s="24">
        <f t="shared" si="71"/>
        <v>0.96244174796717941</v>
      </c>
      <c r="FK56" s="33">
        <f t="shared" si="211"/>
        <v>870876</v>
      </c>
      <c r="FL56" s="33">
        <f t="shared" si="72"/>
        <v>43568</v>
      </c>
      <c r="FM56" s="34">
        <f t="shared" si="73"/>
        <v>1.0526623700000484</v>
      </c>
      <c r="FN56" s="22">
        <v>366169</v>
      </c>
      <c r="FO56" s="22">
        <f t="shared" si="74"/>
        <v>41665</v>
      </c>
      <c r="FP56" s="24">
        <f t="shared" si="75"/>
        <v>1.1283959519759386</v>
      </c>
      <c r="FQ56" s="35">
        <f t="shared" si="212"/>
        <v>1237045</v>
      </c>
      <c r="FR56" s="35">
        <f t="shared" si="213"/>
        <v>85233</v>
      </c>
      <c r="FS56" s="36">
        <f t="shared" si="214"/>
        <v>1.0739990554014023</v>
      </c>
      <c r="FT56" s="35">
        <v>307660</v>
      </c>
      <c r="FU56" s="35">
        <f t="shared" si="215"/>
        <v>-1057</v>
      </c>
      <c r="FV56" s="36">
        <f t="shared" si="216"/>
        <v>0.9965761522689065</v>
      </c>
      <c r="FW56" s="35">
        <v>252290</v>
      </c>
      <c r="FX56" s="35">
        <f t="shared" si="76"/>
        <v>-49234</v>
      </c>
      <c r="FY56" s="36">
        <f t="shared" si="77"/>
        <v>0.83671614863161803</v>
      </c>
      <c r="FZ56" s="35">
        <f t="shared" si="78"/>
        <v>559950</v>
      </c>
      <c r="GA56" s="35">
        <f t="shared" si="79"/>
        <v>-50291</v>
      </c>
      <c r="GB56" s="36">
        <f t="shared" si="80"/>
        <v>0.91758829708262801</v>
      </c>
      <c r="GC56" s="35">
        <v>294264</v>
      </c>
      <c r="GD56" s="35">
        <f t="shared" si="81"/>
        <v>33629</v>
      </c>
      <c r="GE56" s="36">
        <f t="shared" si="82"/>
        <v>1.129027183609262</v>
      </c>
      <c r="GF56" s="35">
        <f t="shared" si="83"/>
        <v>854214</v>
      </c>
      <c r="GG56" s="35">
        <f t="shared" si="84"/>
        <v>-16662</v>
      </c>
      <c r="GH56" s="36">
        <f t="shared" si="85"/>
        <v>0.98086754026979728</v>
      </c>
      <c r="GI56" s="35">
        <v>375830</v>
      </c>
      <c r="GJ56" s="35">
        <f t="shared" si="217"/>
        <v>9661</v>
      </c>
      <c r="GK56" s="36">
        <f t="shared" si="218"/>
        <v>1.0263839920910836</v>
      </c>
      <c r="GL56" s="35">
        <f t="shared" si="86"/>
        <v>1230044</v>
      </c>
      <c r="GM56" s="35">
        <f t="shared" si="219"/>
        <v>-7001</v>
      </c>
      <c r="GN56" s="36">
        <f t="shared" si="220"/>
        <v>0.99434054541265682</v>
      </c>
      <c r="GO56" s="35">
        <v>301039</v>
      </c>
      <c r="GP56" s="35">
        <f t="shared" si="87"/>
        <v>-6621</v>
      </c>
      <c r="GQ56" s="36">
        <f t="shared" si="88"/>
        <v>0.9784794903464864</v>
      </c>
      <c r="GR56" s="35">
        <v>315657</v>
      </c>
      <c r="GS56" s="35">
        <f t="shared" si="89"/>
        <v>63367</v>
      </c>
      <c r="GT56" s="36">
        <f t="shared" si="90"/>
        <v>1.2511673074636331</v>
      </c>
      <c r="GU56" s="35">
        <f t="shared" si="91"/>
        <v>616696</v>
      </c>
      <c r="GV56" s="35">
        <f t="shared" si="92"/>
        <v>56746</v>
      </c>
      <c r="GW56" s="36">
        <f t="shared" si="93"/>
        <v>1.1013411911777837</v>
      </c>
      <c r="GX56" s="35">
        <v>294406</v>
      </c>
      <c r="GY56" s="35">
        <f t="shared" si="94"/>
        <v>142</v>
      </c>
      <c r="GZ56" s="36">
        <f t="shared" si="95"/>
        <v>1.0004825598782046</v>
      </c>
      <c r="HA56" s="35">
        <f t="shared" si="96"/>
        <v>911102</v>
      </c>
      <c r="HB56" s="35">
        <f t="shared" si="97"/>
        <v>56888</v>
      </c>
      <c r="HC56" s="36">
        <f t="shared" si="98"/>
        <v>1.0665968949232862</v>
      </c>
      <c r="HD56" s="35">
        <v>360176</v>
      </c>
      <c r="HE56" s="35">
        <f t="shared" si="99"/>
        <v>-15654</v>
      </c>
      <c r="HF56" s="36">
        <f t="shared" si="100"/>
        <v>0.95834818934092547</v>
      </c>
      <c r="HG56" s="35">
        <f t="shared" si="101"/>
        <v>1271278</v>
      </c>
      <c r="HH56" s="35">
        <f t="shared" si="102"/>
        <v>41234</v>
      </c>
      <c r="HI56" s="36">
        <f t="shared" si="103"/>
        <v>1.0335223780612726</v>
      </c>
      <c r="HJ56" s="22">
        <f t="shared" si="104"/>
        <v>419521.74</v>
      </c>
      <c r="HK56" s="37">
        <f t="shared" si="105"/>
        <v>13607.22</v>
      </c>
    </row>
    <row r="57" spans="1:219" s="1" customFormat="1" ht="11.25" x14ac:dyDescent="0.2">
      <c r="A57" s="13">
        <v>47</v>
      </c>
      <c r="B57" s="21">
        <v>73</v>
      </c>
      <c r="C57" s="21" t="s">
        <v>155</v>
      </c>
      <c r="D57" s="13">
        <v>7721546864</v>
      </c>
      <c r="E57" s="13"/>
      <c r="F57" s="13">
        <v>86618101</v>
      </c>
      <c r="G57" s="22"/>
      <c r="H57" s="22"/>
      <c r="I57" s="22"/>
      <c r="J57" s="23"/>
      <c r="K57" s="22"/>
      <c r="L57" s="22"/>
      <c r="M57" s="22"/>
      <c r="N57" s="23"/>
      <c r="O57" s="22"/>
      <c r="P57" s="22"/>
      <c r="Q57" s="22"/>
      <c r="R57" s="23"/>
      <c r="S57" s="22"/>
      <c r="T57" s="22"/>
      <c r="U57" s="22"/>
      <c r="V57" s="23"/>
      <c r="W57" s="22"/>
      <c r="X57" s="22"/>
      <c r="Y57" s="24"/>
      <c r="Z57" s="22"/>
      <c r="AA57" s="22"/>
      <c r="AB57" s="24"/>
      <c r="AC57" s="22"/>
      <c r="AD57" s="22"/>
      <c r="AE57" s="24"/>
      <c r="AF57" s="25"/>
      <c r="AG57" s="25"/>
      <c r="AH57" s="26"/>
      <c r="AI57" s="22"/>
      <c r="AJ57" s="22"/>
      <c r="AK57" s="24"/>
      <c r="AL57" s="22"/>
      <c r="AM57" s="22"/>
      <c r="AN57" s="24"/>
      <c r="AO57" s="22"/>
      <c r="AP57" s="22"/>
      <c r="AQ57" s="24"/>
      <c r="AR57" s="27"/>
      <c r="AS57" s="27"/>
      <c r="AT57" s="28"/>
      <c r="AU57" s="22"/>
      <c r="AV57" s="22"/>
      <c r="AW57" s="24"/>
      <c r="AX57" s="22"/>
      <c r="AY57" s="22"/>
      <c r="AZ57" s="24"/>
      <c r="BA57" s="22"/>
      <c r="BB57" s="22"/>
      <c r="BC57" s="24"/>
      <c r="BD57" s="27"/>
      <c r="BE57" s="27"/>
      <c r="BF57" s="28"/>
      <c r="BG57" s="22"/>
      <c r="BH57" s="22"/>
      <c r="BI57" s="24"/>
      <c r="BJ57" s="22"/>
      <c r="BK57" s="22"/>
      <c r="BL57" s="24"/>
      <c r="BM57" s="22"/>
      <c r="BN57" s="22"/>
      <c r="BO57" s="24"/>
      <c r="BP57" s="27"/>
      <c r="BQ57" s="22"/>
      <c r="BR57" s="24"/>
      <c r="BS57" s="22"/>
      <c r="BT57" s="22"/>
      <c r="BU57" s="24"/>
      <c r="BV57" s="22"/>
      <c r="BW57" s="22"/>
      <c r="BX57" s="24"/>
      <c r="BY57" s="22"/>
      <c r="BZ57" s="22"/>
      <c r="CA57" s="24"/>
      <c r="CB57" s="29"/>
      <c r="CC57" s="29"/>
      <c r="CD57" s="30"/>
      <c r="CE57" s="22"/>
      <c r="CF57" s="22"/>
      <c r="CG57" s="24"/>
      <c r="CH57" s="22"/>
      <c r="CI57" s="22"/>
      <c r="CJ57" s="24"/>
      <c r="CK57" s="22"/>
      <c r="CL57" s="22"/>
      <c r="CM57" s="24"/>
      <c r="CN57" s="29"/>
      <c r="CO57" s="29"/>
      <c r="CP57" s="30"/>
      <c r="CQ57" s="22"/>
      <c r="CR57" s="22"/>
      <c r="CS57" s="24"/>
      <c r="CT57" s="22"/>
      <c r="CU57" s="22"/>
      <c r="CV57" s="24"/>
      <c r="CW57" s="22"/>
      <c r="CX57" s="22"/>
      <c r="CY57" s="24"/>
      <c r="CZ57" s="29"/>
      <c r="DA57" s="29"/>
      <c r="DB57" s="30"/>
      <c r="DC57" s="22"/>
      <c r="DD57" s="22"/>
      <c r="DE57" s="24"/>
      <c r="DF57" s="22"/>
      <c r="DG57" s="22"/>
      <c r="DH57" s="24"/>
      <c r="DI57" s="22"/>
      <c r="DJ57" s="22"/>
      <c r="DK57" s="24"/>
      <c r="DL57" s="29"/>
      <c r="DM57" s="29"/>
      <c r="DN57" s="30"/>
      <c r="DO57" s="22"/>
      <c r="DP57" s="22"/>
      <c r="DQ57" s="24"/>
      <c r="DR57" s="22"/>
      <c r="DS57" s="22"/>
      <c r="DT57" s="24"/>
      <c r="DU57" s="31"/>
      <c r="DV57" s="31"/>
      <c r="DW57" s="32"/>
      <c r="DX57" s="22"/>
      <c r="DY57" s="22"/>
      <c r="DZ57" s="24"/>
      <c r="EA57" s="31"/>
      <c r="EB57" s="31"/>
      <c r="EC57" s="32"/>
      <c r="ED57" s="22"/>
      <c r="EE57" s="22"/>
      <c r="EF57" s="24"/>
      <c r="EG57" s="22"/>
      <c r="EH57" s="22"/>
      <c r="EI57" s="24"/>
      <c r="EJ57" s="22"/>
      <c r="EK57" s="22"/>
      <c r="EL57" s="24"/>
      <c r="EM57" s="31"/>
      <c r="EN57" s="31"/>
      <c r="EO57" s="32"/>
      <c r="EP57" s="22"/>
      <c r="EQ57" s="22"/>
      <c r="ER57" s="24"/>
      <c r="ES57" s="22"/>
      <c r="ET57" s="22">
        <f>ES57-DI57</f>
        <v>0</v>
      </c>
      <c r="EU57" s="24" t="e">
        <f>ES57/DI57</f>
        <v>#DIV/0!</v>
      </c>
      <c r="EV57" s="31">
        <f>EM57+EP57+ES57</f>
        <v>0</v>
      </c>
      <c r="EW57" s="31">
        <f>EV57-DL57</f>
        <v>0</v>
      </c>
      <c r="EX57" s="32" t="e">
        <f>EV57/DL57</f>
        <v>#DIV/0!</v>
      </c>
      <c r="EY57" s="22">
        <v>20880</v>
      </c>
      <c r="EZ57" s="22">
        <f t="shared" si="64"/>
        <v>20880</v>
      </c>
      <c r="FA57" s="24" t="e">
        <f t="shared" si="65"/>
        <v>#DIV/0!</v>
      </c>
      <c r="FB57" s="22">
        <v>25252</v>
      </c>
      <c r="FC57" s="22">
        <f t="shared" si="66"/>
        <v>25252</v>
      </c>
      <c r="FD57" s="24" t="e">
        <f t="shared" si="67"/>
        <v>#DIV/0!</v>
      </c>
      <c r="FE57" s="33">
        <f t="shared" si="210"/>
        <v>46132</v>
      </c>
      <c r="FF57" s="33">
        <f t="shared" si="68"/>
        <v>46132</v>
      </c>
      <c r="FG57" s="34" t="e">
        <f t="shared" si="69"/>
        <v>#DIV/0!</v>
      </c>
      <c r="FH57" s="22">
        <v>30053</v>
      </c>
      <c r="FI57" s="22">
        <f t="shared" si="70"/>
        <v>30053</v>
      </c>
      <c r="FJ57" s="24" t="e">
        <f t="shared" si="71"/>
        <v>#DIV/0!</v>
      </c>
      <c r="FK57" s="33">
        <f t="shared" si="211"/>
        <v>76185</v>
      </c>
      <c r="FL57" s="33">
        <f t="shared" si="72"/>
        <v>76185</v>
      </c>
      <c r="FM57" s="34" t="e">
        <f t="shared" si="73"/>
        <v>#DIV/0!</v>
      </c>
      <c r="FN57" s="22">
        <v>32694</v>
      </c>
      <c r="FO57" s="22">
        <f t="shared" si="74"/>
        <v>32694</v>
      </c>
      <c r="FP57" s="24" t="e">
        <f t="shared" si="75"/>
        <v>#DIV/0!</v>
      </c>
      <c r="FQ57" s="35">
        <f t="shared" si="212"/>
        <v>108879</v>
      </c>
      <c r="FR57" s="35">
        <f t="shared" si="213"/>
        <v>108879</v>
      </c>
      <c r="FS57" s="36" t="e">
        <f t="shared" si="214"/>
        <v>#DIV/0!</v>
      </c>
      <c r="FT57" s="35">
        <v>38114</v>
      </c>
      <c r="FU57" s="35">
        <f t="shared" si="215"/>
        <v>17234</v>
      </c>
      <c r="FV57" s="36">
        <f t="shared" si="216"/>
        <v>1.8253831417624522</v>
      </c>
      <c r="FW57" s="35">
        <v>58821</v>
      </c>
      <c r="FX57" s="35">
        <f t="shared" si="76"/>
        <v>33569</v>
      </c>
      <c r="FY57" s="36">
        <f t="shared" si="77"/>
        <v>2.3293600506890542</v>
      </c>
      <c r="FZ57" s="35">
        <f t="shared" si="78"/>
        <v>96935</v>
      </c>
      <c r="GA57" s="35">
        <f t="shared" si="79"/>
        <v>50803</v>
      </c>
      <c r="GB57" s="36">
        <f t="shared" si="80"/>
        <v>2.1012529263851558</v>
      </c>
      <c r="GC57" s="35">
        <v>28097</v>
      </c>
      <c r="GD57" s="35">
        <f t="shared" si="81"/>
        <v>-1956</v>
      </c>
      <c r="GE57" s="36">
        <f t="shared" si="82"/>
        <v>0.93491498352909863</v>
      </c>
      <c r="GF57" s="35">
        <f t="shared" si="83"/>
        <v>125032</v>
      </c>
      <c r="GG57" s="35">
        <f t="shared" si="84"/>
        <v>48847</v>
      </c>
      <c r="GH57" s="36">
        <f t="shared" si="85"/>
        <v>1.6411629585876484</v>
      </c>
      <c r="GI57" s="35">
        <v>51576</v>
      </c>
      <c r="GJ57" s="35">
        <f t="shared" si="217"/>
        <v>18882</v>
      </c>
      <c r="GK57" s="36">
        <f t="shared" si="218"/>
        <v>1.5775371627821619</v>
      </c>
      <c r="GL57" s="35">
        <f t="shared" si="86"/>
        <v>176608</v>
      </c>
      <c r="GM57" s="35">
        <f t="shared" si="219"/>
        <v>67729</v>
      </c>
      <c r="GN57" s="36">
        <f t="shared" si="220"/>
        <v>1.6220575133864197</v>
      </c>
      <c r="GO57" s="35">
        <v>41542</v>
      </c>
      <c r="GP57" s="35">
        <f t="shared" si="87"/>
        <v>3428</v>
      </c>
      <c r="GQ57" s="36">
        <f t="shared" si="88"/>
        <v>1.0899407042031799</v>
      </c>
      <c r="GR57" s="35">
        <v>54399</v>
      </c>
      <c r="GS57" s="35">
        <f t="shared" si="89"/>
        <v>-4422</v>
      </c>
      <c r="GT57" s="36">
        <f t="shared" si="90"/>
        <v>0.92482276737899727</v>
      </c>
      <c r="GU57" s="35">
        <f t="shared" si="91"/>
        <v>95941</v>
      </c>
      <c r="GV57" s="35">
        <f t="shared" si="92"/>
        <v>-994</v>
      </c>
      <c r="GW57" s="36">
        <f t="shared" si="93"/>
        <v>0.98974570588538713</v>
      </c>
      <c r="GX57" s="35">
        <v>79506</v>
      </c>
      <c r="GY57" s="35">
        <f t="shared" si="94"/>
        <v>51409</v>
      </c>
      <c r="GZ57" s="36">
        <f t="shared" si="95"/>
        <v>2.8296971206890413</v>
      </c>
      <c r="HA57" s="35">
        <f t="shared" si="96"/>
        <v>175447</v>
      </c>
      <c r="HB57" s="35">
        <f t="shared" si="97"/>
        <v>50415</v>
      </c>
      <c r="HC57" s="36">
        <f t="shared" si="98"/>
        <v>1.4032167765052146</v>
      </c>
      <c r="HD57" s="35">
        <v>39527</v>
      </c>
      <c r="HE57" s="35">
        <f t="shared" si="99"/>
        <v>-12049</v>
      </c>
      <c r="HF57" s="36">
        <f t="shared" si="100"/>
        <v>0.76638358926632544</v>
      </c>
      <c r="HG57" s="35">
        <f t="shared" si="101"/>
        <v>214974</v>
      </c>
      <c r="HH57" s="35">
        <f t="shared" si="102"/>
        <v>38366</v>
      </c>
      <c r="HI57" s="36">
        <f t="shared" si="103"/>
        <v>1.2172381772060157</v>
      </c>
      <c r="HJ57" s="22">
        <f t="shared" si="104"/>
        <v>70941.42</v>
      </c>
      <c r="HK57" s="37">
        <f t="shared" si="105"/>
        <v>12660.78</v>
      </c>
    </row>
    <row r="58" spans="1:219" s="1" customFormat="1" ht="11.25" x14ac:dyDescent="0.2">
      <c r="A58" s="13">
        <v>48</v>
      </c>
      <c r="B58" s="21">
        <v>59</v>
      </c>
      <c r="C58" s="21" t="s">
        <v>156</v>
      </c>
      <c r="D58" s="13">
        <v>1005012435</v>
      </c>
      <c r="E58" s="13">
        <v>100501001</v>
      </c>
      <c r="F58" s="13">
        <v>86618101</v>
      </c>
      <c r="G58" s="22"/>
      <c r="H58" s="22"/>
      <c r="I58" s="22"/>
      <c r="J58" s="23"/>
      <c r="K58" s="22"/>
      <c r="L58" s="22"/>
      <c r="M58" s="22"/>
      <c r="N58" s="23"/>
      <c r="O58" s="22"/>
      <c r="P58" s="22"/>
      <c r="Q58" s="22"/>
      <c r="R58" s="23"/>
      <c r="S58" s="22"/>
      <c r="T58" s="22"/>
      <c r="U58" s="22"/>
      <c r="V58" s="23"/>
      <c r="W58" s="22"/>
      <c r="X58" s="22"/>
      <c r="Y58" s="24"/>
      <c r="Z58" s="22"/>
      <c r="AA58" s="22"/>
      <c r="AB58" s="24"/>
      <c r="AC58" s="22"/>
      <c r="AD58" s="22">
        <f>AC58-I58</f>
        <v>0</v>
      </c>
      <c r="AE58" s="24" t="e">
        <f>AC58/I58</f>
        <v>#DIV/0!</v>
      </c>
      <c r="AF58" s="25">
        <f>W58+Z58+AC58</f>
        <v>0</v>
      </c>
      <c r="AG58" s="25">
        <f>AF58-J58</f>
        <v>0</v>
      </c>
      <c r="AH58" s="26" t="e">
        <f>AF58/J58</f>
        <v>#DIV/0!</v>
      </c>
      <c r="AI58" s="22"/>
      <c r="AJ58" s="22">
        <f>AI58-K58</f>
        <v>0</v>
      </c>
      <c r="AK58" s="24" t="e">
        <f>AI58/K58</f>
        <v>#DIV/0!</v>
      </c>
      <c r="AL58" s="22"/>
      <c r="AM58" s="22">
        <f>AL58-L58</f>
        <v>0</v>
      </c>
      <c r="AN58" s="24" t="e">
        <f>AL58/L58</f>
        <v>#DIV/0!</v>
      </c>
      <c r="AO58" s="22"/>
      <c r="AP58" s="22">
        <f>AO58-M58</f>
        <v>0</v>
      </c>
      <c r="AQ58" s="24" t="e">
        <f>AO58/M58</f>
        <v>#DIV/0!</v>
      </c>
      <c r="AR58" s="27">
        <f>AF58+AI58+AL58+AO58</f>
        <v>0</v>
      </c>
      <c r="AS58" s="27">
        <f>AR58-N58</f>
        <v>0</v>
      </c>
      <c r="AT58" s="28" t="e">
        <f>AR58/N58</f>
        <v>#DIV/0!</v>
      </c>
      <c r="AU58" s="22"/>
      <c r="AV58" s="22">
        <f>AU58-O58</f>
        <v>0</v>
      </c>
      <c r="AW58" s="24" t="e">
        <f>AU58/O58</f>
        <v>#DIV/0!</v>
      </c>
      <c r="AX58" s="22"/>
      <c r="AY58" s="22">
        <f>AX58-P58</f>
        <v>0</v>
      </c>
      <c r="AZ58" s="24" t="e">
        <f>AX58/P58</f>
        <v>#DIV/0!</v>
      </c>
      <c r="BA58" s="22">
        <v>124644.99</v>
      </c>
      <c r="BB58" s="22">
        <f>BA58-Q58</f>
        <v>124644.99</v>
      </c>
      <c r="BC58" s="24" t="e">
        <f>BA58/Q58</f>
        <v>#DIV/0!</v>
      </c>
      <c r="BD58" s="27">
        <f>AR58+AU58+AX58+BA58</f>
        <v>124644.99</v>
      </c>
      <c r="BE58" s="27">
        <f>BD58-R58</f>
        <v>124644.99</v>
      </c>
      <c r="BF58" s="28" t="e">
        <f>BD58/R58</f>
        <v>#DIV/0!</v>
      </c>
      <c r="BG58" s="22">
        <v>1558.46</v>
      </c>
      <c r="BH58" s="22">
        <f>BG58-S58</f>
        <v>1558.46</v>
      </c>
      <c r="BI58" s="24" t="e">
        <f>BG58/S58</f>
        <v>#DIV/0!</v>
      </c>
      <c r="BJ58" s="22">
        <v>251906.89</v>
      </c>
      <c r="BK58" s="22">
        <f>BJ58-T58</f>
        <v>251906.89</v>
      </c>
      <c r="BL58" s="24" t="e">
        <f>BJ58/T58</f>
        <v>#DIV/0!</v>
      </c>
      <c r="BM58" s="22">
        <v>104261.34</v>
      </c>
      <c r="BN58" s="22">
        <f>BM58-U58</f>
        <v>104261.34</v>
      </c>
      <c r="BO58" s="24" t="e">
        <f>BM58/U58</f>
        <v>#DIV/0!</v>
      </c>
      <c r="BP58" s="27">
        <f>BD58+BG58+BJ58+BM58</f>
        <v>482371.68000000005</v>
      </c>
      <c r="BQ58" s="22">
        <f>BP58-V58</f>
        <v>482371.68000000005</v>
      </c>
      <c r="BR58" s="24" t="e">
        <f>BP58/V58</f>
        <v>#DIV/0!</v>
      </c>
      <c r="BS58" s="22">
        <v>56275</v>
      </c>
      <c r="BT58" s="22">
        <f>BS58-W58</f>
        <v>56275</v>
      </c>
      <c r="BU58" s="24" t="e">
        <f>BS58/W58</f>
        <v>#DIV/0!</v>
      </c>
      <c r="BV58" s="22">
        <v>76584</v>
      </c>
      <c r="BW58" s="22">
        <f>BV58-Z58</f>
        <v>76584</v>
      </c>
      <c r="BX58" s="24" t="e">
        <f>BV58/Z58</f>
        <v>#DIV/0!</v>
      </c>
      <c r="BY58" s="22">
        <v>66846.039999999994</v>
      </c>
      <c r="BZ58" s="22">
        <f>BY58-AC58</f>
        <v>66846.039999999994</v>
      </c>
      <c r="CA58" s="24" t="e">
        <f>BY58/AC58</f>
        <v>#DIV/0!</v>
      </c>
      <c r="CB58" s="29">
        <f>BS58+BV58+BY58</f>
        <v>199705.03999999998</v>
      </c>
      <c r="CC58" s="29">
        <f>CB58-AF58</f>
        <v>199705.03999999998</v>
      </c>
      <c r="CD58" s="30" t="e">
        <f>CB58/AF58</f>
        <v>#DIV/0!</v>
      </c>
      <c r="CE58" s="22">
        <v>0</v>
      </c>
      <c r="CF58" s="22">
        <f>CE58-AI58</f>
        <v>0</v>
      </c>
      <c r="CG58" s="24" t="e">
        <f>CE58/AI58</f>
        <v>#DIV/0!</v>
      </c>
      <c r="CH58" s="22">
        <v>141389.85999999999</v>
      </c>
      <c r="CI58" s="22">
        <f>CH58-AL58</f>
        <v>141389.85999999999</v>
      </c>
      <c r="CJ58" s="24" t="e">
        <f>CH58/AL58</f>
        <v>#DIV/0!</v>
      </c>
      <c r="CK58" s="22">
        <v>92027.47</v>
      </c>
      <c r="CL58" s="22">
        <f>CK58-AO58</f>
        <v>92027.47</v>
      </c>
      <c r="CM58" s="24" t="e">
        <f>CK58/AO58</f>
        <v>#DIV/0!</v>
      </c>
      <c r="CN58" s="29">
        <f>CB58+CE58+CH58+CK58</f>
        <v>433122.37</v>
      </c>
      <c r="CO58" s="29">
        <f>CN58-AR58</f>
        <v>433122.37</v>
      </c>
      <c r="CP58" s="30" t="e">
        <f>CN58/AR58</f>
        <v>#DIV/0!</v>
      </c>
      <c r="CQ58" s="22">
        <v>116227.43</v>
      </c>
      <c r="CR58" s="22">
        <f>CQ58-AU58</f>
        <v>116227.43</v>
      </c>
      <c r="CS58" s="24" t="e">
        <f>CQ58/AU58</f>
        <v>#DIV/0!</v>
      </c>
      <c r="CT58" s="22">
        <v>98610.76</v>
      </c>
      <c r="CU58" s="22">
        <f>CT58-AX58</f>
        <v>98610.76</v>
      </c>
      <c r="CV58" s="24" t="e">
        <f>CT58/AX58</f>
        <v>#DIV/0!</v>
      </c>
      <c r="CW58" s="22">
        <v>172908.18</v>
      </c>
      <c r="CX58" s="22">
        <f>CW58-BA58</f>
        <v>48263.189999999988</v>
      </c>
      <c r="CY58" s="24">
        <f>CW58/BA58</f>
        <v>1.3872052137835622</v>
      </c>
      <c r="CZ58" s="29">
        <f>CN58+CQ58+CT58+CW58</f>
        <v>820868.74</v>
      </c>
      <c r="DA58" s="29">
        <f>CZ58-BD58</f>
        <v>696223.75</v>
      </c>
      <c r="DB58" s="30">
        <f>CZ58/BD58</f>
        <v>6.5856537033698661</v>
      </c>
      <c r="DC58" s="22">
        <v>77465</v>
      </c>
      <c r="DD58" s="22">
        <f>DC58-BG58</f>
        <v>75906.539999999994</v>
      </c>
      <c r="DE58" s="24">
        <f>DC58/BG58</f>
        <v>49.706120144244956</v>
      </c>
      <c r="DF58" s="22">
        <v>162388.10999999999</v>
      </c>
      <c r="DG58" s="22">
        <f>DF58-BJ58</f>
        <v>-89518.780000000028</v>
      </c>
      <c r="DH58" s="24">
        <f>DF58/BJ58</f>
        <v>0.64463544446918453</v>
      </c>
      <c r="DI58" s="22">
        <v>101833</v>
      </c>
      <c r="DJ58" s="22">
        <f>DI58-BM58</f>
        <v>-2428.3399999999965</v>
      </c>
      <c r="DK58" s="24">
        <f>DI58/BM58</f>
        <v>0.9767091042566689</v>
      </c>
      <c r="DL58" s="29">
        <f>CZ58+DC58+DF58+DI58</f>
        <v>1162554.8500000001</v>
      </c>
      <c r="DM58" s="29">
        <f>DL58-BP58</f>
        <v>680183.17</v>
      </c>
      <c r="DN58" s="30">
        <f>DL58/BP58</f>
        <v>2.4100810603143201</v>
      </c>
      <c r="DO58" s="22">
        <v>164183</v>
      </c>
      <c r="DP58" s="22">
        <f>DO58-BV58-BS58</f>
        <v>31324</v>
      </c>
      <c r="DQ58" s="24">
        <f>DO58/(BV58+BS58)</f>
        <v>1.2357687473185859</v>
      </c>
      <c r="DR58" s="22">
        <v>67888</v>
      </c>
      <c r="DS58" s="22">
        <f>DR58-BY58</f>
        <v>1041.9600000000064</v>
      </c>
      <c r="DT58" s="24">
        <f>DR58/BY58</f>
        <v>1.0155874603791042</v>
      </c>
      <c r="DU58" s="31">
        <f>DO58+DR58</f>
        <v>232071</v>
      </c>
      <c r="DV58" s="31">
        <f>DU58-CB58</f>
        <v>32365.960000000021</v>
      </c>
      <c r="DW58" s="32">
        <f>DU58/CB58</f>
        <v>1.1620688190944006</v>
      </c>
      <c r="DX58" s="22">
        <v>303135</v>
      </c>
      <c r="DY58" s="22">
        <f>DX58-(CK58+CH58+CE58)</f>
        <v>69717.670000000013</v>
      </c>
      <c r="DZ58" s="24">
        <f>DX58/(CK58+CH58+CE58)</f>
        <v>1.2986824928551792</v>
      </c>
      <c r="EA58" s="31">
        <f>DU58+DX58</f>
        <v>535206</v>
      </c>
      <c r="EB58" s="31">
        <f>EA58-CN58</f>
        <v>102083.63</v>
      </c>
      <c r="EC58" s="32">
        <f>EA58/CN58</f>
        <v>1.2356923517942515</v>
      </c>
      <c r="ED58" s="22">
        <v>94634</v>
      </c>
      <c r="EE58" s="22">
        <f>ED58-CQ58</f>
        <v>-21593.429999999993</v>
      </c>
      <c r="EF58" s="24">
        <f>ED58/CQ58</f>
        <v>0.8142139940631915</v>
      </c>
      <c r="EG58" s="22">
        <v>152692.39000000001</v>
      </c>
      <c r="EH58" s="22">
        <f>EG58-CT58</f>
        <v>54081.630000000019</v>
      </c>
      <c r="EI58" s="24">
        <f>EG58/CT58</f>
        <v>1.5484353837248594</v>
      </c>
      <c r="EJ58" s="22">
        <v>115761.54</v>
      </c>
      <c r="EK58" s="22">
        <f>EJ58-CW58</f>
        <v>-57146.64</v>
      </c>
      <c r="EL58" s="24">
        <f>EJ58/CW58</f>
        <v>0.66949718631009825</v>
      </c>
      <c r="EM58" s="31">
        <f>EA58+ED58+EG58+EJ58</f>
        <v>898293.93</v>
      </c>
      <c r="EN58" s="31">
        <f>EM58-CZ58</f>
        <v>77425.190000000061</v>
      </c>
      <c r="EO58" s="32">
        <f>EM58/CZ58</f>
        <v>1.0943210360282449</v>
      </c>
      <c r="EP58" s="22">
        <v>181314</v>
      </c>
      <c r="EQ58" s="22">
        <f>EP58-DF58-DC58</f>
        <v>-58539.109999999986</v>
      </c>
      <c r="ER58" s="24">
        <f>EP58/(DC58+DF58)</f>
        <v>0.75593766534859608</v>
      </c>
      <c r="ES58" s="22">
        <v>115517</v>
      </c>
      <c r="ET58" s="22">
        <f>ES58-DI58</f>
        <v>13684</v>
      </c>
      <c r="EU58" s="24">
        <f>ES58/DI58</f>
        <v>1.1343768719373877</v>
      </c>
      <c r="EV58" s="31">
        <f>EM58+EP58+ES58</f>
        <v>1195124.9300000002</v>
      </c>
      <c r="EW58" s="31">
        <f>EV58-DL58</f>
        <v>32570.080000000075</v>
      </c>
      <c r="EX58" s="32">
        <f>EV58/DL58</f>
        <v>1.0280159512473757</v>
      </c>
      <c r="EY58" s="22">
        <v>411971</v>
      </c>
      <c r="EZ58" s="22">
        <f t="shared" si="64"/>
        <v>179900</v>
      </c>
      <c r="FA58" s="24">
        <f t="shared" si="65"/>
        <v>1.7751937984496124</v>
      </c>
      <c r="FB58" s="22">
        <v>527076.19999999995</v>
      </c>
      <c r="FC58" s="22">
        <f t="shared" si="66"/>
        <v>223941.19999999995</v>
      </c>
      <c r="FD58" s="24">
        <f t="shared" si="67"/>
        <v>1.7387507216256781</v>
      </c>
      <c r="FE58" s="33">
        <f t="shared" si="210"/>
        <v>939047.2</v>
      </c>
      <c r="FF58" s="33">
        <f t="shared" si="68"/>
        <v>403841.19999999995</v>
      </c>
      <c r="FG58" s="34">
        <f t="shared" si="69"/>
        <v>1.7545528263883439</v>
      </c>
      <c r="FH58" s="22">
        <v>793148</v>
      </c>
      <c r="FI58" s="22">
        <f t="shared" si="70"/>
        <v>430060.07</v>
      </c>
      <c r="FJ58" s="24">
        <f t="shared" si="71"/>
        <v>2.1844515734797354</v>
      </c>
      <c r="FK58" s="33">
        <f t="shared" si="211"/>
        <v>1732195.2</v>
      </c>
      <c r="FL58" s="33">
        <f t="shared" si="72"/>
        <v>833901.2699999999</v>
      </c>
      <c r="FM58" s="34">
        <f t="shared" si="73"/>
        <v>1.9283167147750846</v>
      </c>
      <c r="FN58" s="22">
        <v>816059</v>
      </c>
      <c r="FO58" s="22">
        <f t="shared" si="74"/>
        <v>519228</v>
      </c>
      <c r="FP58" s="24">
        <f t="shared" si="75"/>
        <v>2.7492377817680769</v>
      </c>
      <c r="FQ58" s="35">
        <f t="shared" si="212"/>
        <v>2548254.2000000002</v>
      </c>
      <c r="FR58" s="35">
        <f t="shared" si="213"/>
        <v>1353129.27</v>
      </c>
      <c r="FS58" s="36">
        <f t="shared" si="214"/>
        <v>2.1322073835410662</v>
      </c>
      <c r="FT58" s="35">
        <v>924170</v>
      </c>
      <c r="FU58" s="35">
        <f t="shared" si="215"/>
        <v>512199</v>
      </c>
      <c r="FV58" s="36">
        <f t="shared" si="216"/>
        <v>2.2432889693692033</v>
      </c>
      <c r="FW58" s="35">
        <v>1066907</v>
      </c>
      <c r="FX58" s="35">
        <f t="shared" si="76"/>
        <v>539830.80000000005</v>
      </c>
      <c r="FY58" s="36">
        <f t="shared" si="77"/>
        <v>2.0241987780893922</v>
      </c>
      <c r="FZ58" s="35">
        <f t="shared" si="78"/>
        <v>1991077</v>
      </c>
      <c r="GA58" s="35">
        <f t="shared" si="79"/>
        <v>1052029.8</v>
      </c>
      <c r="GB58" s="36">
        <f t="shared" si="80"/>
        <v>2.1203162098774162</v>
      </c>
      <c r="GC58" s="35">
        <v>1019627</v>
      </c>
      <c r="GD58" s="35">
        <f t="shared" si="81"/>
        <v>226479</v>
      </c>
      <c r="GE58" s="36">
        <f t="shared" si="82"/>
        <v>1.285544438112433</v>
      </c>
      <c r="GF58" s="35">
        <f t="shared" si="83"/>
        <v>3010704</v>
      </c>
      <c r="GG58" s="35">
        <f t="shared" si="84"/>
        <v>1278508.8</v>
      </c>
      <c r="GH58" s="36">
        <f t="shared" si="85"/>
        <v>1.7380858693061845</v>
      </c>
      <c r="GI58" s="35">
        <v>1002850</v>
      </c>
      <c r="GJ58" s="35">
        <f t="shared" si="217"/>
        <v>186791</v>
      </c>
      <c r="GK58" s="36">
        <f t="shared" si="218"/>
        <v>1.2288939892826376</v>
      </c>
      <c r="GL58" s="35">
        <f t="shared" si="86"/>
        <v>4013554</v>
      </c>
      <c r="GM58" s="35">
        <f t="shared" si="219"/>
        <v>1465299.7999999998</v>
      </c>
      <c r="GN58" s="36">
        <f t="shared" si="220"/>
        <v>1.5750210477431961</v>
      </c>
      <c r="GO58" s="35">
        <v>899075</v>
      </c>
      <c r="GP58" s="35">
        <f t="shared" si="87"/>
        <v>-25095</v>
      </c>
      <c r="GQ58" s="36">
        <f t="shared" si="88"/>
        <v>0.9728459049741931</v>
      </c>
      <c r="GR58" s="35">
        <v>910024</v>
      </c>
      <c r="GS58" s="35">
        <f t="shared" si="89"/>
        <v>-156883</v>
      </c>
      <c r="GT58" s="36">
        <f t="shared" si="90"/>
        <v>0.85295531850479944</v>
      </c>
      <c r="GU58" s="35">
        <f t="shared" si="91"/>
        <v>1809099</v>
      </c>
      <c r="GV58" s="35">
        <f t="shared" si="92"/>
        <v>-181978</v>
      </c>
      <c r="GW58" s="36">
        <f t="shared" si="93"/>
        <v>0.90860323332548165</v>
      </c>
      <c r="GX58" s="35">
        <v>1340169</v>
      </c>
      <c r="GY58" s="35">
        <f t="shared" si="94"/>
        <v>320542</v>
      </c>
      <c r="GZ58" s="36">
        <f t="shared" si="95"/>
        <v>1.3143718242063029</v>
      </c>
      <c r="HA58" s="35">
        <f t="shared" si="96"/>
        <v>3149268</v>
      </c>
      <c r="HB58" s="35">
        <f t="shared" si="97"/>
        <v>138564</v>
      </c>
      <c r="HC58" s="36">
        <f t="shared" si="98"/>
        <v>1.0460237871275291</v>
      </c>
      <c r="HD58" s="35">
        <v>900513</v>
      </c>
      <c r="HE58" s="35">
        <f t="shared" si="99"/>
        <v>-102337</v>
      </c>
      <c r="HF58" s="36">
        <f t="shared" si="100"/>
        <v>0.89795383157999697</v>
      </c>
      <c r="HG58" s="35">
        <f t="shared" si="101"/>
        <v>4049781</v>
      </c>
      <c r="HH58" s="35">
        <f t="shared" si="102"/>
        <v>36227</v>
      </c>
      <c r="HI58" s="36">
        <f t="shared" si="103"/>
        <v>1.0090261648404382</v>
      </c>
      <c r="HJ58" s="22">
        <f t="shared" si="104"/>
        <v>1336427.73</v>
      </c>
      <c r="HK58" s="37">
        <f t="shared" si="105"/>
        <v>11954.91</v>
      </c>
    </row>
    <row r="59" spans="1:219" s="1" customFormat="1" ht="11.25" x14ac:dyDescent="0.2">
      <c r="A59" s="13">
        <v>49</v>
      </c>
      <c r="B59" s="21">
        <v>103</v>
      </c>
      <c r="C59" s="21" t="s">
        <v>157</v>
      </c>
      <c r="D59" s="13">
        <v>1012000600</v>
      </c>
      <c r="E59" s="13" t="s">
        <v>127</v>
      </c>
      <c r="F59" s="13">
        <v>86618422</v>
      </c>
      <c r="G59" s="22">
        <v>9877</v>
      </c>
      <c r="H59" s="22">
        <v>11589</v>
      </c>
      <c r="I59" s="22">
        <v>4849</v>
      </c>
      <c r="J59" s="23">
        <f>G59+H59+I59</f>
        <v>26315</v>
      </c>
      <c r="K59" s="22">
        <v>5565</v>
      </c>
      <c r="L59" s="22">
        <v>4177</v>
      </c>
      <c r="M59" s="22">
        <v>3628</v>
      </c>
      <c r="N59" s="23">
        <f>J59+K59+L59+M59</f>
        <v>39685</v>
      </c>
      <c r="O59" s="22">
        <v>2962</v>
      </c>
      <c r="P59" s="22">
        <v>4832</v>
      </c>
      <c r="Q59" s="22">
        <v>2074</v>
      </c>
      <c r="R59" s="23">
        <f>N59+O59+P59+Q59</f>
        <v>49553</v>
      </c>
      <c r="S59" s="22">
        <v>3399</v>
      </c>
      <c r="T59" s="22">
        <v>3398</v>
      </c>
      <c r="U59" s="22">
        <v>3399</v>
      </c>
      <c r="V59" s="23">
        <f>R59+S59+T59+U59</f>
        <v>59749</v>
      </c>
      <c r="W59" s="22">
        <v>3398</v>
      </c>
      <c r="X59" s="22">
        <f>W59-G59</f>
        <v>-6479</v>
      </c>
      <c r="Y59" s="24">
        <f>W59/G59</f>
        <v>0.34403158853903004</v>
      </c>
      <c r="Z59" s="22">
        <v>3397</v>
      </c>
      <c r="AA59" s="22">
        <f>Z59-H59</f>
        <v>-8192</v>
      </c>
      <c r="AB59" s="24">
        <f>Z59/H59</f>
        <v>0.29312278885149712</v>
      </c>
      <c r="AC59" s="22">
        <v>3400</v>
      </c>
      <c r="AD59" s="22">
        <f>AC59-I59</f>
        <v>-1449</v>
      </c>
      <c r="AE59" s="24">
        <f>AC59/I59</f>
        <v>0.70117550010311402</v>
      </c>
      <c r="AF59" s="25">
        <f>W59+Z59+AC59</f>
        <v>10195</v>
      </c>
      <c r="AG59" s="25">
        <f>AF59-J59</f>
        <v>-16120</v>
      </c>
      <c r="AH59" s="26">
        <f>AF59/J59</f>
        <v>0.38742162264867946</v>
      </c>
      <c r="AI59" s="22">
        <v>3397</v>
      </c>
      <c r="AJ59" s="22">
        <f>AI59-K59</f>
        <v>-2168</v>
      </c>
      <c r="AK59" s="24">
        <f>AI59/K59</f>
        <v>0.61042228212039529</v>
      </c>
      <c r="AL59" s="22">
        <v>4064</v>
      </c>
      <c r="AM59" s="22">
        <f>AL59-L59</f>
        <v>-113</v>
      </c>
      <c r="AN59" s="24">
        <f>AL59/L59</f>
        <v>0.97294709121378975</v>
      </c>
      <c r="AO59" s="22">
        <v>2076</v>
      </c>
      <c r="AP59" s="22">
        <f>AO59-M59</f>
        <v>-1552</v>
      </c>
      <c r="AQ59" s="24">
        <f>AO59/M59</f>
        <v>0.57221609702315324</v>
      </c>
      <c r="AR59" s="27">
        <f>AF59+AI59+AL59+AO59</f>
        <v>19732</v>
      </c>
      <c r="AS59" s="27">
        <f>AR59-N59</f>
        <v>-19953</v>
      </c>
      <c r="AT59" s="28">
        <f>AR59/N59</f>
        <v>0.49721557263449667</v>
      </c>
      <c r="AU59" s="22">
        <v>2167</v>
      </c>
      <c r="AV59" s="22">
        <f>AU59-O59</f>
        <v>-795</v>
      </c>
      <c r="AW59" s="24">
        <f>AU59/O59</f>
        <v>0.7316002700877785</v>
      </c>
      <c r="AX59" s="22">
        <v>2000</v>
      </c>
      <c r="AY59" s="22">
        <f>AX59-P59</f>
        <v>-2832</v>
      </c>
      <c r="AZ59" s="24">
        <f>AX59/P59</f>
        <v>0.41390728476821192</v>
      </c>
      <c r="BA59" s="22">
        <v>0</v>
      </c>
      <c r="BB59" s="22">
        <f>BA59-Q59</f>
        <v>-2074</v>
      </c>
      <c r="BC59" s="24">
        <f>BA59/Q59</f>
        <v>0</v>
      </c>
      <c r="BD59" s="27">
        <f>AR59+AU59+AX59+BA59</f>
        <v>23899</v>
      </c>
      <c r="BE59" s="27">
        <f>BD59-R59</f>
        <v>-25654</v>
      </c>
      <c r="BF59" s="28">
        <f>BD59/R59</f>
        <v>0.48229168768793007</v>
      </c>
      <c r="BG59" s="22">
        <v>2076</v>
      </c>
      <c r="BH59" s="22">
        <f>BG59-S59</f>
        <v>-1323</v>
      </c>
      <c r="BI59" s="24">
        <f>BG59/S59</f>
        <v>0.61076787290379519</v>
      </c>
      <c r="BJ59" s="22">
        <v>3500</v>
      </c>
      <c r="BK59" s="22">
        <f>BJ59-T59</f>
        <v>102</v>
      </c>
      <c r="BL59" s="24">
        <f>BJ59/T59</f>
        <v>1.0300176574455562</v>
      </c>
      <c r="BM59" s="22">
        <v>1414</v>
      </c>
      <c r="BN59" s="22">
        <f>BM59-U59</f>
        <v>-1985</v>
      </c>
      <c r="BO59" s="24">
        <f>BM59/U59</f>
        <v>0.41600470726684319</v>
      </c>
      <c r="BP59" s="27">
        <f>BD59+BG59+BJ59+BM59</f>
        <v>30889</v>
      </c>
      <c r="BQ59" s="22">
        <f>BP59-V59</f>
        <v>-28860</v>
      </c>
      <c r="BR59" s="24">
        <f>BP59/V59</f>
        <v>0.51697936367135855</v>
      </c>
      <c r="BS59" s="22">
        <v>1466.49</v>
      </c>
      <c r="BT59" s="22">
        <f>BS59-W59</f>
        <v>-1931.51</v>
      </c>
      <c r="BU59" s="24">
        <f>BS59/W59</f>
        <v>0.43157445556209534</v>
      </c>
      <c r="BV59" s="22">
        <v>2074</v>
      </c>
      <c r="BW59" s="22">
        <f>BV59-Z59</f>
        <v>-1323</v>
      </c>
      <c r="BX59" s="24">
        <f>BV59/Z59</f>
        <v>0.61053871062702381</v>
      </c>
      <c r="BY59" s="22">
        <v>2076</v>
      </c>
      <c r="BZ59" s="22">
        <f>BY59-AC59</f>
        <v>-1324</v>
      </c>
      <c r="CA59" s="24">
        <f>BY59/AC59</f>
        <v>0.61058823529411765</v>
      </c>
      <c r="CB59" s="29">
        <f>BS59+BV59+BY59</f>
        <v>5616.49</v>
      </c>
      <c r="CC59" s="29">
        <f>CB59-AF59</f>
        <v>-4578.51</v>
      </c>
      <c r="CD59" s="30">
        <f>CB59/AF59</f>
        <v>0.55090632663070127</v>
      </c>
      <c r="CE59" s="22">
        <v>4152</v>
      </c>
      <c r="CF59" s="22">
        <f>CE59-AI59</f>
        <v>755</v>
      </c>
      <c r="CG59" s="24">
        <f>CE59/AI59</f>
        <v>1.2222549308213129</v>
      </c>
      <c r="CH59" s="22">
        <v>2905</v>
      </c>
      <c r="CI59" s="22">
        <f>CH59-AL59</f>
        <v>-1159</v>
      </c>
      <c r="CJ59" s="24">
        <f>CH59/AL59</f>
        <v>0.71481299212598426</v>
      </c>
      <c r="CK59" s="22">
        <v>1323</v>
      </c>
      <c r="CL59" s="22">
        <f>CK59-AO59</f>
        <v>-753</v>
      </c>
      <c r="CM59" s="24">
        <f>CK59/AO59</f>
        <v>0.63728323699421963</v>
      </c>
      <c r="CN59" s="29">
        <f>CB59+CE59+CH59+CK59</f>
        <v>13996.49</v>
      </c>
      <c r="CO59" s="29">
        <f>CN59-AR59</f>
        <v>-5735.51</v>
      </c>
      <c r="CP59" s="30">
        <f>CN59/AR59</f>
        <v>0.70932951550780454</v>
      </c>
      <c r="CQ59" s="22">
        <v>2718</v>
      </c>
      <c r="CR59" s="22">
        <f>CQ59-AU59</f>
        <v>551</v>
      </c>
      <c r="CS59" s="24">
        <f>CQ59/AU59</f>
        <v>1.2542685740655284</v>
      </c>
      <c r="CT59" s="22">
        <v>3108</v>
      </c>
      <c r="CU59" s="22">
        <f>CT59-AX59</f>
        <v>1108</v>
      </c>
      <c r="CV59" s="24">
        <f>CT59/AX59</f>
        <v>1.554</v>
      </c>
      <c r="CW59" s="22">
        <v>1270</v>
      </c>
      <c r="CX59" s="22">
        <f>CW59-BA59</f>
        <v>1270</v>
      </c>
      <c r="CY59" s="24" t="e">
        <f>CW59/BA59</f>
        <v>#DIV/0!</v>
      </c>
      <c r="CZ59" s="29">
        <f>CN59+CQ59+CT59+CW59</f>
        <v>21092.489999999998</v>
      </c>
      <c r="DA59" s="29">
        <f>CZ59-BD59</f>
        <v>-2806.510000000002</v>
      </c>
      <c r="DB59" s="30">
        <f>CZ59/BD59</f>
        <v>0.88256788986986889</v>
      </c>
      <c r="DC59" s="22">
        <v>1052</v>
      </c>
      <c r="DD59" s="22">
        <f>DC59-BG59</f>
        <v>-1024</v>
      </c>
      <c r="DE59" s="24">
        <f>DC59/BG59</f>
        <v>0.50674373795761074</v>
      </c>
      <c r="DF59" s="22">
        <v>1658</v>
      </c>
      <c r="DG59" s="22">
        <f>DF59-BJ59</f>
        <v>-1842</v>
      </c>
      <c r="DH59" s="24">
        <f>DF59/BJ59</f>
        <v>0.4737142857142857</v>
      </c>
      <c r="DI59" s="22">
        <v>5233</v>
      </c>
      <c r="DJ59" s="22">
        <f>DI59-BM59</f>
        <v>3819</v>
      </c>
      <c r="DK59" s="24">
        <f>DI59/BM59</f>
        <v>3.7008486562942009</v>
      </c>
      <c r="DL59" s="29">
        <f>CZ59+DC59+DF59+DI59</f>
        <v>29035.489999999998</v>
      </c>
      <c r="DM59" s="29">
        <f>DL59-BP59</f>
        <v>-1853.510000000002</v>
      </c>
      <c r="DN59" s="30">
        <f>DL59/BP59</f>
        <v>0.93999449642267463</v>
      </c>
      <c r="DO59" s="22">
        <v>7668</v>
      </c>
      <c r="DP59" s="22">
        <f>DO59-BV59-BS59</f>
        <v>4127.51</v>
      </c>
      <c r="DQ59" s="24">
        <f>DO59/(BV59+BS59)</f>
        <v>2.1658019087753391</v>
      </c>
      <c r="DR59" s="22">
        <v>3110</v>
      </c>
      <c r="DS59" s="22">
        <f>DR59-BY59</f>
        <v>1034</v>
      </c>
      <c r="DT59" s="24">
        <f>DR59/BY59</f>
        <v>1.4980732177263969</v>
      </c>
      <c r="DU59" s="31">
        <f>DO59+DR59</f>
        <v>10778</v>
      </c>
      <c r="DV59" s="31">
        <f>DU59-CB59</f>
        <v>5161.51</v>
      </c>
      <c r="DW59" s="32">
        <f>DU59/CB59</f>
        <v>1.9189921107310794</v>
      </c>
      <c r="DX59" s="22">
        <v>10428</v>
      </c>
      <c r="DY59" s="22">
        <f>DX59-(CK59+CH59+CE59)</f>
        <v>2048</v>
      </c>
      <c r="DZ59" s="24">
        <f>DX59/(CK59+CH59+CE59)</f>
        <v>1.2443914081145584</v>
      </c>
      <c r="EA59" s="31">
        <f>DU59+DX59</f>
        <v>21206</v>
      </c>
      <c r="EB59" s="31">
        <f>EA59-CN59</f>
        <v>7209.51</v>
      </c>
      <c r="EC59" s="32">
        <f>EA59/CN59</f>
        <v>1.5150941414597516</v>
      </c>
      <c r="ED59" s="22">
        <v>5898</v>
      </c>
      <c r="EE59" s="22">
        <f>ED59-CQ59</f>
        <v>3180</v>
      </c>
      <c r="EF59" s="24">
        <f>ED59/CQ59</f>
        <v>2.1699779249448126</v>
      </c>
      <c r="EG59" s="22">
        <v>2392</v>
      </c>
      <c r="EH59" s="22">
        <f>EG59-CT59</f>
        <v>-716</v>
      </c>
      <c r="EI59" s="24">
        <f>EG59/CT59</f>
        <v>0.76962676962676968</v>
      </c>
      <c r="EJ59" s="22">
        <v>3971</v>
      </c>
      <c r="EK59" s="22">
        <f>EJ59-CW59</f>
        <v>2701</v>
      </c>
      <c r="EL59" s="24">
        <f>EJ59/CW59</f>
        <v>3.1267716535433072</v>
      </c>
      <c r="EM59" s="31">
        <f>EA59+ED59+EG59+EJ59</f>
        <v>33467</v>
      </c>
      <c r="EN59" s="31">
        <f>EM59-CZ59</f>
        <v>12374.510000000002</v>
      </c>
      <c r="EO59" s="32">
        <f>EM59/CZ59</f>
        <v>1.5866784812983201</v>
      </c>
      <c r="EP59" s="22">
        <v>8515.26</v>
      </c>
      <c r="EQ59" s="22">
        <f>EP59-DF59-DC59</f>
        <v>5805.26</v>
      </c>
      <c r="ER59" s="24">
        <f>EP59/(DC59+DF59)</f>
        <v>3.1421623616236163</v>
      </c>
      <c r="ES59" s="22">
        <v>4211</v>
      </c>
      <c r="ET59" s="22">
        <f>ES59-DI59</f>
        <v>-1022</v>
      </c>
      <c r="EU59" s="24">
        <f>ES59/DI59</f>
        <v>0.80470093636537354</v>
      </c>
      <c r="EV59" s="31">
        <f>EM59+EP59+ES59</f>
        <v>46193.26</v>
      </c>
      <c r="EW59" s="31">
        <f>EV59-DL59</f>
        <v>17157.770000000004</v>
      </c>
      <c r="EX59" s="32">
        <f>EV59/DL59</f>
        <v>1.5909240725746321</v>
      </c>
      <c r="EY59" s="22">
        <v>13777</v>
      </c>
      <c r="EZ59" s="22">
        <f t="shared" si="64"/>
        <v>2999</v>
      </c>
      <c r="FA59" s="24">
        <f t="shared" si="65"/>
        <v>1.2782519948042308</v>
      </c>
      <c r="FB59" s="22">
        <v>16760.240000000002</v>
      </c>
      <c r="FC59" s="22">
        <f t="shared" si="66"/>
        <v>6332.2400000000016</v>
      </c>
      <c r="FD59" s="24">
        <f t="shared" si="67"/>
        <v>1.6072343690065212</v>
      </c>
      <c r="FE59" s="33">
        <f t="shared" si="210"/>
        <v>30537.24</v>
      </c>
      <c r="FF59" s="33">
        <f t="shared" si="68"/>
        <v>9331.2400000000016</v>
      </c>
      <c r="FG59" s="34">
        <f t="shared" si="69"/>
        <v>1.4400282938790909</v>
      </c>
      <c r="FH59" s="22">
        <v>21395</v>
      </c>
      <c r="FI59" s="22">
        <f t="shared" si="70"/>
        <v>9134</v>
      </c>
      <c r="FJ59" s="24">
        <f t="shared" si="71"/>
        <v>1.7449637060598646</v>
      </c>
      <c r="FK59" s="33">
        <f t="shared" si="211"/>
        <v>51932.240000000005</v>
      </c>
      <c r="FL59" s="33">
        <f t="shared" si="72"/>
        <v>18465.240000000005</v>
      </c>
      <c r="FM59" s="34">
        <f t="shared" si="73"/>
        <v>1.5517447037380108</v>
      </c>
      <c r="FN59" s="22">
        <v>14901</v>
      </c>
      <c r="FO59" s="22">
        <f t="shared" si="74"/>
        <v>2174.7399999999998</v>
      </c>
      <c r="FP59" s="24">
        <f t="shared" si="75"/>
        <v>1.1708860262166576</v>
      </c>
      <c r="FQ59" s="35">
        <f t="shared" si="212"/>
        <v>66833.240000000005</v>
      </c>
      <c r="FR59" s="35">
        <f t="shared" si="213"/>
        <v>20639.980000000003</v>
      </c>
      <c r="FS59" s="36">
        <f t="shared" si="214"/>
        <v>1.446817998989463</v>
      </c>
      <c r="FT59" s="35">
        <v>15060</v>
      </c>
      <c r="FU59" s="35">
        <f t="shared" si="215"/>
        <v>1283</v>
      </c>
      <c r="FV59" s="36">
        <f t="shared" si="216"/>
        <v>1.0931262248675329</v>
      </c>
      <c r="FW59" s="35">
        <v>15060</v>
      </c>
      <c r="FX59" s="35">
        <f t="shared" si="76"/>
        <v>-1700.2400000000016</v>
      </c>
      <c r="FY59" s="36">
        <f t="shared" si="77"/>
        <v>0.89855515195486457</v>
      </c>
      <c r="FZ59" s="35">
        <f t="shared" si="78"/>
        <v>30120</v>
      </c>
      <c r="GA59" s="35">
        <f t="shared" si="79"/>
        <v>-417.2400000000016</v>
      </c>
      <c r="GB59" s="36">
        <f t="shared" si="80"/>
        <v>0.98633668268645103</v>
      </c>
      <c r="GC59" s="35">
        <v>25883</v>
      </c>
      <c r="GD59" s="35">
        <f t="shared" si="81"/>
        <v>4488</v>
      </c>
      <c r="GE59" s="36">
        <f t="shared" si="82"/>
        <v>1.2097686375321337</v>
      </c>
      <c r="GF59" s="35">
        <f t="shared" si="83"/>
        <v>56003</v>
      </c>
      <c r="GG59" s="35">
        <f t="shared" si="84"/>
        <v>4070.7599999999948</v>
      </c>
      <c r="GH59" s="36">
        <f t="shared" si="85"/>
        <v>1.0783859891273704</v>
      </c>
      <c r="GI59" s="35">
        <v>15428</v>
      </c>
      <c r="GJ59" s="35">
        <f t="shared" si="217"/>
        <v>527</v>
      </c>
      <c r="GK59" s="36">
        <f t="shared" si="218"/>
        <v>1.0353667539091336</v>
      </c>
      <c r="GL59" s="35">
        <f t="shared" si="86"/>
        <v>71431</v>
      </c>
      <c r="GM59" s="35">
        <f t="shared" si="219"/>
        <v>4597.7599999999948</v>
      </c>
      <c r="GN59" s="36">
        <f t="shared" si="220"/>
        <v>1.0687945100372209</v>
      </c>
      <c r="GO59" s="35">
        <v>14142</v>
      </c>
      <c r="GP59" s="35">
        <f t="shared" si="87"/>
        <v>-918</v>
      </c>
      <c r="GQ59" s="36">
        <f t="shared" si="88"/>
        <v>0.93904382470119518</v>
      </c>
      <c r="GR59" s="35">
        <v>-4123.2</v>
      </c>
      <c r="GS59" s="35">
        <f t="shared" si="89"/>
        <v>-19183.2</v>
      </c>
      <c r="GT59" s="36">
        <f t="shared" si="90"/>
        <v>-0.27378486055776891</v>
      </c>
      <c r="GU59" s="35">
        <f t="shared" si="91"/>
        <v>10018.799999999999</v>
      </c>
      <c r="GV59" s="35">
        <f t="shared" si="92"/>
        <v>-20101.2</v>
      </c>
      <c r="GW59" s="36">
        <f t="shared" si="93"/>
        <v>0.33262948207171311</v>
      </c>
      <c r="GX59" s="35">
        <v>42424</v>
      </c>
      <c r="GY59" s="35">
        <f t="shared" si="94"/>
        <v>16541</v>
      </c>
      <c r="GZ59" s="36">
        <f t="shared" si="95"/>
        <v>1.6390681142062358</v>
      </c>
      <c r="HA59" s="35">
        <f t="shared" si="96"/>
        <v>52442.8</v>
      </c>
      <c r="HB59" s="35">
        <f t="shared" si="97"/>
        <v>-3560.1999999999971</v>
      </c>
      <c r="HC59" s="36">
        <f t="shared" si="98"/>
        <v>0.9364284056211275</v>
      </c>
      <c r="HD59" s="35">
        <v>40411.21</v>
      </c>
      <c r="HE59" s="35">
        <f t="shared" si="99"/>
        <v>24983.21</v>
      </c>
      <c r="HF59" s="36">
        <f t="shared" si="100"/>
        <v>2.6193421052631578</v>
      </c>
      <c r="HG59" s="35">
        <f t="shared" si="101"/>
        <v>92854.010000000009</v>
      </c>
      <c r="HH59" s="35">
        <f t="shared" si="102"/>
        <v>21423.010000000009</v>
      </c>
      <c r="HI59" s="36">
        <f t="shared" si="103"/>
        <v>1.2999119429939383</v>
      </c>
      <c r="HJ59" s="22">
        <f t="shared" si="104"/>
        <v>38070.144100000005</v>
      </c>
      <c r="HK59" s="37">
        <f t="shared" si="105"/>
        <v>8783.434100000004</v>
      </c>
    </row>
    <row r="60" spans="1:219" s="1" customFormat="1" ht="11.25" x14ac:dyDescent="0.2">
      <c r="A60" s="13">
        <v>50</v>
      </c>
      <c r="B60" s="21">
        <v>24</v>
      </c>
      <c r="C60" s="21" t="s">
        <v>158</v>
      </c>
      <c r="D60" s="13">
        <v>1001044500</v>
      </c>
      <c r="E60" s="13">
        <v>101201001</v>
      </c>
      <c r="F60" s="13">
        <v>86618101</v>
      </c>
      <c r="G60" s="22">
        <v>28591</v>
      </c>
      <c r="H60" s="22"/>
      <c r="I60" s="22">
        <v>67802</v>
      </c>
      <c r="J60" s="23">
        <f>G60+H60+I60</f>
        <v>96393</v>
      </c>
      <c r="K60" s="22">
        <v>30455</v>
      </c>
      <c r="L60" s="22">
        <v>36634</v>
      </c>
      <c r="M60" s="22">
        <v>38381</v>
      </c>
      <c r="N60" s="23">
        <f>J60+K60+L60+M60</f>
        <v>201863</v>
      </c>
      <c r="O60" s="22">
        <v>32825</v>
      </c>
      <c r="P60" s="22">
        <v>30175</v>
      </c>
      <c r="Q60" s="22">
        <v>32846</v>
      </c>
      <c r="R60" s="23">
        <f>N60+O60+P60+Q60</f>
        <v>297709</v>
      </c>
      <c r="S60" s="22">
        <v>35602</v>
      </c>
      <c r="T60" s="22">
        <v>35150</v>
      </c>
      <c r="U60" s="22">
        <v>43468</v>
      </c>
      <c r="V60" s="23">
        <f>R60+S60+T60+U60</f>
        <v>411929</v>
      </c>
      <c r="W60" s="22">
        <v>31508</v>
      </c>
      <c r="X60" s="22">
        <f>W60-G60</f>
        <v>2917</v>
      </c>
      <c r="Y60" s="24">
        <f>W60/G60</f>
        <v>1.1020251127977336</v>
      </c>
      <c r="Z60" s="22">
        <v>30307</v>
      </c>
      <c r="AA60" s="22">
        <f>Z60-H60</f>
        <v>30307</v>
      </c>
      <c r="AB60" s="24" t="e">
        <f>Z60/H60</f>
        <v>#DIV/0!</v>
      </c>
      <c r="AC60" s="22">
        <v>35138</v>
      </c>
      <c r="AD60" s="22">
        <f>AC60-I60</f>
        <v>-32664</v>
      </c>
      <c r="AE60" s="24">
        <f>AC60/I60</f>
        <v>0.51824429957818352</v>
      </c>
      <c r="AF60" s="25">
        <f>W60+Z60+AC60</f>
        <v>96953</v>
      </c>
      <c r="AG60" s="25">
        <f>AF60-J60</f>
        <v>560</v>
      </c>
      <c r="AH60" s="26">
        <f>AF60/J60</f>
        <v>1.0058095504860312</v>
      </c>
      <c r="AI60" s="22">
        <v>32260</v>
      </c>
      <c r="AJ60" s="22">
        <f>AI60-K60</f>
        <v>1805</v>
      </c>
      <c r="AK60" s="24">
        <f>AI60/K60</f>
        <v>1.0592677721228041</v>
      </c>
      <c r="AL60" s="22">
        <v>32761</v>
      </c>
      <c r="AM60" s="22">
        <f>AL60-L60</f>
        <v>-3873</v>
      </c>
      <c r="AN60" s="24">
        <f>AL60/L60</f>
        <v>0.89427853906207344</v>
      </c>
      <c r="AO60" s="22">
        <v>41311</v>
      </c>
      <c r="AP60" s="22">
        <f>AO60-M60</f>
        <v>2930</v>
      </c>
      <c r="AQ60" s="24">
        <f>AO60/M60</f>
        <v>1.0763398556577473</v>
      </c>
      <c r="AR60" s="27">
        <f>AF60+AI60+AL60+AO60</f>
        <v>203285</v>
      </c>
      <c r="AS60" s="27">
        <f>AR60-N60</f>
        <v>1422</v>
      </c>
      <c r="AT60" s="28">
        <f>AR60/N60</f>
        <v>1.0070443815855308</v>
      </c>
      <c r="AU60" s="22">
        <v>39167</v>
      </c>
      <c r="AV60" s="22">
        <f>AU60-O60</f>
        <v>6342</v>
      </c>
      <c r="AW60" s="24">
        <f>AU60/O60</f>
        <v>1.1932063975628333</v>
      </c>
      <c r="AX60" s="22">
        <v>29664</v>
      </c>
      <c r="AY60" s="22">
        <f>AX60-P60</f>
        <v>-511</v>
      </c>
      <c r="AZ60" s="24">
        <f>AX60/P60</f>
        <v>0.98306545153272573</v>
      </c>
      <c r="BA60" s="22">
        <v>34756</v>
      </c>
      <c r="BB60" s="22">
        <f>BA60-Q60</f>
        <v>1910</v>
      </c>
      <c r="BC60" s="24">
        <f>BA60/Q60</f>
        <v>1.0581501552700481</v>
      </c>
      <c r="BD60" s="27">
        <f>AR60+AU60+AX60+BA60</f>
        <v>306872</v>
      </c>
      <c r="BE60" s="27">
        <f>BD60-R60</f>
        <v>9163</v>
      </c>
      <c r="BF60" s="28">
        <f>BD60/R60</f>
        <v>1.0307783775431714</v>
      </c>
      <c r="BG60" s="22">
        <v>33945</v>
      </c>
      <c r="BH60" s="22">
        <f>BG60-S60</f>
        <v>-1657</v>
      </c>
      <c r="BI60" s="24">
        <f>BG60/S60</f>
        <v>0.95345767091736422</v>
      </c>
      <c r="BJ60" s="22">
        <v>31535</v>
      </c>
      <c r="BK60" s="22">
        <f>BJ60-T60</f>
        <v>-3615</v>
      </c>
      <c r="BL60" s="24">
        <f>BJ60/T60</f>
        <v>0.89715504978662874</v>
      </c>
      <c r="BM60" s="22">
        <v>45495</v>
      </c>
      <c r="BN60" s="22">
        <f>BM60-U60</f>
        <v>2027</v>
      </c>
      <c r="BO60" s="24">
        <f>BM60/U60</f>
        <v>1.0466320051532161</v>
      </c>
      <c r="BP60" s="27">
        <f>BD60+BG60+BJ60+BM60</f>
        <v>417847</v>
      </c>
      <c r="BQ60" s="22">
        <f>BP60-V60</f>
        <v>5918</v>
      </c>
      <c r="BR60" s="24">
        <f>BP60/V60</f>
        <v>1.0143665534594555</v>
      </c>
      <c r="BS60" s="22">
        <v>64621</v>
      </c>
      <c r="BT60" s="22">
        <f>BS60-W60</f>
        <v>33113</v>
      </c>
      <c r="BU60" s="24">
        <f>BS60/W60</f>
        <v>2.0509394439507425</v>
      </c>
      <c r="BV60" s="22">
        <v>57082</v>
      </c>
      <c r="BW60" s="22">
        <f>BV60-Z60</f>
        <v>26775</v>
      </c>
      <c r="BX60" s="24">
        <f>BV60/Z60</f>
        <v>1.8834592668360446</v>
      </c>
      <c r="BY60" s="22">
        <v>58921</v>
      </c>
      <c r="BZ60" s="22">
        <f>BY60-AC60</f>
        <v>23783</v>
      </c>
      <c r="CA60" s="24">
        <f>BY60/AC60</f>
        <v>1.6768455802834539</v>
      </c>
      <c r="CB60" s="29">
        <f>BS60+BV60+BY60</f>
        <v>180624</v>
      </c>
      <c r="CC60" s="29">
        <f>CB60-AF60</f>
        <v>83671</v>
      </c>
      <c r="CD60" s="30">
        <f>CB60/AF60</f>
        <v>1.8630057863088301</v>
      </c>
      <c r="CE60" s="22">
        <v>57751</v>
      </c>
      <c r="CF60" s="22">
        <f>CE60-AI60</f>
        <v>25491</v>
      </c>
      <c r="CG60" s="24">
        <f>CE60/AI60</f>
        <v>1.7901735895846249</v>
      </c>
      <c r="CH60" s="22">
        <v>61397</v>
      </c>
      <c r="CI60" s="22">
        <f>CH60-AL60</f>
        <v>28636</v>
      </c>
      <c r="CJ60" s="24">
        <f>CH60/AL60</f>
        <v>1.8740880925490675</v>
      </c>
      <c r="CK60" s="22">
        <v>53831</v>
      </c>
      <c r="CL60" s="22">
        <f>CK60-AO60</f>
        <v>12520</v>
      </c>
      <c r="CM60" s="24">
        <f>CK60/AO60</f>
        <v>1.3030669797390526</v>
      </c>
      <c r="CN60" s="29">
        <f>CB60+CE60+CH60+CK60</f>
        <v>353603</v>
      </c>
      <c r="CO60" s="29">
        <f>CN60-AR60</f>
        <v>150318</v>
      </c>
      <c r="CP60" s="30">
        <f>CN60/AR60</f>
        <v>1.7394446220822983</v>
      </c>
      <c r="CQ60" s="22">
        <v>34016</v>
      </c>
      <c r="CR60" s="22">
        <f>CQ60-AU60</f>
        <v>-5151</v>
      </c>
      <c r="CS60" s="24">
        <f>CQ60/AU60</f>
        <v>0.86848622564914346</v>
      </c>
      <c r="CT60" s="22">
        <v>63278</v>
      </c>
      <c r="CU60" s="22">
        <f>CT60-AX60</f>
        <v>33614</v>
      </c>
      <c r="CV60" s="24">
        <f>CT60/AX60</f>
        <v>2.1331580366774543</v>
      </c>
      <c r="CW60" s="22">
        <v>53552</v>
      </c>
      <c r="CX60" s="22">
        <f>CW60-BA60</f>
        <v>18796</v>
      </c>
      <c r="CY60" s="24">
        <f>CW60/BA60</f>
        <v>1.5407987110139256</v>
      </c>
      <c r="CZ60" s="29">
        <f>CN60+CQ60+CT60+CW60</f>
        <v>504449</v>
      </c>
      <c r="DA60" s="29">
        <f>CZ60-BD60</f>
        <v>197577</v>
      </c>
      <c r="DB60" s="30">
        <f>CZ60/BD60</f>
        <v>1.6438417320576657</v>
      </c>
      <c r="DC60" s="22">
        <v>57291</v>
      </c>
      <c r="DD60" s="22">
        <f>DC60-BG60</f>
        <v>23346</v>
      </c>
      <c r="DE60" s="24">
        <f>DC60/BG60</f>
        <v>1.6877596111356605</v>
      </c>
      <c r="DF60" s="22">
        <v>65771</v>
      </c>
      <c r="DG60" s="22">
        <f>DF60-BJ60</f>
        <v>34236</v>
      </c>
      <c r="DH60" s="24">
        <f>DF60/BJ60</f>
        <v>2.0856508641192324</v>
      </c>
      <c r="DI60" s="22">
        <v>103625</v>
      </c>
      <c r="DJ60" s="22">
        <f>DI60-BM60</f>
        <v>58130</v>
      </c>
      <c r="DK60" s="24">
        <f>DI60/BM60</f>
        <v>2.2777228266842511</v>
      </c>
      <c r="DL60" s="29">
        <f>CZ60+DC60+DF60+DI60</f>
        <v>731136</v>
      </c>
      <c r="DM60" s="29">
        <f>DL60-BP60</f>
        <v>313289</v>
      </c>
      <c r="DN60" s="30">
        <f>DL60/BP60</f>
        <v>1.7497696525283177</v>
      </c>
      <c r="DO60" s="22">
        <v>97187</v>
      </c>
      <c r="DP60" s="22">
        <f>DO60-BV60-BS60</f>
        <v>-24516</v>
      </c>
      <c r="DQ60" s="24">
        <f>DO60/(BV60+BS60)</f>
        <v>0.79855878655415236</v>
      </c>
      <c r="DR60" s="22">
        <v>58080</v>
      </c>
      <c r="DS60" s="22">
        <f>DR60-BY60</f>
        <v>-841</v>
      </c>
      <c r="DT60" s="24">
        <f>DR60/BY60</f>
        <v>0.98572665093939338</v>
      </c>
      <c r="DU60" s="31">
        <f>DO60+DR60</f>
        <v>155267</v>
      </c>
      <c r="DV60" s="31">
        <f>DU60-CB60</f>
        <v>-25357</v>
      </c>
      <c r="DW60" s="32">
        <f>DU60/CB60</f>
        <v>0.85961444769244399</v>
      </c>
      <c r="DX60" s="22">
        <v>199739</v>
      </c>
      <c r="DY60" s="22">
        <f>DX60-(CK60+CH60+CE60)</f>
        <v>26760</v>
      </c>
      <c r="DZ60" s="24">
        <f>DX60/(CK60+CH60+CE60)</f>
        <v>1.1547008596419219</v>
      </c>
      <c r="EA60" s="31">
        <f>DU60+DX60</f>
        <v>355006</v>
      </c>
      <c r="EB60" s="31">
        <f>EA60-CN60</f>
        <v>1403</v>
      </c>
      <c r="EC60" s="32">
        <f>EA60/CN60</f>
        <v>1.0039677265181575</v>
      </c>
      <c r="ED60" s="22">
        <v>60240</v>
      </c>
      <c r="EE60" s="22">
        <f>ED60-CQ60</f>
        <v>26224</v>
      </c>
      <c r="EF60" s="24">
        <f>ED60/CQ60</f>
        <v>1.7709313264346189</v>
      </c>
      <c r="EG60" s="22">
        <v>73748</v>
      </c>
      <c r="EH60" s="22">
        <f>EG60-CT60</f>
        <v>10470</v>
      </c>
      <c r="EI60" s="24">
        <f>EG60/CT60</f>
        <v>1.1654603495685705</v>
      </c>
      <c r="EJ60" s="22">
        <v>58268</v>
      </c>
      <c r="EK60" s="22">
        <f>EJ60-CW60</f>
        <v>4716</v>
      </c>
      <c r="EL60" s="24">
        <f>EJ60/CW60</f>
        <v>1.0880639378547954</v>
      </c>
      <c r="EM60" s="31">
        <f>EA60+ED60+EG60+EJ60</f>
        <v>547262</v>
      </c>
      <c r="EN60" s="31">
        <f>EM60-CZ60</f>
        <v>42813</v>
      </c>
      <c r="EO60" s="32">
        <f>EM60/CZ60</f>
        <v>1.0848708194485468</v>
      </c>
      <c r="EP60" s="22">
        <v>124325</v>
      </c>
      <c r="EQ60" s="22">
        <f>EP60-DF60-DC60</f>
        <v>1263</v>
      </c>
      <c r="ER60" s="24">
        <f>EP60/(DC60+DF60)</f>
        <v>1.0102631194032277</v>
      </c>
      <c r="ES60" s="22">
        <v>122039</v>
      </c>
      <c r="ET60" s="22">
        <f>ES60-DI60</f>
        <v>18414</v>
      </c>
      <c r="EU60" s="24">
        <f>ES60/DI60</f>
        <v>1.1776984318455972</v>
      </c>
      <c r="EV60" s="31">
        <f>EM60+EP60+ES60</f>
        <v>793626</v>
      </c>
      <c r="EW60" s="31">
        <f>EV60-DL60</f>
        <v>62490</v>
      </c>
      <c r="EX60" s="32">
        <f>EV60/DL60</f>
        <v>1.0854697347689075</v>
      </c>
      <c r="EY60" s="22">
        <v>166541</v>
      </c>
      <c r="EZ60" s="22">
        <f t="shared" si="64"/>
        <v>11274</v>
      </c>
      <c r="FA60" s="24">
        <f t="shared" si="65"/>
        <v>1.0726104065899387</v>
      </c>
      <c r="FB60" s="22">
        <v>131756</v>
      </c>
      <c r="FC60" s="22">
        <f t="shared" si="66"/>
        <v>-67983</v>
      </c>
      <c r="FD60" s="24">
        <f t="shared" si="67"/>
        <v>0.65964083128482665</v>
      </c>
      <c r="FE60" s="33">
        <f t="shared" si="210"/>
        <v>298297</v>
      </c>
      <c r="FF60" s="33">
        <f t="shared" si="68"/>
        <v>-56709</v>
      </c>
      <c r="FG60" s="34">
        <f t="shared" si="69"/>
        <v>0.84025903787541623</v>
      </c>
      <c r="FH60" s="22">
        <v>0</v>
      </c>
      <c r="FI60" s="22">
        <f t="shared" si="70"/>
        <v>-192256</v>
      </c>
      <c r="FJ60" s="24">
        <f t="shared" si="71"/>
        <v>0</v>
      </c>
      <c r="FK60" s="33">
        <f t="shared" si="211"/>
        <v>298297</v>
      </c>
      <c r="FL60" s="33">
        <f t="shared" si="72"/>
        <v>-248965</v>
      </c>
      <c r="FM60" s="34">
        <f t="shared" si="73"/>
        <v>0.5450716475837899</v>
      </c>
      <c r="FN60" s="22">
        <v>142565</v>
      </c>
      <c r="FO60" s="22">
        <f t="shared" si="74"/>
        <v>-103799</v>
      </c>
      <c r="FP60" s="24">
        <f t="shared" si="75"/>
        <v>0.57867626763650537</v>
      </c>
      <c r="FQ60" s="35">
        <f t="shared" si="212"/>
        <v>440862</v>
      </c>
      <c r="FR60" s="35">
        <f t="shared" si="213"/>
        <v>-352764</v>
      </c>
      <c r="FS60" s="36">
        <f t="shared" si="214"/>
        <v>0.5555034739285255</v>
      </c>
      <c r="FT60" s="35">
        <v>123437</v>
      </c>
      <c r="FU60" s="35">
        <f t="shared" si="215"/>
        <v>-43104</v>
      </c>
      <c r="FV60" s="36">
        <f t="shared" si="216"/>
        <v>0.74118085036117232</v>
      </c>
      <c r="FW60" s="35">
        <v>230407</v>
      </c>
      <c r="FX60" s="35">
        <f t="shared" si="76"/>
        <v>98651</v>
      </c>
      <c r="FY60" s="36">
        <f t="shared" si="77"/>
        <v>1.748740095327727</v>
      </c>
      <c r="FZ60" s="35">
        <f t="shared" si="78"/>
        <v>353844</v>
      </c>
      <c r="GA60" s="35">
        <f t="shared" si="79"/>
        <v>55547</v>
      </c>
      <c r="GB60" s="36">
        <f t="shared" si="80"/>
        <v>1.1862137399973851</v>
      </c>
      <c r="GC60" s="35">
        <v>174337</v>
      </c>
      <c r="GD60" s="35">
        <f t="shared" si="81"/>
        <v>174337</v>
      </c>
      <c r="GE60" s="36" t="e">
        <f t="shared" si="82"/>
        <v>#DIV/0!</v>
      </c>
      <c r="GF60" s="35">
        <f t="shared" si="83"/>
        <v>528181</v>
      </c>
      <c r="GG60" s="35">
        <f t="shared" si="84"/>
        <v>229884</v>
      </c>
      <c r="GH60" s="36">
        <f t="shared" si="85"/>
        <v>1.7706547501315804</v>
      </c>
      <c r="GI60" s="35">
        <v>305160</v>
      </c>
      <c r="GJ60" s="35">
        <f t="shared" si="217"/>
        <v>162595</v>
      </c>
      <c r="GK60" s="36">
        <f t="shared" si="218"/>
        <v>2.1404973170132924</v>
      </c>
      <c r="GL60" s="35">
        <f t="shared" si="86"/>
        <v>833341</v>
      </c>
      <c r="GM60" s="35">
        <f t="shared" si="219"/>
        <v>392479</v>
      </c>
      <c r="GN60" s="36">
        <f t="shared" si="220"/>
        <v>1.8902536394608744</v>
      </c>
      <c r="GO60" s="35">
        <v>134702.82999999999</v>
      </c>
      <c r="GP60" s="35">
        <f t="shared" si="87"/>
        <v>11265.829999999987</v>
      </c>
      <c r="GQ60" s="36">
        <f t="shared" si="88"/>
        <v>1.0912678532368738</v>
      </c>
      <c r="GR60" s="35">
        <v>199357</v>
      </c>
      <c r="GS60" s="35">
        <f t="shared" si="89"/>
        <v>-31050</v>
      </c>
      <c r="GT60" s="36">
        <f t="shared" si="90"/>
        <v>0.8652384693173385</v>
      </c>
      <c r="GU60" s="35">
        <f t="shared" si="91"/>
        <v>334059.82999999996</v>
      </c>
      <c r="GV60" s="35">
        <f t="shared" si="92"/>
        <v>-19784.170000000042</v>
      </c>
      <c r="GW60" s="36">
        <f t="shared" si="93"/>
        <v>0.9440878748827165</v>
      </c>
      <c r="GX60" s="35">
        <v>200537</v>
      </c>
      <c r="GY60" s="35">
        <f t="shared" si="94"/>
        <v>26200</v>
      </c>
      <c r="GZ60" s="36">
        <f t="shared" si="95"/>
        <v>1.1502836460418615</v>
      </c>
      <c r="HA60" s="35">
        <f t="shared" si="96"/>
        <v>534596.82999999996</v>
      </c>
      <c r="HB60" s="35">
        <f t="shared" si="97"/>
        <v>6415.8299999999581</v>
      </c>
      <c r="HC60" s="36">
        <f t="shared" si="98"/>
        <v>1.0121470291434185</v>
      </c>
      <c r="HD60" s="35">
        <v>324398.71000000002</v>
      </c>
      <c r="HE60" s="35">
        <f t="shared" si="99"/>
        <v>19238.710000000021</v>
      </c>
      <c r="HF60" s="36">
        <f t="shared" si="100"/>
        <v>1.0630446650937213</v>
      </c>
      <c r="HG60" s="35">
        <f t="shared" si="101"/>
        <v>858995.54</v>
      </c>
      <c r="HH60" s="35">
        <f t="shared" si="102"/>
        <v>25654.540000000037</v>
      </c>
      <c r="HI60" s="36">
        <f t="shared" si="103"/>
        <v>1.0307851647764841</v>
      </c>
      <c r="HJ60" s="22">
        <f t="shared" si="104"/>
        <v>283468.5282</v>
      </c>
      <c r="HK60" s="37">
        <f t="shared" si="105"/>
        <v>8465.9982000000127</v>
      </c>
    </row>
    <row r="61" spans="1:219" s="1" customFormat="1" ht="11.25" x14ac:dyDescent="0.2">
      <c r="A61" s="13">
        <v>51</v>
      </c>
      <c r="B61" s="21">
        <v>81</v>
      </c>
      <c r="C61" s="21" t="s">
        <v>159</v>
      </c>
      <c r="D61" s="13">
        <v>1012009377</v>
      </c>
      <c r="E61" s="13"/>
      <c r="F61" s="13">
        <v>86618101</v>
      </c>
      <c r="G61" s="22"/>
      <c r="H61" s="22"/>
      <c r="I61" s="22"/>
      <c r="J61" s="23"/>
      <c r="K61" s="22"/>
      <c r="L61" s="22"/>
      <c r="M61" s="22"/>
      <c r="N61" s="23"/>
      <c r="O61" s="22"/>
      <c r="P61" s="22"/>
      <c r="Q61" s="22"/>
      <c r="R61" s="23"/>
      <c r="S61" s="22"/>
      <c r="T61" s="22"/>
      <c r="U61" s="22"/>
      <c r="V61" s="23"/>
      <c r="W61" s="22"/>
      <c r="X61" s="22"/>
      <c r="Y61" s="24"/>
      <c r="Z61" s="22"/>
      <c r="AA61" s="22"/>
      <c r="AB61" s="24"/>
      <c r="AC61" s="22"/>
      <c r="AD61" s="22"/>
      <c r="AE61" s="24"/>
      <c r="AF61" s="25"/>
      <c r="AG61" s="25"/>
      <c r="AH61" s="26"/>
      <c r="AI61" s="22"/>
      <c r="AJ61" s="22"/>
      <c r="AK61" s="24"/>
      <c r="AL61" s="22"/>
      <c r="AM61" s="22"/>
      <c r="AN61" s="24"/>
      <c r="AO61" s="22"/>
      <c r="AP61" s="22"/>
      <c r="AQ61" s="24"/>
      <c r="AR61" s="27"/>
      <c r="AS61" s="27"/>
      <c r="AT61" s="28"/>
      <c r="AU61" s="22"/>
      <c r="AV61" s="22"/>
      <c r="AW61" s="24"/>
      <c r="AX61" s="22"/>
      <c r="AY61" s="22"/>
      <c r="AZ61" s="24"/>
      <c r="BA61" s="22"/>
      <c r="BB61" s="22"/>
      <c r="BC61" s="24"/>
      <c r="BD61" s="27"/>
      <c r="BE61" s="27"/>
      <c r="BF61" s="28"/>
      <c r="BG61" s="22"/>
      <c r="BH61" s="22"/>
      <c r="BI61" s="24"/>
      <c r="BJ61" s="22"/>
      <c r="BK61" s="22"/>
      <c r="BL61" s="24"/>
      <c r="BM61" s="22"/>
      <c r="BN61" s="22"/>
      <c r="BO61" s="24"/>
      <c r="BP61" s="27"/>
      <c r="BQ61" s="22"/>
      <c r="BR61" s="24"/>
      <c r="BS61" s="22"/>
      <c r="BT61" s="22"/>
      <c r="BU61" s="24"/>
      <c r="BV61" s="22"/>
      <c r="BW61" s="22"/>
      <c r="BX61" s="24"/>
      <c r="BY61" s="22"/>
      <c r="BZ61" s="22"/>
      <c r="CA61" s="24"/>
      <c r="CB61" s="29"/>
      <c r="CC61" s="29"/>
      <c r="CD61" s="30"/>
      <c r="CE61" s="22"/>
      <c r="CF61" s="22"/>
      <c r="CG61" s="24"/>
      <c r="CH61" s="22"/>
      <c r="CI61" s="22"/>
      <c r="CJ61" s="24"/>
      <c r="CK61" s="22"/>
      <c r="CL61" s="22"/>
      <c r="CM61" s="24"/>
      <c r="CN61" s="29"/>
      <c r="CO61" s="29"/>
      <c r="CP61" s="30"/>
      <c r="CQ61" s="22"/>
      <c r="CR61" s="22"/>
      <c r="CS61" s="24"/>
      <c r="CT61" s="22"/>
      <c r="CU61" s="22"/>
      <c r="CV61" s="24"/>
      <c r="CW61" s="22"/>
      <c r="CX61" s="22"/>
      <c r="CY61" s="24"/>
      <c r="CZ61" s="29"/>
      <c r="DA61" s="29"/>
      <c r="DB61" s="30"/>
      <c r="DC61" s="22"/>
      <c r="DD61" s="22"/>
      <c r="DE61" s="24"/>
      <c r="DF61" s="22"/>
      <c r="DG61" s="22"/>
      <c r="DH61" s="24"/>
      <c r="DI61" s="22"/>
      <c r="DJ61" s="22"/>
      <c r="DK61" s="24"/>
      <c r="DL61" s="29"/>
      <c r="DM61" s="29"/>
      <c r="DN61" s="30"/>
      <c r="DO61" s="22"/>
      <c r="DP61" s="22"/>
      <c r="DQ61" s="24"/>
      <c r="DR61" s="22"/>
      <c r="DS61" s="22"/>
      <c r="DT61" s="24"/>
      <c r="DU61" s="31"/>
      <c r="DV61" s="31"/>
      <c r="DW61" s="32"/>
      <c r="DX61" s="22"/>
      <c r="DY61" s="22"/>
      <c r="DZ61" s="24"/>
      <c r="EA61" s="31"/>
      <c r="EB61" s="31"/>
      <c r="EC61" s="32"/>
      <c r="ED61" s="22"/>
      <c r="EE61" s="22"/>
      <c r="EF61" s="24"/>
      <c r="EG61" s="22"/>
      <c r="EH61" s="22"/>
      <c r="EI61" s="24"/>
      <c r="EJ61" s="22"/>
      <c r="EK61" s="22"/>
      <c r="EL61" s="24"/>
      <c r="EM61" s="31"/>
      <c r="EN61" s="31"/>
      <c r="EO61" s="32"/>
      <c r="EP61" s="22"/>
      <c r="EQ61" s="22"/>
      <c r="ER61" s="24"/>
      <c r="ES61" s="22"/>
      <c r="ET61" s="22"/>
      <c r="EU61" s="24"/>
      <c r="EV61" s="31"/>
      <c r="EW61" s="31"/>
      <c r="EX61" s="32"/>
      <c r="EY61" s="22">
        <v>23565</v>
      </c>
      <c r="EZ61" s="22">
        <f t="shared" si="64"/>
        <v>23565</v>
      </c>
      <c r="FA61" s="24" t="e">
        <f t="shared" si="65"/>
        <v>#DIV/0!</v>
      </c>
      <c r="FB61" s="22">
        <v>36525</v>
      </c>
      <c r="FC61" s="22">
        <f t="shared" si="66"/>
        <v>36525</v>
      </c>
      <c r="FD61" s="24" t="e">
        <f t="shared" si="67"/>
        <v>#DIV/0!</v>
      </c>
      <c r="FE61" s="33">
        <f t="shared" si="210"/>
        <v>60090</v>
      </c>
      <c r="FF61" s="33">
        <f t="shared" si="68"/>
        <v>60090</v>
      </c>
      <c r="FG61" s="34" t="e">
        <f t="shared" si="69"/>
        <v>#DIV/0!</v>
      </c>
      <c r="FH61" s="22">
        <v>24882.52</v>
      </c>
      <c r="FI61" s="22">
        <f t="shared" si="70"/>
        <v>24882.52</v>
      </c>
      <c r="FJ61" s="24" t="e">
        <f t="shared" si="71"/>
        <v>#DIV/0!</v>
      </c>
      <c r="FK61" s="33">
        <f t="shared" si="211"/>
        <v>84972.52</v>
      </c>
      <c r="FL61" s="33">
        <f t="shared" si="72"/>
        <v>84972.52</v>
      </c>
      <c r="FM61" s="34" t="e">
        <f t="shared" si="73"/>
        <v>#DIV/0!</v>
      </c>
      <c r="FN61" s="22">
        <v>14205</v>
      </c>
      <c r="FO61" s="22">
        <f t="shared" si="74"/>
        <v>14205</v>
      </c>
      <c r="FP61" s="24" t="e">
        <f t="shared" si="75"/>
        <v>#DIV/0!</v>
      </c>
      <c r="FQ61" s="35">
        <f t="shared" si="212"/>
        <v>99177.52</v>
      </c>
      <c r="FR61" s="35">
        <f t="shared" si="213"/>
        <v>99177.52</v>
      </c>
      <c r="FS61" s="36" t="e">
        <f t="shared" si="214"/>
        <v>#DIV/0!</v>
      </c>
      <c r="FT61" s="35">
        <v>30549</v>
      </c>
      <c r="FU61" s="35">
        <f t="shared" si="215"/>
        <v>6984</v>
      </c>
      <c r="FV61" s="36">
        <f t="shared" si="216"/>
        <v>1.2963717377466581</v>
      </c>
      <c r="FW61" s="35">
        <v>15104</v>
      </c>
      <c r="FX61" s="35">
        <f t="shared" si="76"/>
        <v>-21421</v>
      </c>
      <c r="FY61" s="36">
        <f t="shared" si="77"/>
        <v>0.41352498288843259</v>
      </c>
      <c r="FZ61" s="35">
        <f t="shared" si="78"/>
        <v>45653</v>
      </c>
      <c r="GA61" s="35">
        <f t="shared" si="79"/>
        <v>-14437</v>
      </c>
      <c r="GB61" s="36">
        <f t="shared" si="80"/>
        <v>0.75974371775669824</v>
      </c>
      <c r="GC61" s="35">
        <v>23756</v>
      </c>
      <c r="GD61" s="35">
        <f t="shared" si="81"/>
        <v>-1126.5200000000004</v>
      </c>
      <c r="GE61" s="36">
        <f t="shared" si="82"/>
        <v>0.9547264505363604</v>
      </c>
      <c r="GF61" s="35">
        <f t="shared" si="83"/>
        <v>69409</v>
      </c>
      <c r="GG61" s="35">
        <f t="shared" si="84"/>
        <v>-15563.520000000004</v>
      </c>
      <c r="GH61" s="36">
        <f t="shared" si="85"/>
        <v>0.81684055033321357</v>
      </c>
      <c r="GI61" s="35">
        <v>29146</v>
      </c>
      <c r="GJ61" s="35">
        <f t="shared" si="217"/>
        <v>14941</v>
      </c>
      <c r="GK61" s="36">
        <f t="shared" si="218"/>
        <v>2.0518127419922561</v>
      </c>
      <c r="GL61" s="35">
        <f t="shared" si="86"/>
        <v>98555</v>
      </c>
      <c r="GM61" s="35">
        <f t="shared" si="219"/>
        <v>-622.52000000000407</v>
      </c>
      <c r="GN61" s="36">
        <f t="shared" si="220"/>
        <v>0.99372317436451318</v>
      </c>
      <c r="GO61" s="35">
        <v>22652</v>
      </c>
      <c r="GP61" s="35">
        <f t="shared" si="87"/>
        <v>-7897</v>
      </c>
      <c r="GQ61" s="36">
        <f t="shared" si="88"/>
        <v>0.74149726668630722</v>
      </c>
      <c r="GR61" s="35">
        <v>30754</v>
      </c>
      <c r="GS61" s="35">
        <f t="shared" si="89"/>
        <v>15650</v>
      </c>
      <c r="GT61" s="36">
        <f t="shared" si="90"/>
        <v>2.0361493644067798</v>
      </c>
      <c r="GU61" s="35">
        <f t="shared" si="91"/>
        <v>53406</v>
      </c>
      <c r="GV61" s="35">
        <f t="shared" si="92"/>
        <v>7753</v>
      </c>
      <c r="GW61" s="36">
        <f t="shared" si="93"/>
        <v>1.1698245460320242</v>
      </c>
      <c r="GX61" s="35">
        <v>43318</v>
      </c>
      <c r="GY61" s="35">
        <f t="shared" si="94"/>
        <v>19562</v>
      </c>
      <c r="GZ61" s="36">
        <f t="shared" si="95"/>
        <v>1.8234551271257788</v>
      </c>
      <c r="HA61" s="35">
        <f t="shared" si="96"/>
        <v>96724</v>
      </c>
      <c r="HB61" s="35">
        <f t="shared" si="97"/>
        <v>27315</v>
      </c>
      <c r="HC61" s="36">
        <f t="shared" si="98"/>
        <v>1.3935368612139636</v>
      </c>
      <c r="HD61" s="35">
        <v>25586</v>
      </c>
      <c r="HE61" s="35">
        <f t="shared" si="99"/>
        <v>-3560</v>
      </c>
      <c r="HF61" s="36">
        <f t="shared" si="100"/>
        <v>0.87785630961366912</v>
      </c>
      <c r="HG61" s="35">
        <f t="shared" si="101"/>
        <v>122310</v>
      </c>
      <c r="HH61" s="35">
        <f t="shared" si="102"/>
        <v>23755</v>
      </c>
      <c r="HI61" s="36">
        <f t="shared" si="103"/>
        <v>1.2410329257774846</v>
      </c>
      <c r="HJ61" s="22">
        <f t="shared" si="104"/>
        <v>40362.300000000003</v>
      </c>
      <c r="HK61" s="37">
        <f t="shared" si="105"/>
        <v>7839.15</v>
      </c>
    </row>
    <row r="62" spans="1:219" s="1" customFormat="1" ht="11.25" x14ac:dyDescent="0.2">
      <c r="A62" s="13">
        <v>52</v>
      </c>
      <c r="B62" s="21">
        <v>88</v>
      </c>
      <c r="C62" s="21" t="s">
        <v>160</v>
      </c>
      <c r="D62" s="13">
        <v>1012004065</v>
      </c>
      <c r="E62" s="13" t="s">
        <v>127</v>
      </c>
      <c r="F62" s="13">
        <v>86618411</v>
      </c>
      <c r="G62" s="22"/>
      <c r="H62" s="22">
        <v>33176</v>
      </c>
      <c r="I62" s="22">
        <v>10848</v>
      </c>
      <c r="J62" s="23">
        <f>G62+H62+I62</f>
        <v>44024</v>
      </c>
      <c r="K62" s="22">
        <v>12392</v>
      </c>
      <c r="L62" s="22">
        <v>10767</v>
      </c>
      <c r="M62" s="22">
        <v>14471</v>
      </c>
      <c r="N62" s="23">
        <f>J62+K62+L62+M62</f>
        <v>81654</v>
      </c>
      <c r="O62" s="22">
        <v>13679</v>
      </c>
      <c r="P62" s="22">
        <v>15215</v>
      </c>
      <c r="Q62" s="22">
        <v>14496</v>
      </c>
      <c r="R62" s="23">
        <f>N62+O62+P62+Q62</f>
        <v>125044</v>
      </c>
      <c r="S62" s="22">
        <v>16048</v>
      </c>
      <c r="T62" s="22">
        <v>17533</v>
      </c>
      <c r="U62" s="22">
        <v>15256</v>
      </c>
      <c r="V62" s="23">
        <f>R62+S62+T62+U62</f>
        <v>173881</v>
      </c>
      <c r="W62" s="22">
        <v>0</v>
      </c>
      <c r="X62" s="22">
        <f>W62-G62</f>
        <v>0</v>
      </c>
      <c r="Y62" s="24" t="e">
        <f>W62/G62</f>
        <v>#DIV/0!</v>
      </c>
      <c r="Z62" s="22">
        <v>26328</v>
      </c>
      <c r="AA62" s="22">
        <f>Z62-H62</f>
        <v>-6848</v>
      </c>
      <c r="AB62" s="24">
        <f>Z62/H62</f>
        <v>0.79358572462020738</v>
      </c>
      <c r="AC62" s="22">
        <v>0</v>
      </c>
      <c r="AD62" s="22">
        <f>AC62-I62</f>
        <v>-10848</v>
      </c>
      <c r="AE62" s="24">
        <f>AC62/I62</f>
        <v>0</v>
      </c>
      <c r="AF62" s="25">
        <f>W62+Z62+AC62</f>
        <v>26328</v>
      </c>
      <c r="AG62" s="25">
        <f>AF62-J62</f>
        <v>-17696</v>
      </c>
      <c r="AH62" s="26">
        <f>AF62/J62</f>
        <v>0.59803743412683985</v>
      </c>
      <c r="AI62" s="22">
        <v>27888</v>
      </c>
      <c r="AJ62" s="22">
        <f>AI62-K62</f>
        <v>15496</v>
      </c>
      <c r="AK62" s="24">
        <f>AI62/K62</f>
        <v>2.2504841833440929</v>
      </c>
      <c r="AL62" s="22">
        <v>14199</v>
      </c>
      <c r="AM62" s="22">
        <f>AL62-L62</f>
        <v>3432</v>
      </c>
      <c r="AN62" s="24">
        <f>AL62/L62</f>
        <v>1.3187517414321539</v>
      </c>
      <c r="AO62" s="22">
        <v>15748</v>
      </c>
      <c r="AP62" s="22">
        <f>AO62-M62</f>
        <v>1277</v>
      </c>
      <c r="AQ62" s="24">
        <f>AO62/M62</f>
        <v>1.0882454564301016</v>
      </c>
      <c r="AR62" s="27">
        <f>AF62+AI62+AL62+AO62</f>
        <v>84163</v>
      </c>
      <c r="AS62" s="27">
        <f>AR62-N62</f>
        <v>2509</v>
      </c>
      <c r="AT62" s="28">
        <f>AR62/N62</f>
        <v>1.0307272148333211</v>
      </c>
      <c r="AU62" s="22">
        <v>16197</v>
      </c>
      <c r="AV62" s="22">
        <f>AU62-O62</f>
        <v>2518</v>
      </c>
      <c r="AW62" s="24">
        <f>AU62/O62</f>
        <v>1.1840777834637035</v>
      </c>
      <c r="AX62" s="22">
        <v>17002</v>
      </c>
      <c r="AY62" s="22">
        <f>AX62-P62</f>
        <v>1787</v>
      </c>
      <c r="AZ62" s="24">
        <f>AX62/P62</f>
        <v>1.1174498849819257</v>
      </c>
      <c r="BA62" s="22">
        <v>16646</v>
      </c>
      <c r="BB62" s="22">
        <f>BA62-Q62</f>
        <v>2150</v>
      </c>
      <c r="BC62" s="24">
        <f>BA62/Q62</f>
        <v>1.1483167770419427</v>
      </c>
      <c r="BD62" s="27">
        <f>AR62+AU62+AX62+BA62</f>
        <v>134008</v>
      </c>
      <c r="BE62" s="27">
        <f>BD62-R62</f>
        <v>8964</v>
      </c>
      <c r="BF62" s="28">
        <f>BD62/R62</f>
        <v>1.0716867662582772</v>
      </c>
      <c r="BG62" s="22">
        <v>15059</v>
      </c>
      <c r="BH62" s="22">
        <f>BG62-S62</f>
        <v>-989</v>
      </c>
      <c r="BI62" s="24">
        <f>BG62/S62</f>
        <v>0.93837238285144564</v>
      </c>
      <c r="BJ62" s="22">
        <v>16771.689999999999</v>
      </c>
      <c r="BK62" s="22">
        <f>BJ62-T62</f>
        <v>-761.31000000000131</v>
      </c>
      <c r="BL62" s="24">
        <f>BJ62/T62</f>
        <v>0.95657845206182623</v>
      </c>
      <c r="BM62" s="22">
        <v>15665</v>
      </c>
      <c r="BN62" s="22">
        <f>BM62-U62</f>
        <v>409</v>
      </c>
      <c r="BO62" s="24">
        <f>BM62/U62</f>
        <v>1.0268091242789723</v>
      </c>
      <c r="BP62" s="27">
        <f>BD62+BG62+BJ62+BM62</f>
        <v>181503.69</v>
      </c>
      <c r="BQ62" s="22">
        <f>BP62-V62</f>
        <v>7622.6900000000023</v>
      </c>
      <c r="BR62" s="24">
        <f>BP62/V62</f>
        <v>1.0438385447518705</v>
      </c>
      <c r="BS62" s="22">
        <v>10860</v>
      </c>
      <c r="BT62" s="22">
        <f>BS62-W62</f>
        <v>10860</v>
      </c>
      <c r="BU62" s="24" t="e">
        <f>BS62/W62</f>
        <v>#DIV/0!</v>
      </c>
      <c r="BV62" s="22">
        <v>15779</v>
      </c>
      <c r="BW62" s="22">
        <f>BV62-Z62</f>
        <v>-10549</v>
      </c>
      <c r="BX62" s="24">
        <f>BV62/Z62</f>
        <v>0.59932391370404137</v>
      </c>
      <c r="BY62" s="22">
        <v>18506</v>
      </c>
      <c r="BZ62" s="22">
        <f>BY62-AC62</f>
        <v>18506</v>
      </c>
      <c r="CA62" s="24" t="e">
        <f>BY62/AC62</f>
        <v>#DIV/0!</v>
      </c>
      <c r="CB62" s="29">
        <f>BS62+BV62+BY62</f>
        <v>45145</v>
      </c>
      <c r="CC62" s="29">
        <f>CB62-AF62</f>
        <v>18817</v>
      </c>
      <c r="CD62" s="30">
        <f>CB62/AF62</f>
        <v>1.7147143725311456</v>
      </c>
      <c r="CE62" s="22">
        <v>17113</v>
      </c>
      <c r="CF62" s="22">
        <f>CE62-AI62</f>
        <v>-10775</v>
      </c>
      <c r="CG62" s="24">
        <f>CE62/AI62</f>
        <v>0.6136331038439472</v>
      </c>
      <c r="CH62" s="22">
        <v>15677</v>
      </c>
      <c r="CI62" s="22">
        <f>CH62-AL62</f>
        <v>1478</v>
      </c>
      <c r="CJ62" s="24">
        <f>CH62/AL62</f>
        <v>1.1040918374533417</v>
      </c>
      <c r="CK62" s="22">
        <v>19050.18</v>
      </c>
      <c r="CL62" s="22">
        <f>CK62-AO62</f>
        <v>3302.1800000000003</v>
      </c>
      <c r="CM62" s="24">
        <f>CK62/AO62</f>
        <v>1.2096888493776987</v>
      </c>
      <c r="CN62" s="29">
        <f>CB62+CE62+CH62+CK62</f>
        <v>96985.18</v>
      </c>
      <c r="CO62" s="29">
        <f>CN62-AR62</f>
        <v>12822.179999999993</v>
      </c>
      <c r="CP62" s="30">
        <f>CN62/AR62</f>
        <v>1.1523493696755105</v>
      </c>
      <c r="CQ62" s="22">
        <v>16168</v>
      </c>
      <c r="CR62" s="22">
        <f>CQ62-AU62</f>
        <v>-29</v>
      </c>
      <c r="CS62" s="24">
        <f>CQ62/AU62</f>
        <v>0.99820954497746495</v>
      </c>
      <c r="CT62" s="22">
        <v>17729</v>
      </c>
      <c r="CU62" s="22">
        <f>CT62-AX62</f>
        <v>727</v>
      </c>
      <c r="CV62" s="24">
        <f>CT62/AX62</f>
        <v>1.0427596753323138</v>
      </c>
      <c r="CW62" s="22">
        <v>17093</v>
      </c>
      <c r="CX62" s="22">
        <f>CW62-BA62</f>
        <v>447</v>
      </c>
      <c r="CY62" s="24">
        <f>CW62/BA62</f>
        <v>1.0268532980896312</v>
      </c>
      <c r="CZ62" s="29">
        <f>CN62+CQ62+CT62+CW62</f>
        <v>147975.18</v>
      </c>
      <c r="DA62" s="29">
        <f>CZ62-BD62</f>
        <v>13967.179999999993</v>
      </c>
      <c r="DB62" s="30">
        <f>CZ62/BD62</f>
        <v>1.1042264640916959</v>
      </c>
      <c r="DC62" s="22">
        <v>19720</v>
      </c>
      <c r="DD62" s="22">
        <f>DC62-BG62</f>
        <v>4661</v>
      </c>
      <c r="DE62" s="24">
        <f>DC62/BG62</f>
        <v>1.3095159041104987</v>
      </c>
      <c r="DF62" s="22">
        <v>22774</v>
      </c>
      <c r="DG62" s="22">
        <f>DF62-BJ62</f>
        <v>6002.3100000000013</v>
      </c>
      <c r="DH62" s="24">
        <f>DF62/BJ62</f>
        <v>1.3578834333331944</v>
      </c>
      <c r="DI62" s="22">
        <v>28717</v>
      </c>
      <c r="DJ62" s="22">
        <f>DI62-BM62</f>
        <v>13052</v>
      </c>
      <c r="DK62" s="24">
        <f>DI62/BM62</f>
        <v>1.8331950207468879</v>
      </c>
      <c r="DL62" s="29">
        <f>CZ62+DC62+DF62+DI62</f>
        <v>219186.18</v>
      </c>
      <c r="DM62" s="29">
        <f>DL62-BP62</f>
        <v>37682.489999999991</v>
      </c>
      <c r="DN62" s="30">
        <f>DL62/BP62</f>
        <v>1.2076128039049785</v>
      </c>
      <c r="DO62" s="22">
        <v>23078</v>
      </c>
      <c r="DP62" s="22">
        <f>DO62-BV62-BS62</f>
        <v>-3561</v>
      </c>
      <c r="DQ62" s="24">
        <f>DO62/(BV62+BS62)</f>
        <v>0.86632381095386468</v>
      </c>
      <c r="DR62" s="22">
        <v>0</v>
      </c>
      <c r="DS62" s="22">
        <f>DR62-BY62</f>
        <v>-18506</v>
      </c>
      <c r="DT62" s="24">
        <f>DR62/BY62</f>
        <v>0</v>
      </c>
      <c r="DU62" s="31">
        <f>DO62+DR62</f>
        <v>23078</v>
      </c>
      <c r="DV62" s="31">
        <f>DU62-CB62</f>
        <v>-22067</v>
      </c>
      <c r="DW62" s="32">
        <f>DU62/CB62</f>
        <v>0.51119725329493848</v>
      </c>
      <c r="DX62" s="22">
        <v>80631.350000000006</v>
      </c>
      <c r="DY62" s="22">
        <f>DX62-(CK62+CH62+CE62)</f>
        <v>28791.170000000006</v>
      </c>
      <c r="DZ62" s="24">
        <f>DX62/(CK62+CH62+CE62)</f>
        <v>1.5553832953512123</v>
      </c>
      <c r="EA62" s="31">
        <f>DU62+DX62</f>
        <v>103709.35</v>
      </c>
      <c r="EB62" s="31">
        <f>EA62-CN62</f>
        <v>6724.1700000000128</v>
      </c>
      <c r="EC62" s="32">
        <f>EA62/CN62</f>
        <v>1.0693319329819257</v>
      </c>
      <c r="ED62" s="22">
        <v>20834</v>
      </c>
      <c r="EE62" s="22">
        <f>ED62-CQ62</f>
        <v>4666</v>
      </c>
      <c r="EF62" s="24">
        <f>ED62/CQ62</f>
        <v>1.2885947550717467</v>
      </c>
      <c r="EG62" s="22">
        <v>10885</v>
      </c>
      <c r="EH62" s="22">
        <f>EG62-CT62</f>
        <v>-6844</v>
      </c>
      <c r="EI62" s="24">
        <f>EG62/CT62</f>
        <v>0.61396581871509959</v>
      </c>
      <c r="EJ62" s="22">
        <v>37783</v>
      </c>
      <c r="EK62" s="22">
        <f>EJ62-CW62</f>
        <v>20690</v>
      </c>
      <c r="EL62" s="24">
        <f>EJ62/CW62</f>
        <v>2.2104370210027495</v>
      </c>
      <c r="EM62" s="31">
        <f>EA62+ED62+EG62+EJ62</f>
        <v>173211.35</v>
      </c>
      <c r="EN62" s="31">
        <f>EM62-CZ62</f>
        <v>25236.170000000013</v>
      </c>
      <c r="EO62" s="32">
        <f>EM62/CZ62</f>
        <v>1.1705432627282495</v>
      </c>
      <c r="EP62" s="22">
        <v>31494.080000000002</v>
      </c>
      <c r="EQ62" s="22">
        <f>EP62-DF62-DC62</f>
        <v>-10999.919999999998</v>
      </c>
      <c r="ER62" s="24">
        <f>EP62/(DC62+DF62)</f>
        <v>0.74114180825528309</v>
      </c>
      <c r="ES62" s="22">
        <v>71973</v>
      </c>
      <c r="ET62" s="22">
        <f>ES62-DI62</f>
        <v>43256</v>
      </c>
      <c r="EU62" s="24">
        <f>ES62/DI62</f>
        <v>2.5062854755023158</v>
      </c>
      <c r="EV62" s="31">
        <f>EM62+EP62+ES62</f>
        <v>276678.43</v>
      </c>
      <c r="EW62" s="31">
        <f>EV62-DL62</f>
        <v>57492.25</v>
      </c>
      <c r="EX62" s="32">
        <f>EV62/DL62</f>
        <v>1.2622986996716672</v>
      </c>
      <c r="EY62" s="22">
        <v>48876</v>
      </c>
      <c r="EZ62" s="22">
        <f t="shared" si="64"/>
        <v>25798</v>
      </c>
      <c r="FA62" s="24">
        <f t="shared" si="65"/>
        <v>2.1178611664788978</v>
      </c>
      <c r="FB62" s="22">
        <v>80082</v>
      </c>
      <c r="FC62" s="22">
        <f t="shared" si="66"/>
        <v>-549.35000000000582</v>
      </c>
      <c r="FD62" s="24">
        <f t="shared" si="67"/>
        <v>0.99318689318732722</v>
      </c>
      <c r="FE62" s="33">
        <f t="shared" si="210"/>
        <v>128958</v>
      </c>
      <c r="FF62" s="33">
        <f t="shared" si="68"/>
        <v>25248.649999999994</v>
      </c>
      <c r="FG62" s="34">
        <f t="shared" si="69"/>
        <v>1.2434558696973801</v>
      </c>
      <c r="FH62" s="22">
        <v>93380.59</v>
      </c>
      <c r="FI62" s="22">
        <f t="shared" si="70"/>
        <v>23878.589999999997</v>
      </c>
      <c r="FJ62" s="24">
        <f t="shared" si="71"/>
        <v>1.3435669477137349</v>
      </c>
      <c r="FK62" s="33">
        <f t="shared" si="211"/>
        <v>222338.59</v>
      </c>
      <c r="FL62" s="33">
        <f t="shared" si="72"/>
        <v>49127.239999999991</v>
      </c>
      <c r="FM62" s="34">
        <f t="shared" si="73"/>
        <v>1.2836259864033159</v>
      </c>
      <c r="FN62" s="22">
        <v>80989</v>
      </c>
      <c r="FO62" s="22">
        <f t="shared" si="74"/>
        <v>-22478.080000000002</v>
      </c>
      <c r="FP62" s="24">
        <f t="shared" si="75"/>
        <v>0.78275138333854588</v>
      </c>
      <c r="FQ62" s="35">
        <f t="shared" si="212"/>
        <v>303327.58999999997</v>
      </c>
      <c r="FR62" s="35">
        <f t="shared" si="213"/>
        <v>26649.159999999974</v>
      </c>
      <c r="FS62" s="36">
        <f t="shared" si="214"/>
        <v>1.0963181697973348</v>
      </c>
      <c r="FT62" s="35">
        <v>88498</v>
      </c>
      <c r="FU62" s="35">
        <f t="shared" si="215"/>
        <v>39622</v>
      </c>
      <c r="FV62" s="36">
        <f t="shared" si="216"/>
        <v>1.8106637204353875</v>
      </c>
      <c r="FW62" s="35">
        <v>41292</v>
      </c>
      <c r="FX62" s="35">
        <f t="shared" si="76"/>
        <v>-38790</v>
      </c>
      <c r="FY62" s="36">
        <f t="shared" si="77"/>
        <v>0.51562148797482577</v>
      </c>
      <c r="FZ62" s="35">
        <f t="shared" si="78"/>
        <v>129790</v>
      </c>
      <c r="GA62" s="35">
        <f t="shared" si="79"/>
        <v>832</v>
      </c>
      <c r="GB62" s="36">
        <f t="shared" si="80"/>
        <v>1.006451712960809</v>
      </c>
      <c r="GC62" s="35">
        <v>68493</v>
      </c>
      <c r="GD62" s="35">
        <f t="shared" si="81"/>
        <v>-24887.589999999997</v>
      </c>
      <c r="GE62" s="36">
        <f t="shared" si="82"/>
        <v>0.73348219367643752</v>
      </c>
      <c r="GF62" s="35">
        <f t="shared" si="83"/>
        <v>198283</v>
      </c>
      <c r="GG62" s="35">
        <f t="shared" si="84"/>
        <v>-24055.589999999997</v>
      </c>
      <c r="GH62" s="36">
        <f t="shared" si="85"/>
        <v>0.89180650106668391</v>
      </c>
      <c r="GI62" s="35">
        <v>118532</v>
      </c>
      <c r="GJ62" s="35">
        <f t="shared" si="217"/>
        <v>37543</v>
      </c>
      <c r="GK62" s="36">
        <f t="shared" si="218"/>
        <v>1.4635567793157096</v>
      </c>
      <c r="GL62" s="35">
        <f t="shared" si="86"/>
        <v>316815</v>
      </c>
      <c r="GM62" s="35">
        <f t="shared" si="219"/>
        <v>13487.410000000033</v>
      </c>
      <c r="GN62" s="36">
        <f t="shared" si="220"/>
        <v>1.0444648309110294</v>
      </c>
      <c r="GO62" s="35">
        <v>69991</v>
      </c>
      <c r="GP62" s="35">
        <f t="shared" si="87"/>
        <v>-18507</v>
      </c>
      <c r="GQ62" s="36">
        <f t="shared" si="88"/>
        <v>0.79087662998033859</v>
      </c>
      <c r="GR62" s="35">
        <v>74459</v>
      </c>
      <c r="GS62" s="35">
        <f t="shared" si="89"/>
        <v>33167</v>
      </c>
      <c r="GT62" s="36">
        <f t="shared" si="90"/>
        <v>1.8032306500048436</v>
      </c>
      <c r="GU62" s="35">
        <f t="shared" si="91"/>
        <v>144450</v>
      </c>
      <c r="GV62" s="35">
        <f t="shared" si="92"/>
        <v>14660</v>
      </c>
      <c r="GW62" s="36">
        <f t="shared" si="93"/>
        <v>1.1129516911934663</v>
      </c>
      <c r="GX62" s="35">
        <v>90607.84</v>
      </c>
      <c r="GY62" s="35">
        <f t="shared" si="94"/>
        <v>22114.839999999997</v>
      </c>
      <c r="GZ62" s="36">
        <f t="shared" si="95"/>
        <v>1.3228773743302236</v>
      </c>
      <c r="HA62" s="35">
        <f t="shared" si="96"/>
        <v>235057.84</v>
      </c>
      <c r="HB62" s="35">
        <f t="shared" si="97"/>
        <v>36774.839999999997</v>
      </c>
      <c r="HC62" s="36">
        <f t="shared" si="98"/>
        <v>1.1854664292955019</v>
      </c>
      <c r="HD62" s="35">
        <v>98785</v>
      </c>
      <c r="HE62" s="35">
        <f t="shared" si="99"/>
        <v>-19747</v>
      </c>
      <c r="HF62" s="36">
        <f t="shared" si="100"/>
        <v>0.83340363783619609</v>
      </c>
      <c r="HG62" s="35">
        <f t="shared" si="101"/>
        <v>333842.83999999997</v>
      </c>
      <c r="HH62" s="35">
        <f t="shared" si="102"/>
        <v>17027.839999999967</v>
      </c>
      <c r="HI62" s="36">
        <f t="shared" si="103"/>
        <v>1.0537469501128418</v>
      </c>
      <c r="HJ62" s="22">
        <f t="shared" si="104"/>
        <v>136875.5644</v>
      </c>
      <c r="HK62" s="37">
        <f t="shared" si="105"/>
        <v>6981.4143999999869</v>
      </c>
    </row>
    <row r="63" spans="1:219" s="1" customFormat="1" ht="11.25" x14ac:dyDescent="0.2">
      <c r="A63" s="13">
        <v>53</v>
      </c>
      <c r="B63" s="21">
        <v>69</v>
      </c>
      <c r="C63" s="21" t="s">
        <v>161</v>
      </c>
      <c r="D63" s="13">
        <v>1012012958</v>
      </c>
      <c r="E63" s="13"/>
      <c r="F63" s="13">
        <v>86618101</v>
      </c>
      <c r="G63" s="22"/>
      <c r="H63" s="22"/>
      <c r="I63" s="22"/>
      <c r="J63" s="23"/>
      <c r="K63" s="22"/>
      <c r="L63" s="22"/>
      <c r="M63" s="22"/>
      <c r="N63" s="23"/>
      <c r="O63" s="22"/>
      <c r="P63" s="22"/>
      <c r="Q63" s="22"/>
      <c r="R63" s="23"/>
      <c r="S63" s="22"/>
      <c r="T63" s="22"/>
      <c r="U63" s="22"/>
      <c r="V63" s="23"/>
      <c r="W63" s="22"/>
      <c r="X63" s="22"/>
      <c r="Y63" s="24"/>
      <c r="Z63" s="22"/>
      <c r="AA63" s="22"/>
      <c r="AB63" s="24"/>
      <c r="AC63" s="22"/>
      <c r="AD63" s="22"/>
      <c r="AE63" s="24"/>
      <c r="AF63" s="25"/>
      <c r="AG63" s="25"/>
      <c r="AH63" s="26"/>
      <c r="AI63" s="22"/>
      <c r="AJ63" s="22"/>
      <c r="AK63" s="24"/>
      <c r="AL63" s="22"/>
      <c r="AM63" s="22"/>
      <c r="AN63" s="24"/>
      <c r="AO63" s="22"/>
      <c r="AP63" s="22"/>
      <c r="AQ63" s="24"/>
      <c r="AR63" s="27"/>
      <c r="AS63" s="27"/>
      <c r="AT63" s="28"/>
      <c r="AU63" s="22"/>
      <c r="AV63" s="22"/>
      <c r="AW63" s="24"/>
      <c r="AX63" s="22"/>
      <c r="AY63" s="22"/>
      <c r="AZ63" s="24"/>
      <c r="BA63" s="22"/>
      <c r="BB63" s="22"/>
      <c r="BC63" s="24"/>
      <c r="BD63" s="27"/>
      <c r="BE63" s="27"/>
      <c r="BF63" s="28"/>
      <c r="BG63" s="22"/>
      <c r="BH63" s="22"/>
      <c r="BI63" s="24"/>
      <c r="BJ63" s="22"/>
      <c r="BK63" s="22"/>
      <c r="BL63" s="24"/>
      <c r="BM63" s="22"/>
      <c r="BN63" s="22"/>
      <c r="BO63" s="24"/>
      <c r="BP63" s="27"/>
      <c r="BQ63" s="22"/>
      <c r="BR63" s="24"/>
      <c r="BS63" s="22"/>
      <c r="BT63" s="22"/>
      <c r="BU63" s="24"/>
      <c r="BV63" s="22"/>
      <c r="BW63" s="22"/>
      <c r="BX63" s="24"/>
      <c r="BY63" s="22"/>
      <c r="BZ63" s="22"/>
      <c r="CA63" s="24"/>
      <c r="CB63" s="29"/>
      <c r="CC63" s="29"/>
      <c r="CD63" s="30"/>
      <c r="CE63" s="22"/>
      <c r="CF63" s="22"/>
      <c r="CG63" s="24"/>
      <c r="CH63" s="22"/>
      <c r="CI63" s="22"/>
      <c r="CJ63" s="24"/>
      <c r="CK63" s="22"/>
      <c r="CL63" s="22"/>
      <c r="CM63" s="24"/>
      <c r="CN63" s="29"/>
      <c r="CO63" s="29"/>
      <c r="CP63" s="30"/>
      <c r="CQ63" s="22"/>
      <c r="CR63" s="22"/>
      <c r="CS63" s="24"/>
      <c r="CT63" s="22"/>
      <c r="CU63" s="22"/>
      <c r="CV63" s="24"/>
      <c r="CW63" s="22"/>
      <c r="CX63" s="22"/>
      <c r="CY63" s="24"/>
      <c r="CZ63" s="29"/>
      <c r="DA63" s="29"/>
      <c r="DB63" s="30"/>
      <c r="DC63" s="22"/>
      <c r="DD63" s="22"/>
      <c r="DE63" s="24"/>
      <c r="DF63" s="22"/>
      <c r="DG63" s="22"/>
      <c r="DH63" s="24"/>
      <c r="DI63" s="22"/>
      <c r="DJ63" s="22"/>
      <c r="DK63" s="24"/>
      <c r="DL63" s="29"/>
      <c r="DM63" s="29"/>
      <c r="DN63" s="30"/>
      <c r="DO63" s="22"/>
      <c r="DP63" s="22"/>
      <c r="DQ63" s="24"/>
      <c r="DR63" s="22"/>
      <c r="DS63" s="22"/>
      <c r="DT63" s="24"/>
      <c r="DU63" s="31"/>
      <c r="DV63" s="31"/>
      <c r="DW63" s="32"/>
      <c r="DX63" s="22"/>
      <c r="DY63" s="22"/>
      <c r="DZ63" s="24"/>
      <c r="EA63" s="31"/>
      <c r="EB63" s="31"/>
      <c r="EC63" s="32"/>
      <c r="ED63" s="22"/>
      <c r="EE63" s="22"/>
      <c r="EF63" s="24"/>
      <c r="EG63" s="22"/>
      <c r="EH63" s="22"/>
      <c r="EI63" s="24"/>
      <c r="EJ63" s="22"/>
      <c r="EK63" s="22"/>
      <c r="EL63" s="24"/>
      <c r="EM63" s="31"/>
      <c r="EN63" s="31"/>
      <c r="EO63" s="32"/>
      <c r="EP63" s="22"/>
      <c r="EQ63" s="22"/>
      <c r="ER63" s="24"/>
      <c r="ES63" s="22"/>
      <c r="ET63" s="22"/>
      <c r="EU63" s="24"/>
      <c r="EV63" s="31"/>
      <c r="EW63" s="31"/>
      <c r="EX63" s="32"/>
      <c r="EY63" s="22">
        <v>0</v>
      </c>
      <c r="EZ63" s="22">
        <f t="shared" ref="EZ63:EZ94" si="221">EY63-DU63</f>
        <v>0</v>
      </c>
      <c r="FA63" s="24" t="e">
        <f t="shared" ref="FA63:FA94" si="222">EY63/DU63</f>
        <v>#DIV/0!</v>
      </c>
      <c r="FB63" s="22">
        <v>0</v>
      </c>
      <c r="FC63" s="22">
        <f t="shared" ref="FC63:FC94" si="223">FB63-DX63</f>
        <v>0</v>
      </c>
      <c r="FD63" s="24" t="e">
        <f t="shared" ref="FD63:FD94" si="224">FB63/DX63</f>
        <v>#DIV/0!</v>
      </c>
      <c r="FE63" s="33">
        <f t="shared" si="210"/>
        <v>0</v>
      </c>
      <c r="FF63" s="33">
        <f t="shared" ref="FF63:FF94" si="225">FE63-EA63</f>
        <v>0</v>
      </c>
      <c r="FG63" s="34" t="e">
        <f t="shared" ref="FG63:FG94" si="226">FE63/EA63</f>
        <v>#DIV/0!</v>
      </c>
      <c r="FH63" s="22">
        <v>0</v>
      </c>
      <c r="FI63" s="22">
        <f t="shared" ref="FI63:FI94" si="227">FH63-(ED63+EG63+EJ63)</f>
        <v>0</v>
      </c>
      <c r="FJ63" s="24" t="e">
        <f t="shared" ref="FJ63:FJ94" si="228">FH63/(ED63+EG63+EJ63)</f>
        <v>#DIV/0!</v>
      </c>
      <c r="FK63" s="33">
        <f t="shared" si="211"/>
        <v>0</v>
      </c>
      <c r="FL63" s="33">
        <f t="shared" ref="FL63:FL94" si="229">FK63-EM63</f>
        <v>0</v>
      </c>
      <c r="FM63" s="34" t="e">
        <f t="shared" ref="FM63:FM94" si="230">FK63/EM63</f>
        <v>#DIV/0!</v>
      </c>
      <c r="FN63" s="22">
        <v>0</v>
      </c>
      <c r="FO63" s="22">
        <f t="shared" ref="FO63:FO94" si="231">FN63-ES63-EP63</f>
        <v>0</v>
      </c>
      <c r="FP63" s="24" t="e">
        <f t="shared" ref="FP63:FP94" si="232">FN63/(EP63+ES63)</f>
        <v>#DIV/0!</v>
      </c>
      <c r="FQ63" s="35">
        <f t="shared" si="212"/>
        <v>0</v>
      </c>
      <c r="FR63" s="35">
        <f t="shared" si="213"/>
        <v>0</v>
      </c>
      <c r="FS63" s="36" t="e">
        <f t="shared" si="214"/>
        <v>#DIV/0!</v>
      </c>
      <c r="FT63" s="35">
        <v>101624</v>
      </c>
      <c r="FU63" s="35">
        <f t="shared" si="215"/>
        <v>101624</v>
      </c>
      <c r="FV63" s="36" t="e">
        <f t="shared" si="216"/>
        <v>#DIV/0!</v>
      </c>
      <c r="FW63" s="35">
        <v>88082</v>
      </c>
      <c r="FX63" s="35">
        <f t="shared" si="76"/>
        <v>88082</v>
      </c>
      <c r="FY63" s="36" t="e">
        <f t="shared" si="77"/>
        <v>#DIV/0!</v>
      </c>
      <c r="FZ63" s="35">
        <f t="shared" si="78"/>
        <v>189706</v>
      </c>
      <c r="GA63" s="35">
        <f t="shared" si="79"/>
        <v>189706</v>
      </c>
      <c r="GB63" s="36" t="e">
        <f t="shared" si="80"/>
        <v>#DIV/0!</v>
      </c>
      <c r="GC63" s="35">
        <v>97760</v>
      </c>
      <c r="GD63" s="35">
        <f t="shared" si="81"/>
        <v>97760</v>
      </c>
      <c r="GE63" s="36" t="e">
        <f t="shared" si="82"/>
        <v>#DIV/0!</v>
      </c>
      <c r="GF63" s="35">
        <f t="shared" si="83"/>
        <v>287466</v>
      </c>
      <c r="GG63" s="35">
        <f t="shared" si="84"/>
        <v>287466</v>
      </c>
      <c r="GH63" s="36" t="e">
        <f t="shared" si="85"/>
        <v>#DIV/0!</v>
      </c>
      <c r="GI63" s="35">
        <v>185473.57</v>
      </c>
      <c r="GJ63" s="35">
        <f t="shared" si="217"/>
        <v>185473.57</v>
      </c>
      <c r="GK63" s="36" t="e">
        <f t="shared" si="218"/>
        <v>#DIV/0!</v>
      </c>
      <c r="GL63" s="35">
        <f t="shared" si="86"/>
        <v>472939.57</v>
      </c>
      <c r="GM63" s="35">
        <f t="shared" si="219"/>
        <v>472939.57</v>
      </c>
      <c r="GN63" s="36" t="e">
        <f t="shared" si="220"/>
        <v>#DIV/0!</v>
      </c>
      <c r="GO63" s="35">
        <v>99124</v>
      </c>
      <c r="GP63" s="35">
        <f t="shared" si="87"/>
        <v>-2500</v>
      </c>
      <c r="GQ63" s="36">
        <f t="shared" si="88"/>
        <v>0.97539951192631658</v>
      </c>
      <c r="GR63" s="35">
        <v>119479</v>
      </c>
      <c r="GS63" s="35">
        <f t="shared" si="89"/>
        <v>31397</v>
      </c>
      <c r="GT63" s="36">
        <f t="shared" si="90"/>
        <v>1.3564519425081174</v>
      </c>
      <c r="GU63" s="35">
        <f t="shared" si="91"/>
        <v>218603</v>
      </c>
      <c r="GV63" s="35">
        <f t="shared" si="92"/>
        <v>28897</v>
      </c>
      <c r="GW63" s="36">
        <f t="shared" si="93"/>
        <v>1.1523251768526035</v>
      </c>
      <c r="GX63" s="35">
        <v>110514.36</v>
      </c>
      <c r="GY63" s="35">
        <f t="shared" si="94"/>
        <v>12754.36</v>
      </c>
      <c r="GZ63" s="36">
        <f t="shared" si="95"/>
        <v>1.1304660392798691</v>
      </c>
      <c r="HA63" s="35">
        <f t="shared" si="96"/>
        <v>329117.36</v>
      </c>
      <c r="HB63" s="35">
        <f t="shared" si="97"/>
        <v>41651.359999999986</v>
      </c>
      <c r="HC63" s="36">
        <f t="shared" si="98"/>
        <v>1.1448914306387536</v>
      </c>
      <c r="HD63" s="35">
        <v>162226</v>
      </c>
      <c r="HE63" s="35">
        <f t="shared" si="99"/>
        <v>-23247.570000000007</v>
      </c>
      <c r="HF63" s="36">
        <f t="shared" si="100"/>
        <v>0.87465831385032378</v>
      </c>
      <c r="HG63" s="35">
        <f t="shared" si="101"/>
        <v>491343.35999999999</v>
      </c>
      <c r="HH63" s="35">
        <f t="shared" si="102"/>
        <v>18403.789999999979</v>
      </c>
      <c r="HI63" s="36">
        <f t="shared" si="103"/>
        <v>1.0389136184988708</v>
      </c>
      <c r="HJ63" s="22">
        <f t="shared" si="104"/>
        <v>162143.3088</v>
      </c>
      <c r="HK63" s="37">
        <f t="shared" si="105"/>
        <v>6073.2506999999932</v>
      </c>
    </row>
    <row r="64" spans="1:219" s="1" customFormat="1" ht="11.25" x14ac:dyDescent="0.2">
      <c r="A64" s="13">
        <v>54</v>
      </c>
      <c r="B64" s="21">
        <v>86</v>
      </c>
      <c r="C64" s="21" t="s">
        <v>162</v>
      </c>
      <c r="D64" s="13">
        <v>1012007771</v>
      </c>
      <c r="E64" s="13"/>
      <c r="F64" s="13">
        <v>86618411</v>
      </c>
      <c r="G64" s="22"/>
      <c r="H64" s="22">
        <v>18419</v>
      </c>
      <c r="I64" s="22">
        <v>37881</v>
      </c>
      <c r="J64" s="23">
        <f>G64+H64+I64</f>
        <v>56300</v>
      </c>
      <c r="K64" s="22">
        <v>20047</v>
      </c>
      <c r="L64" s="22">
        <v>17395</v>
      </c>
      <c r="M64" s="22">
        <v>18871</v>
      </c>
      <c r="N64" s="23">
        <f>J64+K64+L64+M64</f>
        <v>112613</v>
      </c>
      <c r="O64" s="22">
        <v>31827</v>
      </c>
      <c r="P64" s="22">
        <v>0</v>
      </c>
      <c r="Q64" s="22">
        <v>38617</v>
      </c>
      <c r="R64" s="23">
        <f>N64+O64+P64+Q64</f>
        <v>183057</v>
      </c>
      <c r="S64" s="22">
        <v>16609</v>
      </c>
      <c r="T64" s="22">
        <v>19731</v>
      </c>
      <c r="U64" s="22">
        <v>33310</v>
      </c>
      <c r="V64" s="23">
        <f>R64+S64+T64+U64</f>
        <v>252707</v>
      </c>
      <c r="W64" s="22">
        <v>0</v>
      </c>
      <c r="X64" s="22">
        <f>W64-G64</f>
        <v>0</v>
      </c>
      <c r="Y64" s="24" t="e">
        <f>W64/G64</f>
        <v>#DIV/0!</v>
      </c>
      <c r="Z64" s="22">
        <v>21695</v>
      </c>
      <c r="AA64" s="22">
        <f>Z64-H64</f>
        <v>3276</v>
      </c>
      <c r="AB64" s="24">
        <f>Z64/H64</f>
        <v>1.1778598186655085</v>
      </c>
      <c r="AC64" s="22">
        <v>47119</v>
      </c>
      <c r="AD64" s="22">
        <f>AC64-I64</f>
        <v>9238</v>
      </c>
      <c r="AE64" s="24">
        <f>AC64/I64</f>
        <v>1.2438689580528497</v>
      </c>
      <c r="AF64" s="25">
        <f>W64+Z64+AC64</f>
        <v>68814</v>
      </c>
      <c r="AG64" s="25">
        <f>AF64-J64</f>
        <v>12514</v>
      </c>
      <c r="AH64" s="26">
        <f>AF64/J64</f>
        <v>1.2222735346358793</v>
      </c>
      <c r="AI64" s="22">
        <v>21168</v>
      </c>
      <c r="AJ64" s="22">
        <f>AI64-K64</f>
        <v>1121</v>
      </c>
      <c r="AK64" s="24">
        <f>AI64/K64</f>
        <v>1.0559185913104205</v>
      </c>
      <c r="AL64" s="22">
        <v>21292</v>
      </c>
      <c r="AM64" s="22">
        <f>AL64-L64</f>
        <v>3897</v>
      </c>
      <c r="AN64" s="24">
        <f>AL64/L64</f>
        <v>1.2240298936476</v>
      </c>
      <c r="AO64" s="22">
        <v>35050</v>
      </c>
      <c r="AP64" s="22">
        <f>AO64-M64</f>
        <v>16179</v>
      </c>
      <c r="AQ64" s="24">
        <f>AO64/M64</f>
        <v>1.8573472523978591</v>
      </c>
      <c r="AR64" s="27">
        <f>AF64+AI64+AL64+AO64</f>
        <v>146324</v>
      </c>
      <c r="AS64" s="27">
        <f>AR64-N64</f>
        <v>33711</v>
      </c>
      <c r="AT64" s="28">
        <f>AR64/N64</f>
        <v>1.2993526502268833</v>
      </c>
      <c r="AU64" s="22">
        <v>0</v>
      </c>
      <c r="AV64" s="22">
        <f>AU64-O64</f>
        <v>-31827</v>
      </c>
      <c r="AW64" s="24">
        <f>AU64/O64</f>
        <v>0</v>
      </c>
      <c r="AX64" s="22">
        <v>24389</v>
      </c>
      <c r="AY64" s="22">
        <f>AX64-P64</f>
        <v>24389</v>
      </c>
      <c r="AZ64" s="24" t="e">
        <f>AX64/P64</f>
        <v>#DIV/0!</v>
      </c>
      <c r="BA64" s="22">
        <v>46772</v>
      </c>
      <c r="BB64" s="22">
        <f>BA64-Q64</f>
        <v>8155</v>
      </c>
      <c r="BC64" s="24">
        <f>BA64/Q64</f>
        <v>1.2111764248905923</v>
      </c>
      <c r="BD64" s="27">
        <f>AR64+AU64+AX64+BA64</f>
        <v>217485</v>
      </c>
      <c r="BE64" s="27">
        <f>BD64-R64</f>
        <v>34428</v>
      </c>
      <c r="BF64" s="28">
        <f>BD64/R64</f>
        <v>1.1880725675609236</v>
      </c>
      <c r="BG64" s="22">
        <v>675</v>
      </c>
      <c r="BH64" s="22">
        <f>BG64-S64</f>
        <v>-15934</v>
      </c>
      <c r="BI64" s="24">
        <f>BG64/S64</f>
        <v>4.0640616533204887E-2</v>
      </c>
      <c r="BJ64" s="22">
        <v>41304</v>
      </c>
      <c r="BK64" s="22">
        <f>BJ64-T64</f>
        <v>21573</v>
      </c>
      <c r="BL64" s="24">
        <f>BJ64/T64</f>
        <v>2.0933556332674472</v>
      </c>
      <c r="BM64" s="22">
        <v>36991</v>
      </c>
      <c r="BN64" s="22">
        <f>BM64-U64</f>
        <v>3681</v>
      </c>
      <c r="BO64" s="24">
        <f>BM64/U64</f>
        <v>1.110507355148604</v>
      </c>
      <c r="BP64" s="27">
        <f>BD64+BG64+BJ64+BM64</f>
        <v>296455</v>
      </c>
      <c r="BQ64" s="22">
        <f>BP64-V64</f>
        <v>43748</v>
      </c>
      <c r="BR64" s="24">
        <f>BP64/V64</f>
        <v>1.1731174838844987</v>
      </c>
      <c r="BS64" s="22">
        <v>0</v>
      </c>
      <c r="BT64" s="22">
        <f>BS64-W64</f>
        <v>0</v>
      </c>
      <c r="BU64" s="24" t="e">
        <f>BS64/W64</f>
        <v>#DIV/0!</v>
      </c>
      <c r="BV64" s="22">
        <v>43416</v>
      </c>
      <c r="BW64" s="22">
        <f>BV64-Z64</f>
        <v>21721</v>
      </c>
      <c r="BX64" s="24">
        <f>BV64/Z64</f>
        <v>2.0011984328186219</v>
      </c>
      <c r="BY64" s="22">
        <v>24580.69</v>
      </c>
      <c r="BZ64" s="22">
        <f>BY64-AC64</f>
        <v>-22538.31</v>
      </c>
      <c r="CA64" s="24">
        <f>BY64/AC64</f>
        <v>0.52167257369638576</v>
      </c>
      <c r="CB64" s="29">
        <f>BS64+BV64+BY64</f>
        <v>67996.69</v>
      </c>
      <c r="CC64" s="29">
        <f>CB64-AF64</f>
        <v>-817.30999999999767</v>
      </c>
      <c r="CD64" s="30">
        <f>CB64/AF64</f>
        <v>0.98812291103554517</v>
      </c>
      <c r="CE64" s="22">
        <v>20903</v>
      </c>
      <c r="CF64" s="22">
        <f>CE64-AI64</f>
        <v>-265</v>
      </c>
      <c r="CG64" s="24">
        <f>CE64/AI64</f>
        <v>0.98748110355253216</v>
      </c>
      <c r="CH64" s="22">
        <v>33281</v>
      </c>
      <c r="CI64" s="22">
        <f>CH64-AL64</f>
        <v>11989</v>
      </c>
      <c r="CJ64" s="24">
        <f>CH64/AL64</f>
        <v>1.5630753334585761</v>
      </c>
      <c r="CK64" s="22">
        <v>16323</v>
      </c>
      <c r="CL64" s="22">
        <f>CK64-AO64</f>
        <v>-18727</v>
      </c>
      <c r="CM64" s="24">
        <f>CK64/AO64</f>
        <v>0.46570613409415124</v>
      </c>
      <c r="CN64" s="29">
        <f>CB64+CE64+CH64+CK64</f>
        <v>138503.69</v>
      </c>
      <c r="CO64" s="29">
        <f>CN64-AR64</f>
        <v>-7820.3099999999977</v>
      </c>
      <c r="CP64" s="30">
        <f>CN64/AR64</f>
        <v>0.94655483721057376</v>
      </c>
      <c r="CQ64" s="22">
        <v>37305</v>
      </c>
      <c r="CR64" s="22">
        <f>CQ64-AU64</f>
        <v>37305</v>
      </c>
      <c r="CS64" s="24" t="e">
        <f>CQ64/AU64</f>
        <v>#DIV/0!</v>
      </c>
      <c r="CT64" s="22">
        <v>0</v>
      </c>
      <c r="CU64" s="22">
        <f>CT64-AX64</f>
        <v>-24389</v>
      </c>
      <c r="CV64" s="24">
        <f>CT64/AX64</f>
        <v>0</v>
      </c>
      <c r="CW64" s="22">
        <v>42109</v>
      </c>
      <c r="CX64" s="22">
        <f>CW64-BA64</f>
        <v>-4663</v>
      </c>
      <c r="CY64" s="24">
        <f>CW64/BA64</f>
        <v>0.90030360044471047</v>
      </c>
      <c r="CZ64" s="29">
        <f>CN64+CQ64+CT64+CW64</f>
        <v>217917.69</v>
      </c>
      <c r="DA64" s="29">
        <f>CZ64-BD64</f>
        <v>432.69000000000233</v>
      </c>
      <c r="DB64" s="30">
        <f>CZ64/BD64</f>
        <v>1.0019895165183805</v>
      </c>
      <c r="DC64" s="22">
        <v>28950</v>
      </c>
      <c r="DD64" s="22">
        <f>DC64-BG64</f>
        <v>28275</v>
      </c>
      <c r="DE64" s="24">
        <f>DC64/BG64</f>
        <v>42.888888888888886</v>
      </c>
      <c r="DF64" s="22">
        <v>20169</v>
      </c>
      <c r="DG64" s="22">
        <f>DF64-BJ64</f>
        <v>-21135</v>
      </c>
      <c r="DH64" s="24">
        <f>DF64/BJ64</f>
        <v>0.48830621731551421</v>
      </c>
      <c r="DI64" s="22">
        <v>34644</v>
      </c>
      <c r="DJ64" s="22">
        <f>DI64-BM64</f>
        <v>-2347</v>
      </c>
      <c r="DK64" s="24">
        <f>DI64/BM64</f>
        <v>0.9365521343029386</v>
      </c>
      <c r="DL64" s="29">
        <f>CZ64+DC64+DF64+DI64</f>
        <v>301680.69</v>
      </c>
      <c r="DM64" s="29">
        <f>DL64-BP64</f>
        <v>5225.6900000000023</v>
      </c>
      <c r="DN64" s="30">
        <f>DL64/BP64</f>
        <v>1.017627262147712</v>
      </c>
      <c r="DO64" s="22">
        <v>45241</v>
      </c>
      <c r="DP64" s="22">
        <f>DO64-BV64-BS64</f>
        <v>1825</v>
      </c>
      <c r="DQ64" s="24">
        <f>DO64/(BV64+BS64)</f>
        <v>1.0420351943983786</v>
      </c>
      <c r="DR64" s="22">
        <v>28006</v>
      </c>
      <c r="DS64" s="22">
        <f>DR64-BY64</f>
        <v>3425.3100000000013</v>
      </c>
      <c r="DT64" s="24">
        <f>DR64/BY64</f>
        <v>1.139349627695561</v>
      </c>
      <c r="DU64" s="31">
        <f>DO64+DR64</f>
        <v>73247</v>
      </c>
      <c r="DV64" s="31">
        <f>DU64-CB64</f>
        <v>5250.3099999999977</v>
      </c>
      <c r="DW64" s="32">
        <f>DU64/CB64</f>
        <v>1.0772141996911908</v>
      </c>
      <c r="DX64" s="22">
        <v>61644</v>
      </c>
      <c r="DY64" s="22">
        <f>DX64-(CK64+CH64+CE64)</f>
        <v>-8863</v>
      </c>
      <c r="DZ64" s="24">
        <f>DX64/(CK64+CH64+CE64)</f>
        <v>0.87429616917469188</v>
      </c>
      <c r="EA64" s="31">
        <f>DU64+DX64</f>
        <v>134891</v>
      </c>
      <c r="EB64" s="31">
        <f>EA64-CN64</f>
        <v>-3612.6900000000023</v>
      </c>
      <c r="EC64" s="32">
        <f>EA64/CN64</f>
        <v>0.97391629060568707</v>
      </c>
      <c r="ED64" s="22">
        <v>1423</v>
      </c>
      <c r="EE64" s="22">
        <f>ED64-CQ64</f>
        <v>-35882</v>
      </c>
      <c r="EF64" s="24">
        <f>ED64/CQ64</f>
        <v>3.8145020774695081E-2</v>
      </c>
      <c r="EG64" s="22">
        <v>47476</v>
      </c>
      <c r="EH64" s="22">
        <f>EG64-CT64</f>
        <v>47476</v>
      </c>
      <c r="EI64" s="24" t="e">
        <f>EG64/CT64</f>
        <v>#DIV/0!</v>
      </c>
      <c r="EJ64" s="22">
        <v>30029</v>
      </c>
      <c r="EK64" s="22">
        <f>EJ64-CW64</f>
        <v>-12080</v>
      </c>
      <c r="EL64" s="24">
        <f>EJ64/CW64</f>
        <v>0.71312546011541478</v>
      </c>
      <c r="EM64" s="31">
        <f>EA64+ED64+EG64+EJ64</f>
        <v>213819</v>
      </c>
      <c r="EN64" s="31">
        <f>EM64-CZ64</f>
        <v>-4098.6900000000023</v>
      </c>
      <c r="EO64" s="32">
        <f>EM64/CZ64</f>
        <v>0.98119156824762599</v>
      </c>
      <c r="EP64" s="22">
        <v>48700</v>
      </c>
      <c r="EQ64" s="22">
        <f>EP64-DF64-DC64</f>
        <v>-419</v>
      </c>
      <c r="ER64" s="24">
        <f>EP64/(DC64+DF64)</f>
        <v>0.99146969604430057</v>
      </c>
      <c r="ES64" s="22">
        <v>24527</v>
      </c>
      <c r="ET64" s="22">
        <f>ES64-DI64</f>
        <v>-10117</v>
      </c>
      <c r="EU64" s="24">
        <f>ES64/DI64</f>
        <v>0.70797252049416926</v>
      </c>
      <c r="EV64" s="31">
        <f>EM64+EP64+ES64</f>
        <v>287046</v>
      </c>
      <c r="EW64" s="31">
        <f>EV64-DL64</f>
        <v>-14634.690000000002</v>
      </c>
      <c r="EX64" s="32">
        <f>EV64/DL64</f>
        <v>0.95148947053919819</v>
      </c>
      <c r="EY64" s="22">
        <v>65636</v>
      </c>
      <c r="EZ64" s="22">
        <f t="shared" si="221"/>
        <v>-7611</v>
      </c>
      <c r="FA64" s="24">
        <f t="shared" si="222"/>
        <v>0.89609130749382226</v>
      </c>
      <c r="FB64" s="22">
        <v>54212</v>
      </c>
      <c r="FC64" s="22">
        <f t="shared" si="223"/>
        <v>-7432</v>
      </c>
      <c r="FD64" s="24">
        <f t="shared" si="224"/>
        <v>0.87943676594640197</v>
      </c>
      <c r="FE64" s="33">
        <f t="shared" si="210"/>
        <v>119848</v>
      </c>
      <c r="FF64" s="33">
        <f t="shared" si="225"/>
        <v>-15043</v>
      </c>
      <c r="FG64" s="34">
        <f t="shared" si="226"/>
        <v>0.88848032856157932</v>
      </c>
      <c r="FH64" s="22">
        <v>46222</v>
      </c>
      <c r="FI64" s="22">
        <f t="shared" si="227"/>
        <v>-32706</v>
      </c>
      <c r="FJ64" s="24">
        <f t="shared" si="228"/>
        <v>0.58562233934725316</v>
      </c>
      <c r="FK64" s="33">
        <f t="shared" si="211"/>
        <v>166070</v>
      </c>
      <c r="FL64" s="33">
        <f t="shared" si="229"/>
        <v>-47749</v>
      </c>
      <c r="FM64" s="34">
        <f t="shared" si="230"/>
        <v>0.77668495316131869</v>
      </c>
      <c r="FN64" s="22">
        <v>63402</v>
      </c>
      <c r="FO64" s="22">
        <f t="shared" si="231"/>
        <v>-9825</v>
      </c>
      <c r="FP64" s="24">
        <f t="shared" si="232"/>
        <v>0.8658281781310172</v>
      </c>
      <c r="FQ64" s="35">
        <f t="shared" si="212"/>
        <v>229472</v>
      </c>
      <c r="FR64" s="35">
        <f t="shared" si="213"/>
        <v>-57574</v>
      </c>
      <c r="FS64" s="36">
        <f t="shared" si="214"/>
        <v>0.79942587599200132</v>
      </c>
      <c r="FT64" s="35">
        <v>48801</v>
      </c>
      <c r="FU64" s="35">
        <f t="shared" si="215"/>
        <v>-16835</v>
      </c>
      <c r="FV64" s="36">
        <f t="shared" si="216"/>
        <v>0.74350965933329272</v>
      </c>
      <c r="FW64" s="35">
        <v>36948</v>
      </c>
      <c r="FX64" s="35">
        <f t="shared" si="76"/>
        <v>-17264</v>
      </c>
      <c r="FY64" s="36">
        <f t="shared" si="77"/>
        <v>0.68154652106544678</v>
      </c>
      <c r="FZ64" s="35">
        <f t="shared" si="78"/>
        <v>85749</v>
      </c>
      <c r="GA64" s="35">
        <f t="shared" si="79"/>
        <v>-34099</v>
      </c>
      <c r="GB64" s="36">
        <f t="shared" si="80"/>
        <v>0.71548127628329217</v>
      </c>
      <c r="GC64" s="35">
        <v>68699</v>
      </c>
      <c r="GD64" s="35">
        <f t="shared" si="81"/>
        <v>22477</v>
      </c>
      <c r="GE64" s="36">
        <f t="shared" si="82"/>
        <v>1.486283587901865</v>
      </c>
      <c r="GF64" s="35">
        <f t="shared" si="83"/>
        <v>154448</v>
      </c>
      <c r="GG64" s="35">
        <f t="shared" si="84"/>
        <v>-11622</v>
      </c>
      <c r="GH64" s="36">
        <f t="shared" si="85"/>
        <v>0.93001746251580664</v>
      </c>
      <c r="GI64" s="35">
        <v>49451</v>
      </c>
      <c r="GJ64" s="35">
        <f t="shared" si="217"/>
        <v>-13951</v>
      </c>
      <c r="GK64" s="36">
        <f t="shared" si="218"/>
        <v>0.77995962272483521</v>
      </c>
      <c r="GL64" s="35">
        <f t="shared" si="86"/>
        <v>203899</v>
      </c>
      <c r="GM64" s="35">
        <f t="shared" si="219"/>
        <v>-25573</v>
      </c>
      <c r="GN64" s="36">
        <f t="shared" si="220"/>
        <v>0.88855720959419882</v>
      </c>
      <c r="GO64" s="35">
        <v>46684</v>
      </c>
      <c r="GP64" s="35">
        <f t="shared" si="87"/>
        <v>-2117</v>
      </c>
      <c r="GQ64" s="36">
        <f t="shared" si="88"/>
        <v>0.95661974139874184</v>
      </c>
      <c r="GR64" s="35">
        <v>40786</v>
      </c>
      <c r="GS64" s="35">
        <f t="shared" si="89"/>
        <v>3838</v>
      </c>
      <c r="GT64" s="36">
        <f t="shared" si="90"/>
        <v>1.1038757172242071</v>
      </c>
      <c r="GU64" s="35">
        <f t="shared" si="91"/>
        <v>87470</v>
      </c>
      <c r="GV64" s="35">
        <f t="shared" si="92"/>
        <v>1721</v>
      </c>
      <c r="GW64" s="36">
        <f t="shared" si="93"/>
        <v>1.0200702049003487</v>
      </c>
      <c r="GX64" s="35">
        <v>64226</v>
      </c>
      <c r="GY64" s="35">
        <f t="shared" si="94"/>
        <v>-4473</v>
      </c>
      <c r="GZ64" s="36">
        <f t="shared" si="95"/>
        <v>0.93488988194879108</v>
      </c>
      <c r="HA64" s="35">
        <f t="shared" si="96"/>
        <v>151696</v>
      </c>
      <c r="HB64" s="35">
        <f t="shared" si="97"/>
        <v>-2752</v>
      </c>
      <c r="HC64" s="36">
        <f t="shared" si="98"/>
        <v>0.98218170516937742</v>
      </c>
      <c r="HD64" s="35">
        <v>63106</v>
      </c>
      <c r="HE64" s="35">
        <f t="shared" si="99"/>
        <v>13655</v>
      </c>
      <c r="HF64" s="36">
        <f t="shared" si="100"/>
        <v>1.276131928575762</v>
      </c>
      <c r="HG64" s="35">
        <f t="shared" si="101"/>
        <v>214802</v>
      </c>
      <c r="HH64" s="35">
        <f t="shared" si="102"/>
        <v>10903</v>
      </c>
      <c r="HI64" s="36">
        <f t="shared" si="103"/>
        <v>1.0534725525873103</v>
      </c>
      <c r="HJ64" s="22">
        <f t="shared" si="104"/>
        <v>88068.82</v>
      </c>
      <c r="HK64" s="37">
        <f t="shared" si="105"/>
        <v>4470.2299999999996</v>
      </c>
    </row>
    <row r="65" spans="1:219" s="1" customFormat="1" ht="11.25" x14ac:dyDescent="0.2">
      <c r="A65" s="13">
        <v>55</v>
      </c>
      <c r="B65" s="21">
        <v>79</v>
      </c>
      <c r="C65" s="21" t="s">
        <v>163</v>
      </c>
      <c r="D65" s="13">
        <v>1001048857</v>
      </c>
      <c r="E65" s="13"/>
      <c r="F65" s="13">
        <v>86618101</v>
      </c>
      <c r="G65" s="22"/>
      <c r="H65" s="22"/>
      <c r="I65" s="22"/>
      <c r="J65" s="23"/>
      <c r="K65" s="22"/>
      <c r="L65" s="22"/>
      <c r="M65" s="22"/>
      <c r="N65" s="23"/>
      <c r="O65" s="22"/>
      <c r="P65" s="22"/>
      <c r="Q65" s="22"/>
      <c r="R65" s="23"/>
      <c r="S65" s="22"/>
      <c r="T65" s="22"/>
      <c r="U65" s="22"/>
      <c r="V65" s="23"/>
      <c r="W65" s="22"/>
      <c r="X65" s="22"/>
      <c r="Y65" s="24"/>
      <c r="Z65" s="22"/>
      <c r="AA65" s="22"/>
      <c r="AB65" s="24"/>
      <c r="AC65" s="22"/>
      <c r="AD65" s="22"/>
      <c r="AE65" s="24"/>
      <c r="AF65" s="25"/>
      <c r="AG65" s="25"/>
      <c r="AH65" s="26"/>
      <c r="AI65" s="22"/>
      <c r="AJ65" s="22"/>
      <c r="AK65" s="24"/>
      <c r="AL65" s="22"/>
      <c r="AM65" s="22"/>
      <c r="AN65" s="24"/>
      <c r="AO65" s="22"/>
      <c r="AP65" s="22"/>
      <c r="AQ65" s="24"/>
      <c r="AR65" s="27"/>
      <c r="AS65" s="27"/>
      <c r="AT65" s="28"/>
      <c r="AU65" s="22"/>
      <c r="AV65" s="22"/>
      <c r="AW65" s="24"/>
      <c r="AX65" s="22"/>
      <c r="AY65" s="22"/>
      <c r="AZ65" s="24"/>
      <c r="BA65" s="22"/>
      <c r="BB65" s="22"/>
      <c r="BC65" s="24"/>
      <c r="BD65" s="27"/>
      <c r="BE65" s="27"/>
      <c r="BF65" s="28"/>
      <c r="BG65" s="22"/>
      <c r="BH65" s="22"/>
      <c r="BI65" s="24"/>
      <c r="BJ65" s="22"/>
      <c r="BK65" s="22"/>
      <c r="BL65" s="24"/>
      <c r="BM65" s="22"/>
      <c r="BN65" s="22"/>
      <c r="BO65" s="24"/>
      <c r="BP65" s="27"/>
      <c r="BQ65" s="22"/>
      <c r="BR65" s="24"/>
      <c r="BS65" s="22"/>
      <c r="BT65" s="22"/>
      <c r="BU65" s="24"/>
      <c r="BV65" s="22"/>
      <c r="BW65" s="22"/>
      <c r="BX65" s="24"/>
      <c r="BY65" s="22"/>
      <c r="BZ65" s="22"/>
      <c r="CA65" s="24"/>
      <c r="CB65" s="29"/>
      <c r="CC65" s="29"/>
      <c r="CD65" s="30"/>
      <c r="CE65" s="22"/>
      <c r="CF65" s="22"/>
      <c r="CG65" s="24"/>
      <c r="CH65" s="22"/>
      <c r="CI65" s="22"/>
      <c r="CJ65" s="24"/>
      <c r="CK65" s="22"/>
      <c r="CL65" s="22"/>
      <c r="CM65" s="24"/>
      <c r="CN65" s="29"/>
      <c r="CO65" s="29"/>
      <c r="CP65" s="30"/>
      <c r="CQ65" s="22"/>
      <c r="CR65" s="22"/>
      <c r="CS65" s="24"/>
      <c r="CT65" s="22"/>
      <c r="CU65" s="22"/>
      <c r="CV65" s="24"/>
      <c r="CW65" s="22"/>
      <c r="CX65" s="22"/>
      <c r="CY65" s="24"/>
      <c r="CZ65" s="29"/>
      <c r="DA65" s="29"/>
      <c r="DB65" s="30"/>
      <c r="DC65" s="22"/>
      <c r="DD65" s="22"/>
      <c r="DE65" s="24"/>
      <c r="DF65" s="22"/>
      <c r="DG65" s="22"/>
      <c r="DH65" s="24"/>
      <c r="DI65" s="22"/>
      <c r="DJ65" s="22"/>
      <c r="DK65" s="24"/>
      <c r="DL65" s="29"/>
      <c r="DM65" s="29"/>
      <c r="DN65" s="30"/>
      <c r="DO65" s="22"/>
      <c r="DP65" s="22"/>
      <c r="DQ65" s="24"/>
      <c r="DR65" s="22"/>
      <c r="DS65" s="22"/>
      <c r="DT65" s="24"/>
      <c r="DU65" s="31"/>
      <c r="DV65" s="31"/>
      <c r="DW65" s="32"/>
      <c r="DX65" s="22"/>
      <c r="DY65" s="22"/>
      <c r="DZ65" s="24"/>
      <c r="EA65" s="31"/>
      <c r="EB65" s="31"/>
      <c r="EC65" s="32"/>
      <c r="ED65" s="22"/>
      <c r="EE65" s="22"/>
      <c r="EF65" s="24"/>
      <c r="EG65" s="22"/>
      <c r="EH65" s="22"/>
      <c r="EI65" s="24"/>
      <c r="EJ65" s="22"/>
      <c r="EK65" s="22"/>
      <c r="EL65" s="24"/>
      <c r="EM65" s="31"/>
      <c r="EN65" s="31"/>
      <c r="EO65" s="32"/>
      <c r="EP65" s="22"/>
      <c r="EQ65" s="22"/>
      <c r="ER65" s="24"/>
      <c r="ES65" s="22"/>
      <c r="ET65" s="22"/>
      <c r="EU65" s="24"/>
      <c r="EV65" s="31"/>
      <c r="EW65" s="31"/>
      <c r="EX65" s="32"/>
      <c r="EY65" s="22">
        <v>25810</v>
      </c>
      <c r="EZ65" s="22">
        <f t="shared" si="221"/>
        <v>25810</v>
      </c>
      <c r="FA65" s="24" t="e">
        <f t="shared" si="222"/>
        <v>#DIV/0!</v>
      </c>
      <c r="FB65" s="22">
        <v>62831</v>
      </c>
      <c r="FC65" s="22">
        <f t="shared" si="223"/>
        <v>62831</v>
      </c>
      <c r="FD65" s="24" t="e">
        <f t="shared" si="224"/>
        <v>#DIV/0!</v>
      </c>
      <c r="FE65" s="33">
        <f t="shared" si="210"/>
        <v>88641</v>
      </c>
      <c r="FF65" s="33">
        <f t="shared" si="225"/>
        <v>88641</v>
      </c>
      <c r="FG65" s="34" t="e">
        <f t="shared" si="226"/>
        <v>#DIV/0!</v>
      </c>
      <c r="FH65" s="22">
        <v>41151</v>
      </c>
      <c r="FI65" s="22">
        <f t="shared" si="227"/>
        <v>41151</v>
      </c>
      <c r="FJ65" s="24" t="e">
        <f t="shared" si="228"/>
        <v>#DIV/0!</v>
      </c>
      <c r="FK65" s="33">
        <f t="shared" si="211"/>
        <v>129792</v>
      </c>
      <c r="FL65" s="33">
        <f t="shared" si="229"/>
        <v>129792</v>
      </c>
      <c r="FM65" s="34" t="e">
        <f t="shared" si="230"/>
        <v>#DIV/0!</v>
      </c>
      <c r="FN65" s="22">
        <v>73376</v>
      </c>
      <c r="FO65" s="22">
        <f t="shared" si="231"/>
        <v>73376</v>
      </c>
      <c r="FP65" s="24" t="e">
        <f t="shared" si="232"/>
        <v>#DIV/0!</v>
      </c>
      <c r="FQ65" s="35">
        <f t="shared" si="212"/>
        <v>203168</v>
      </c>
      <c r="FR65" s="35">
        <f t="shared" si="213"/>
        <v>203168</v>
      </c>
      <c r="FS65" s="36" t="e">
        <f t="shared" si="214"/>
        <v>#DIV/0!</v>
      </c>
      <c r="FT65" s="35">
        <v>39375</v>
      </c>
      <c r="FU65" s="35">
        <f t="shared" si="215"/>
        <v>13565</v>
      </c>
      <c r="FV65" s="36">
        <f t="shared" si="216"/>
        <v>1.5255714839209609</v>
      </c>
      <c r="FW65" s="35">
        <v>67970</v>
      </c>
      <c r="FX65" s="35">
        <f t="shared" si="76"/>
        <v>5139</v>
      </c>
      <c r="FY65" s="36">
        <f t="shared" si="77"/>
        <v>1.081790835733953</v>
      </c>
      <c r="FZ65" s="35">
        <f t="shared" si="78"/>
        <v>107345</v>
      </c>
      <c r="GA65" s="35">
        <f t="shared" si="79"/>
        <v>18704</v>
      </c>
      <c r="GB65" s="36">
        <f t="shared" si="80"/>
        <v>1.21100844981442</v>
      </c>
      <c r="GC65" s="35">
        <v>69690</v>
      </c>
      <c r="GD65" s="35">
        <f t="shared" si="81"/>
        <v>28539</v>
      </c>
      <c r="GE65" s="36">
        <f t="shared" si="82"/>
        <v>1.6935189910330246</v>
      </c>
      <c r="GF65" s="35">
        <f t="shared" si="83"/>
        <v>177035</v>
      </c>
      <c r="GG65" s="35">
        <f t="shared" si="84"/>
        <v>47243</v>
      </c>
      <c r="GH65" s="36">
        <f t="shared" si="85"/>
        <v>1.3639900764299804</v>
      </c>
      <c r="GI65" s="35">
        <v>80213</v>
      </c>
      <c r="GJ65" s="35">
        <f t="shared" si="217"/>
        <v>6837</v>
      </c>
      <c r="GK65" s="36">
        <f t="shared" si="218"/>
        <v>1.0931776057566507</v>
      </c>
      <c r="GL65" s="35">
        <f t="shared" si="86"/>
        <v>257248</v>
      </c>
      <c r="GM65" s="35">
        <f t="shared" si="219"/>
        <v>54080</v>
      </c>
      <c r="GN65" s="36">
        <f t="shared" si="220"/>
        <v>1.2661836509686564</v>
      </c>
      <c r="GO65" s="35">
        <v>29130</v>
      </c>
      <c r="GP65" s="35">
        <f t="shared" si="87"/>
        <v>-10245</v>
      </c>
      <c r="GQ65" s="36">
        <f t="shared" si="88"/>
        <v>0.73980952380952381</v>
      </c>
      <c r="GR65" s="35">
        <v>68193</v>
      </c>
      <c r="GS65" s="35">
        <f t="shared" si="89"/>
        <v>223</v>
      </c>
      <c r="GT65" s="36">
        <f t="shared" si="90"/>
        <v>1.0032808592025895</v>
      </c>
      <c r="GU65" s="35">
        <f t="shared" si="91"/>
        <v>97323</v>
      </c>
      <c r="GV65" s="35">
        <f t="shared" si="92"/>
        <v>-10022</v>
      </c>
      <c r="GW65" s="36">
        <f t="shared" si="93"/>
        <v>0.90663747729284083</v>
      </c>
      <c r="GX65" s="35">
        <v>84324</v>
      </c>
      <c r="GY65" s="35">
        <f t="shared" si="94"/>
        <v>14634</v>
      </c>
      <c r="GZ65" s="36">
        <f t="shared" si="95"/>
        <v>1.2099870856650883</v>
      </c>
      <c r="HA65" s="35">
        <f t="shared" si="96"/>
        <v>181647</v>
      </c>
      <c r="HB65" s="35">
        <f t="shared" si="97"/>
        <v>4612</v>
      </c>
      <c r="HC65" s="36">
        <f t="shared" si="98"/>
        <v>1.0260513457790832</v>
      </c>
      <c r="HD65" s="35">
        <v>85551</v>
      </c>
      <c r="HE65" s="35">
        <f t="shared" si="99"/>
        <v>5338</v>
      </c>
      <c r="HF65" s="36">
        <f t="shared" si="100"/>
        <v>1.0665478164387319</v>
      </c>
      <c r="HG65" s="35">
        <f t="shared" si="101"/>
        <v>267198</v>
      </c>
      <c r="HH65" s="35">
        <f t="shared" si="102"/>
        <v>9950</v>
      </c>
      <c r="HI65" s="36">
        <f t="shared" si="103"/>
        <v>1.0386786291827341</v>
      </c>
      <c r="HJ65" s="22">
        <f t="shared" si="104"/>
        <v>88175.34</v>
      </c>
      <c r="HK65" s="37">
        <f t="shared" si="105"/>
        <v>3283.5</v>
      </c>
    </row>
    <row r="66" spans="1:219" s="1" customFormat="1" ht="11.25" x14ac:dyDescent="0.2">
      <c r="A66" s="13">
        <v>56</v>
      </c>
      <c r="B66" s="21">
        <v>120</v>
      </c>
      <c r="C66" s="21" t="s">
        <v>164</v>
      </c>
      <c r="D66" s="13">
        <v>1012007757</v>
      </c>
      <c r="E66" s="13">
        <v>101201001</v>
      </c>
      <c r="F66" s="13">
        <v>86618450</v>
      </c>
      <c r="G66" s="22"/>
      <c r="H66" s="22">
        <v>19975</v>
      </c>
      <c r="I66" s="22">
        <v>11888</v>
      </c>
      <c r="J66" s="23">
        <f t="shared" ref="J66:J78" si="233">G66+H66+I66</f>
        <v>31863</v>
      </c>
      <c r="K66" s="22">
        <v>22026</v>
      </c>
      <c r="L66" s="22">
        <v>14071</v>
      </c>
      <c r="M66" s="22">
        <v>16848</v>
      </c>
      <c r="N66" s="23">
        <f t="shared" ref="N66:N78" si="234">J66+K66+L66+M66</f>
        <v>84808</v>
      </c>
      <c r="O66" s="22">
        <v>17888</v>
      </c>
      <c r="P66" s="22">
        <v>21407</v>
      </c>
      <c r="Q66" s="22">
        <v>13503</v>
      </c>
      <c r="R66" s="23">
        <f t="shared" ref="R66:R78" si="235">N66+O66+P66+Q66</f>
        <v>137606</v>
      </c>
      <c r="S66" s="22">
        <v>17042</v>
      </c>
      <c r="T66" s="22">
        <v>17095</v>
      </c>
      <c r="U66" s="22">
        <v>37208</v>
      </c>
      <c r="V66" s="23">
        <f t="shared" ref="V66:V78" si="236">R66+S66+T66+U66</f>
        <v>208951</v>
      </c>
      <c r="W66" s="22"/>
      <c r="X66" s="22">
        <f t="shared" ref="X66:X78" si="237">W66-G66</f>
        <v>0</v>
      </c>
      <c r="Y66" s="24" t="e">
        <f t="shared" ref="Y66:Y78" si="238">W66/G66</f>
        <v>#DIV/0!</v>
      </c>
      <c r="Z66" s="22">
        <v>19510</v>
      </c>
      <c r="AA66" s="22">
        <f t="shared" ref="AA66:AA78" si="239">Z66-H66</f>
        <v>-465</v>
      </c>
      <c r="AB66" s="24">
        <f t="shared" ref="AB66:AB78" si="240">Z66/H66</f>
        <v>0.97672090112640797</v>
      </c>
      <c r="AC66" s="22">
        <v>18448</v>
      </c>
      <c r="AD66" s="22">
        <f t="shared" ref="AD66:AD78" si="241">AC66-I66</f>
        <v>6560</v>
      </c>
      <c r="AE66" s="24">
        <f t="shared" ref="AE66:AE78" si="242">AC66/I66</f>
        <v>1.5518169582772543</v>
      </c>
      <c r="AF66" s="25">
        <f t="shared" ref="AF66:AF78" si="243">W66+Z66+AC66</f>
        <v>37958</v>
      </c>
      <c r="AG66" s="25">
        <f t="shared" ref="AG66:AG78" si="244">AF66-J66</f>
        <v>6095</v>
      </c>
      <c r="AH66" s="26">
        <f t="shared" ref="AH66:AH78" si="245">AF66/J66</f>
        <v>1.191287700467627</v>
      </c>
      <c r="AI66" s="22">
        <v>19018</v>
      </c>
      <c r="AJ66" s="22">
        <f t="shared" ref="AJ66:AJ78" si="246">AI66-K66</f>
        <v>-3008</v>
      </c>
      <c r="AK66" s="24">
        <f t="shared" ref="AK66:AK78" si="247">AI66/K66</f>
        <v>0.86343412330881686</v>
      </c>
      <c r="AL66" s="22">
        <v>23567</v>
      </c>
      <c r="AM66" s="22">
        <f t="shared" ref="AM66:AM78" si="248">AL66-L66</f>
        <v>9496</v>
      </c>
      <c r="AN66" s="24">
        <f t="shared" ref="AN66:AN78" si="249">AL66/L66</f>
        <v>1.6748631938028569</v>
      </c>
      <c r="AO66" s="22">
        <v>16447</v>
      </c>
      <c r="AP66" s="22">
        <f t="shared" ref="AP66:AP78" si="250">AO66-M66</f>
        <v>-401</v>
      </c>
      <c r="AQ66" s="24">
        <f t="shared" ref="AQ66:AQ78" si="251">AO66/M66</f>
        <v>0.97619895536562207</v>
      </c>
      <c r="AR66" s="27">
        <f t="shared" ref="AR66:AR78" si="252">AF66+AI66+AL66+AO66</f>
        <v>96990</v>
      </c>
      <c r="AS66" s="27">
        <f>AR66-N66</f>
        <v>12182</v>
      </c>
      <c r="AT66" s="28">
        <f t="shared" ref="AT66:AT78" si="253">AR66/N66</f>
        <v>1.1436421092349778</v>
      </c>
      <c r="AU66" s="22">
        <v>18604</v>
      </c>
      <c r="AV66" s="22">
        <f t="shared" ref="AV66:AV78" si="254">AU66-O66</f>
        <v>716</v>
      </c>
      <c r="AW66" s="24">
        <f t="shared" ref="AW66:AW78" si="255">AU66/O66</f>
        <v>1.0400268336314848</v>
      </c>
      <c r="AX66" s="22">
        <v>18341</v>
      </c>
      <c r="AY66" s="22">
        <f t="shared" ref="AY66:AY78" si="256">AX66-P66</f>
        <v>-3066</v>
      </c>
      <c r="AZ66" s="24">
        <f t="shared" ref="AZ66:AZ78" si="257">AX66/P66</f>
        <v>0.8567758209931331</v>
      </c>
      <c r="BA66" s="22">
        <v>24297</v>
      </c>
      <c r="BB66" s="22">
        <f t="shared" ref="BB66:BB78" si="258">BA66-Q66</f>
        <v>10794</v>
      </c>
      <c r="BC66" s="24">
        <f t="shared" ref="BC66:BC78" si="259">BA66/Q66</f>
        <v>1.7993779160186625</v>
      </c>
      <c r="BD66" s="27">
        <f t="shared" ref="BD66:BD78" si="260">AR66+AU66+AX66+BA66</f>
        <v>158232</v>
      </c>
      <c r="BE66" s="27">
        <f t="shared" ref="BE66:BE78" si="261">BD66-R66</f>
        <v>20626</v>
      </c>
      <c r="BF66" s="28">
        <f t="shared" ref="BF66:BF78" si="262">BD66/R66</f>
        <v>1.1498917198377978</v>
      </c>
      <c r="BG66" s="22">
        <v>14428</v>
      </c>
      <c r="BH66" s="22">
        <f t="shared" ref="BH66:BH78" si="263">BG66-S66</f>
        <v>-2614</v>
      </c>
      <c r="BI66" s="24">
        <f t="shared" ref="BI66:BI78" si="264">BG66/S66</f>
        <v>0.84661424715408995</v>
      </c>
      <c r="BJ66" s="22">
        <v>21574</v>
      </c>
      <c r="BK66" s="22">
        <f t="shared" ref="BK66:BK78" si="265">BJ66-T66</f>
        <v>4479</v>
      </c>
      <c r="BL66" s="24">
        <f t="shared" ref="BL66:BL78" si="266">BJ66/T66</f>
        <v>1.2620064346300088</v>
      </c>
      <c r="BM66" s="22">
        <v>46434.29</v>
      </c>
      <c r="BN66" s="22">
        <f t="shared" ref="BN66:BN78" si="267">BM66-U66</f>
        <v>9226.2900000000009</v>
      </c>
      <c r="BO66" s="24">
        <f t="shared" ref="BO66:BO78" si="268">BM66/U66</f>
        <v>1.2479652225327886</v>
      </c>
      <c r="BP66" s="27">
        <f t="shared" ref="BP66:BP78" si="269">BD66+BG66+BJ66+BM66</f>
        <v>240668.29</v>
      </c>
      <c r="BQ66" s="22">
        <f t="shared" ref="BQ66:BQ78" si="270">BP66-V66</f>
        <v>31717.290000000008</v>
      </c>
      <c r="BR66" s="24">
        <f t="shared" ref="BR66:BR78" si="271">BP66/V66</f>
        <v>1.1517929562433298</v>
      </c>
      <c r="BS66" s="22">
        <v>0</v>
      </c>
      <c r="BT66" s="22">
        <f t="shared" ref="BT66:BT78" si="272">BS66-W66</f>
        <v>0</v>
      </c>
      <c r="BU66" s="24" t="e">
        <f t="shared" ref="BU66:BU78" si="273">BS66/W66</f>
        <v>#DIV/0!</v>
      </c>
      <c r="BV66" s="22">
        <v>13694</v>
      </c>
      <c r="BW66" s="22">
        <f t="shared" ref="BW66:BW78" si="274">BV66-Z66</f>
        <v>-5816</v>
      </c>
      <c r="BX66" s="24">
        <f t="shared" ref="BX66:BX78" si="275">BV66/Z66</f>
        <v>0.70189646335212708</v>
      </c>
      <c r="BY66" s="22">
        <v>14547</v>
      </c>
      <c r="BZ66" s="22">
        <f t="shared" ref="BZ66:BZ78" si="276">BY66-AC66</f>
        <v>-3901</v>
      </c>
      <c r="CA66" s="24">
        <f t="shared" ref="CA66:CA78" si="277">BY66/AC66</f>
        <v>0.78854076322636601</v>
      </c>
      <c r="CB66" s="29">
        <f t="shared" ref="CB66:CB78" si="278">BS66+BV66+BY66</f>
        <v>28241</v>
      </c>
      <c r="CC66" s="29">
        <f t="shared" ref="CC66:CC78" si="279">CB66-AF66</f>
        <v>-9717</v>
      </c>
      <c r="CD66" s="30">
        <f t="shared" ref="CD66:CD78" si="280">CB66/AF66</f>
        <v>0.74400653353706725</v>
      </c>
      <c r="CE66" s="22">
        <v>19007</v>
      </c>
      <c r="CF66" s="22">
        <f t="shared" ref="CF66:CF78" si="281">CE66-AI66</f>
        <v>-11</v>
      </c>
      <c r="CG66" s="24">
        <f t="shared" ref="CG66:CG78" si="282">CE66/AI66</f>
        <v>0.99942160058891572</v>
      </c>
      <c r="CH66" s="22">
        <v>18644</v>
      </c>
      <c r="CI66" s="22">
        <f t="shared" ref="CI66:CI78" si="283">CH66-AL66</f>
        <v>-4923</v>
      </c>
      <c r="CJ66" s="24">
        <f t="shared" ref="CJ66:CJ78" si="284">CH66/AL66</f>
        <v>0.7911062078329868</v>
      </c>
      <c r="CK66" s="22">
        <v>18153.34</v>
      </c>
      <c r="CL66" s="22">
        <f t="shared" ref="CL66:CL78" si="285">CK66-AO66</f>
        <v>1706.3400000000001</v>
      </c>
      <c r="CM66" s="24">
        <f t="shared" ref="CM66:CM78" si="286">CK66/AO66</f>
        <v>1.1037477959506292</v>
      </c>
      <c r="CN66" s="29">
        <f t="shared" ref="CN66:CN78" si="287">CB66+CE66+CH66+CK66</f>
        <v>84045.34</v>
      </c>
      <c r="CO66" s="29">
        <f t="shared" ref="CO66:CO78" si="288">CN66-AR66</f>
        <v>-12944.660000000003</v>
      </c>
      <c r="CP66" s="30">
        <f t="shared" ref="CP66:CP78" si="289">CN66/AR66</f>
        <v>0.86653613774615934</v>
      </c>
      <c r="CQ66" s="22">
        <v>13917.63</v>
      </c>
      <c r="CR66" s="22">
        <f t="shared" ref="CR66:CR78" si="290">CQ66-AU66</f>
        <v>-4686.3700000000008</v>
      </c>
      <c r="CS66" s="24">
        <f t="shared" ref="CS66:CS78" si="291">CQ66/AU66</f>
        <v>0.74809879595785844</v>
      </c>
      <c r="CT66" s="22">
        <v>12230</v>
      </c>
      <c r="CU66" s="22">
        <f t="shared" ref="CU66:CU78" si="292">CT66-AX66</f>
        <v>-6111</v>
      </c>
      <c r="CV66" s="24">
        <f t="shared" ref="CV66:CV78" si="293">CT66/AX66</f>
        <v>0.66681206041110086</v>
      </c>
      <c r="CW66" s="22">
        <v>41769</v>
      </c>
      <c r="CX66" s="22">
        <f t="shared" ref="CX66:CX78" si="294">CW66-BA66</f>
        <v>17472</v>
      </c>
      <c r="CY66" s="24">
        <f t="shared" ref="CY66:CY78" si="295">CW66/BA66</f>
        <v>1.7191011235955056</v>
      </c>
      <c r="CZ66" s="29">
        <f t="shared" ref="CZ66:CZ78" si="296">CN66+CQ66+CT66+CW66</f>
        <v>151961.97</v>
      </c>
      <c r="DA66" s="29">
        <f t="shared" ref="DA66:DA78" si="297">CZ66-BD66</f>
        <v>-6270.0299999999988</v>
      </c>
      <c r="DB66" s="30">
        <f t="shared" ref="DB66:DB78" si="298">CZ66/BD66</f>
        <v>0.96037445017442746</v>
      </c>
      <c r="DC66" s="22">
        <v>15355</v>
      </c>
      <c r="DD66" s="22">
        <f t="shared" ref="DD66:DD78" si="299">DC66-BG66</f>
        <v>927</v>
      </c>
      <c r="DE66" s="24">
        <f t="shared" ref="DE66:DE78" si="300">DC66/BG66</f>
        <v>1.0642500693096757</v>
      </c>
      <c r="DF66" s="22">
        <v>9906</v>
      </c>
      <c r="DG66" s="22">
        <f t="shared" ref="DG66:DG78" si="301">DF66-BJ66</f>
        <v>-11668</v>
      </c>
      <c r="DH66" s="24">
        <f t="shared" ref="DH66:DH78" si="302">DF66/BJ66</f>
        <v>0.45916380828775377</v>
      </c>
      <c r="DI66" s="22">
        <v>35834</v>
      </c>
      <c r="DJ66" s="22">
        <f t="shared" ref="DJ66:DJ78" si="303">DI66-BM66</f>
        <v>-10600.29</v>
      </c>
      <c r="DK66" s="24">
        <f t="shared" ref="DK66:DK78" si="304">DI66/BM66</f>
        <v>0.77171417932738928</v>
      </c>
      <c r="DL66" s="29">
        <f t="shared" ref="DL66:DL78" si="305">CZ66+DC66+DF66+DI66</f>
        <v>213056.97</v>
      </c>
      <c r="DM66" s="29">
        <f t="shared" ref="DM66:DM78" si="306">DL66-BP66</f>
        <v>-27611.320000000007</v>
      </c>
      <c r="DN66" s="30">
        <f t="shared" ref="DN66:DN78" si="307">DL66/BP66</f>
        <v>0.88527229740153968</v>
      </c>
      <c r="DO66" s="22">
        <v>22268</v>
      </c>
      <c r="DP66" s="22">
        <f t="shared" ref="DP66:DP78" si="308">DO66-BV66-BS66</f>
        <v>8574</v>
      </c>
      <c r="DQ66" s="24">
        <f t="shared" ref="DQ66:DQ78" si="309">DO66/(BV66+BS66)</f>
        <v>1.6261136264057252</v>
      </c>
      <c r="DR66" s="22">
        <v>17501</v>
      </c>
      <c r="DS66" s="22">
        <f t="shared" ref="DS66:DS78" si="310">DR66-BY66</f>
        <v>2954</v>
      </c>
      <c r="DT66" s="24">
        <f t="shared" ref="DT66:DT78" si="311">DR66/BY66</f>
        <v>1.2030659242455488</v>
      </c>
      <c r="DU66" s="31">
        <f t="shared" ref="DU66:DU78" si="312">DO66+DR66</f>
        <v>39769</v>
      </c>
      <c r="DV66" s="31">
        <f t="shared" ref="DV66:DV78" si="313">DU66-CB66</f>
        <v>11528</v>
      </c>
      <c r="DW66" s="32">
        <f t="shared" ref="DW66:DW78" si="314">DU66/CB66</f>
        <v>1.4082008427463617</v>
      </c>
      <c r="DX66" s="22">
        <v>58819</v>
      </c>
      <c r="DY66" s="22">
        <f t="shared" ref="DY66:DY78" si="315">DX66-(CK66+CH66+CE66)</f>
        <v>3014.6600000000035</v>
      </c>
      <c r="DZ66" s="24">
        <f t="shared" ref="DZ66:DZ78" si="316">DX66/(CK66+CH66+CE66)</f>
        <v>1.0540219631663057</v>
      </c>
      <c r="EA66" s="31">
        <f t="shared" ref="EA66:EA78" si="317">DU66+DX66</f>
        <v>98588</v>
      </c>
      <c r="EB66" s="31">
        <f t="shared" ref="EB66:EB78" si="318">EA66-CN66</f>
        <v>14542.660000000003</v>
      </c>
      <c r="EC66" s="32">
        <f t="shared" ref="EC66:EC78" si="319">EA66/CN66</f>
        <v>1.1730335078661114</v>
      </c>
      <c r="ED66" s="22">
        <v>15036</v>
      </c>
      <c r="EE66" s="22">
        <f t="shared" ref="EE66:EE78" si="320">ED66-CQ66</f>
        <v>1118.3700000000008</v>
      </c>
      <c r="EF66" s="24">
        <f t="shared" ref="EF66:EF78" si="321">ED66/CQ66</f>
        <v>1.0803563537757506</v>
      </c>
      <c r="EG66" s="22">
        <v>19242</v>
      </c>
      <c r="EH66" s="22">
        <f t="shared" ref="EH66:EH78" si="322">EG66-CT66</f>
        <v>7012</v>
      </c>
      <c r="EI66" s="24">
        <f t="shared" ref="EI66:EI78" si="323">EG66/CT66</f>
        <v>1.5733442354865086</v>
      </c>
      <c r="EJ66" s="22">
        <v>14790</v>
      </c>
      <c r="EK66" s="22">
        <f t="shared" ref="EK66:EK78" si="324">EJ66-CW66</f>
        <v>-26979</v>
      </c>
      <c r="EL66" s="24">
        <f t="shared" ref="EL66:EL78" si="325">EJ66/CW66</f>
        <v>0.35409035409035411</v>
      </c>
      <c r="EM66" s="31">
        <f t="shared" ref="EM66:EM77" si="326">EA66+ED66+EG66+EJ66</f>
        <v>147656</v>
      </c>
      <c r="EN66" s="31">
        <f t="shared" ref="EN66:EN78" si="327">EM66-CZ66</f>
        <v>-4305.9700000000012</v>
      </c>
      <c r="EO66" s="32">
        <f t="shared" ref="EO66:EO78" si="328">EM66/CZ66</f>
        <v>0.97166416044751192</v>
      </c>
      <c r="EP66" s="22">
        <v>37210</v>
      </c>
      <c r="EQ66" s="22">
        <f t="shared" ref="EQ66:EQ78" si="329">EP66-DF66-DC66</f>
        <v>11949</v>
      </c>
      <c r="ER66" s="24">
        <f t="shared" ref="ER66:ER78" si="330">EP66/(DC66+DF66)</f>
        <v>1.4730216539329402</v>
      </c>
      <c r="ES66" s="22">
        <v>35725</v>
      </c>
      <c r="ET66" s="22">
        <f t="shared" ref="ET66:ET94" si="331">ES66-DI66</f>
        <v>-109</v>
      </c>
      <c r="EU66" s="24">
        <f t="shared" ref="EU66:EU94" si="332">ES66/DI66</f>
        <v>0.99695819612658365</v>
      </c>
      <c r="EV66" s="31">
        <f t="shared" ref="EV66:EV94" si="333">EM66+EP66+ES66</f>
        <v>220591</v>
      </c>
      <c r="EW66" s="31">
        <f t="shared" ref="EW66:EW94" si="334">EV66-DL66</f>
        <v>7534.0299999999988</v>
      </c>
      <c r="EX66" s="32">
        <f t="shared" ref="EX66:EX94" si="335">EV66/DL66</f>
        <v>1.0353615748876932</v>
      </c>
      <c r="EY66" s="22">
        <v>36865</v>
      </c>
      <c r="EZ66" s="22">
        <f t="shared" si="221"/>
        <v>-2904</v>
      </c>
      <c r="FA66" s="24">
        <f t="shared" si="222"/>
        <v>0.92697829968065582</v>
      </c>
      <c r="FB66" s="22">
        <v>67625</v>
      </c>
      <c r="FC66" s="22">
        <f t="shared" si="223"/>
        <v>8806</v>
      </c>
      <c r="FD66" s="24">
        <f t="shared" si="224"/>
        <v>1.1497135279416515</v>
      </c>
      <c r="FE66" s="33">
        <f t="shared" si="210"/>
        <v>104490</v>
      </c>
      <c r="FF66" s="33">
        <f t="shared" si="225"/>
        <v>5902</v>
      </c>
      <c r="FG66" s="34">
        <f t="shared" si="226"/>
        <v>1.0598652980078711</v>
      </c>
      <c r="FH66" s="22">
        <v>52481</v>
      </c>
      <c r="FI66" s="22">
        <f t="shared" si="227"/>
        <v>3413</v>
      </c>
      <c r="FJ66" s="24">
        <f t="shared" si="228"/>
        <v>1.0695565337898427</v>
      </c>
      <c r="FK66" s="33">
        <f t="shared" si="211"/>
        <v>156971</v>
      </c>
      <c r="FL66" s="33">
        <f t="shared" si="229"/>
        <v>9315</v>
      </c>
      <c r="FM66" s="34">
        <f t="shared" si="230"/>
        <v>1.0630858210976866</v>
      </c>
      <c r="FN66" s="22">
        <v>88432</v>
      </c>
      <c r="FO66" s="22">
        <f t="shared" si="231"/>
        <v>15497</v>
      </c>
      <c r="FP66" s="24">
        <f t="shared" si="232"/>
        <v>1.2124768629601701</v>
      </c>
      <c r="FQ66" s="35">
        <f t="shared" si="212"/>
        <v>245403</v>
      </c>
      <c r="FR66" s="35">
        <f t="shared" si="213"/>
        <v>24812</v>
      </c>
      <c r="FS66" s="36">
        <f t="shared" si="214"/>
        <v>1.1124796569216333</v>
      </c>
      <c r="FT66" s="35">
        <v>45207</v>
      </c>
      <c r="FU66" s="35">
        <f t="shared" si="215"/>
        <v>8342</v>
      </c>
      <c r="FV66" s="36">
        <f t="shared" si="216"/>
        <v>1.2262850942628509</v>
      </c>
      <c r="FW66" s="35">
        <v>67288</v>
      </c>
      <c r="FX66" s="35">
        <f t="shared" si="76"/>
        <v>-337</v>
      </c>
      <c r="FY66" s="36">
        <f t="shared" si="77"/>
        <v>0.99501663585951938</v>
      </c>
      <c r="FZ66" s="35">
        <f t="shared" si="78"/>
        <v>112495</v>
      </c>
      <c r="GA66" s="35">
        <f t="shared" si="79"/>
        <v>8005</v>
      </c>
      <c r="GB66" s="36">
        <f t="shared" si="80"/>
        <v>1.0766102019331993</v>
      </c>
      <c r="GC66" s="35">
        <v>76747</v>
      </c>
      <c r="GD66" s="35">
        <f t="shared" si="81"/>
        <v>24266</v>
      </c>
      <c r="GE66" s="36">
        <f t="shared" si="82"/>
        <v>1.4623768601970237</v>
      </c>
      <c r="GF66" s="35">
        <f t="shared" si="83"/>
        <v>189242</v>
      </c>
      <c r="GG66" s="35">
        <f t="shared" si="84"/>
        <v>32271</v>
      </c>
      <c r="GH66" s="36">
        <f t="shared" si="85"/>
        <v>1.2055857451376368</v>
      </c>
      <c r="GI66" s="35">
        <v>89754</v>
      </c>
      <c r="GJ66" s="35">
        <f t="shared" si="217"/>
        <v>1322</v>
      </c>
      <c r="GK66" s="36">
        <f t="shared" si="218"/>
        <v>1.0149493396055727</v>
      </c>
      <c r="GL66" s="35">
        <f t="shared" si="86"/>
        <v>278996</v>
      </c>
      <c r="GM66" s="35">
        <f t="shared" si="219"/>
        <v>33593</v>
      </c>
      <c r="GN66" s="36">
        <f t="shared" si="220"/>
        <v>1.1368891170849582</v>
      </c>
      <c r="GO66" s="35">
        <v>53889</v>
      </c>
      <c r="GP66" s="35">
        <f t="shared" si="87"/>
        <v>8682</v>
      </c>
      <c r="GQ66" s="36">
        <f t="shared" si="88"/>
        <v>1.192049903775964</v>
      </c>
      <c r="GR66" s="35">
        <v>67883</v>
      </c>
      <c r="GS66" s="35">
        <f t="shared" si="89"/>
        <v>595</v>
      </c>
      <c r="GT66" s="36">
        <f t="shared" si="90"/>
        <v>1.0088425870883366</v>
      </c>
      <c r="GU66" s="35">
        <f t="shared" si="91"/>
        <v>121772</v>
      </c>
      <c r="GV66" s="35">
        <f t="shared" si="92"/>
        <v>9277</v>
      </c>
      <c r="GW66" s="36">
        <f t="shared" si="93"/>
        <v>1.0824658873727722</v>
      </c>
      <c r="GX66" s="35">
        <v>73998</v>
      </c>
      <c r="GY66" s="35">
        <f t="shared" si="94"/>
        <v>-2749</v>
      </c>
      <c r="GZ66" s="36">
        <f t="shared" si="95"/>
        <v>0.96418101033265147</v>
      </c>
      <c r="HA66" s="35">
        <f t="shared" si="96"/>
        <v>195770</v>
      </c>
      <c r="HB66" s="35">
        <f t="shared" si="97"/>
        <v>6528</v>
      </c>
      <c r="HC66" s="36">
        <f t="shared" si="98"/>
        <v>1.0344955136808953</v>
      </c>
      <c r="HD66" s="35">
        <v>90145</v>
      </c>
      <c r="HE66" s="35">
        <f t="shared" si="99"/>
        <v>391</v>
      </c>
      <c r="HF66" s="36">
        <f t="shared" si="100"/>
        <v>1.0043563518060477</v>
      </c>
      <c r="HG66" s="35">
        <f t="shared" si="101"/>
        <v>285915</v>
      </c>
      <c r="HH66" s="35">
        <f t="shared" si="102"/>
        <v>6919</v>
      </c>
      <c r="HI66" s="36">
        <f t="shared" si="103"/>
        <v>1.0247996387044975</v>
      </c>
      <c r="HJ66" s="22">
        <f t="shared" si="104"/>
        <v>117225.15</v>
      </c>
      <c r="HK66" s="37">
        <f t="shared" si="105"/>
        <v>2836.79</v>
      </c>
    </row>
    <row r="67" spans="1:219" s="1" customFormat="1" ht="11.25" x14ac:dyDescent="0.2">
      <c r="A67" s="13">
        <v>57</v>
      </c>
      <c r="B67" s="21">
        <v>15</v>
      </c>
      <c r="C67" s="21" t="s">
        <v>165</v>
      </c>
      <c r="D67" s="13">
        <v>1012012115</v>
      </c>
      <c r="E67" s="13">
        <v>101201001</v>
      </c>
      <c r="F67" s="13">
        <v>86618101</v>
      </c>
      <c r="G67" s="22"/>
      <c r="H67" s="22"/>
      <c r="I67" s="22"/>
      <c r="J67" s="23">
        <f t="shared" si="233"/>
        <v>0</v>
      </c>
      <c r="K67" s="22"/>
      <c r="L67" s="22">
        <v>0</v>
      </c>
      <c r="M67" s="22">
        <v>53404</v>
      </c>
      <c r="N67" s="23">
        <f t="shared" si="234"/>
        <v>53404</v>
      </c>
      <c r="O67" s="22">
        <v>76616</v>
      </c>
      <c r="P67" s="22">
        <v>52423</v>
      </c>
      <c r="Q67" s="22">
        <v>85740</v>
      </c>
      <c r="R67" s="23">
        <f t="shared" si="235"/>
        <v>268183</v>
      </c>
      <c r="S67" s="22">
        <v>58780</v>
      </c>
      <c r="T67" s="22">
        <v>57555</v>
      </c>
      <c r="U67" s="22">
        <v>58970</v>
      </c>
      <c r="V67" s="23">
        <f t="shared" si="236"/>
        <v>443488</v>
      </c>
      <c r="W67" s="22">
        <v>63899</v>
      </c>
      <c r="X67" s="22">
        <f t="shared" si="237"/>
        <v>63899</v>
      </c>
      <c r="Y67" s="24" t="e">
        <f t="shared" si="238"/>
        <v>#DIV/0!</v>
      </c>
      <c r="Z67" s="22">
        <v>753</v>
      </c>
      <c r="AA67" s="22">
        <f t="shared" si="239"/>
        <v>753</v>
      </c>
      <c r="AB67" s="24" t="e">
        <f t="shared" si="240"/>
        <v>#DIV/0!</v>
      </c>
      <c r="AC67" s="22">
        <v>126306</v>
      </c>
      <c r="AD67" s="22">
        <f t="shared" si="241"/>
        <v>126306</v>
      </c>
      <c r="AE67" s="24" t="e">
        <f t="shared" si="242"/>
        <v>#DIV/0!</v>
      </c>
      <c r="AF67" s="25">
        <f t="shared" si="243"/>
        <v>190958</v>
      </c>
      <c r="AG67" s="25">
        <f t="shared" si="244"/>
        <v>190958</v>
      </c>
      <c r="AH67" s="26" t="e">
        <f t="shared" si="245"/>
        <v>#DIV/0!</v>
      </c>
      <c r="AI67" s="22">
        <v>63916</v>
      </c>
      <c r="AJ67" s="22">
        <f t="shared" si="246"/>
        <v>63916</v>
      </c>
      <c r="AK67" s="24" t="e">
        <f t="shared" si="247"/>
        <v>#DIV/0!</v>
      </c>
      <c r="AL67" s="22">
        <v>67165</v>
      </c>
      <c r="AM67" s="22">
        <f t="shared" si="248"/>
        <v>67165</v>
      </c>
      <c r="AN67" s="24" t="e">
        <f t="shared" si="249"/>
        <v>#DIV/0!</v>
      </c>
      <c r="AO67" s="22">
        <v>63884</v>
      </c>
      <c r="AP67" s="22">
        <f t="shared" si="250"/>
        <v>10480</v>
      </c>
      <c r="AQ67" s="24">
        <f t="shared" si="251"/>
        <v>1.1962399820238185</v>
      </c>
      <c r="AR67" s="27">
        <f t="shared" si="252"/>
        <v>385923</v>
      </c>
      <c r="AS67" s="27">
        <f>AR67-N67</f>
        <v>332519</v>
      </c>
      <c r="AT67" s="28">
        <f t="shared" si="253"/>
        <v>7.2264811624597405</v>
      </c>
      <c r="AU67" s="22">
        <v>66335</v>
      </c>
      <c r="AV67" s="22">
        <f t="shared" si="254"/>
        <v>-10281</v>
      </c>
      <c r="AW67" s="24">
        <f t="shared" si="255"/>
        <v>0.86581131878458806</v>
      </c>
      <c r="AX67" s="22">
        <v>69821</v>
      </c>
      <c r="AY67" s="22">
        <f t="shared" si="256"/>
        <v>17398</v>
      </c>
      <c r="AZ67" s="24">
        <f t="shared" si="257"/>
        <v>1.3318772294603514</v>
      </c>
      <c r="BA67" s="22">
        <v>72807</v>
      </c>
      <c r="BB67" s="22">
        <f t="shared" si="258"/>
        <v>-12933</v>
      </c>
      <c r="BC67" s="24">
        <f t="shared" si="259"/>
        <v>0.84916025192442268</v>
      </c>
      <c r="BD67" s="27">
        <f t="shared" si="260"/>
        <v>594886</v>
      </c>
      <c r="BE67" s="27">
        <f t="shared" si="261"/>
        <v>326703</v>
      </c>
      <c r="BF67" s="28">
        <f t="shared" si="262"/>
        <v>2.2182092078916265</v>
      </c>
      <c r="BG67" s="22">
        <v>65887</v>
      </c>
      <c r="BH67" s="22">
        <f t="shared" si="263"/>
        <v>7107</v>
      </c>
      <c r="BI67" s="24">
        <f t="shared" si="264"/>
        <v>1.1209084722694793</v>
      </c>
      <c r="BJ67" s="22">
        <v>72507</v>
      </c>
      <c r="BK67" s="22">
        <f t="shared" si="265"/>
        <v>14952</v>
      </c>
      <c r="BL67" s="24">
        <f t="shared" si="266"/>
        <v>1.2597862913734688</v>
      </c>
      <c r="BM67" s="22">
        <v>83327</v>
      </c>
      <c r="BN67" s="22">
        <f t="shared" si="267"/>
        <v>24357</v>
      </c>
      <c r="BO67" s="24">
        <f t="shared" si="268"/>
        <v>1.4130405290825843</v>
      </c>
      <c r="BP67" s="27">
        <f t="shared" si="269"/>
        <v>816607</v>
      </c>
      <c r="BQ67" s="22">
        <f t="shared" si="270"/>
        <v>373119</v>
      </c>
      <c r="BR67" s="24">
        <f t="shared" si="271"/>
        <v>1.8413282884768021</v>
      </c>
      <c r="BS67" s="22">
        <v>64692</v>
      </c>
      <c r="BT67" s="22">
        <f t="shared" si="272"/>
        <v>793</v>
      </c>
      <c r="BU67" s="24">
        <f t="shared" si="273"/>
        <v>1.0124102098624392</v>
      </c>
      <c r="BV67" s="22">
        <v>0</v>
      </c>
      <c r="BW67" s="22">
        <f t="shared" si="274"/>
        <v>-753</v>
      </c>
      <c r="BX67" s="24">
        <f t="shared" si="275"/>
        <v>0</v>
      </c>
      <c r="BY67" s="22">
        <v>68423</v>
      </c>
      <c r="BZ67" s="22">
        <f t="shared" si="276"/>
        <v>-57883</v>
      </c>
      <c r="CA67" s="24">
        <f t="shared" si="277"/>
        <v>0.54172406694852182</v>
      </c>
      <c r="CB67" s="29">
        <f t="shared" si="278"/>
        <v>133115</v>
      </c>
      <c r="CC67" s="29">
        <f t="shared" si="279"/>
        <v>-57843</v>
      </c>
      <c r="CD67" s="30">
        <f t="shared" si="280"/>
        <v>0.69709045968223382</v>
      </c>
      <c r="CE67" s="22">
        <v>76909</v>
      </c>
      <c r="CF67" s="22">
        <f t="shared" si="281"/>
        <v>12993</v>
      </c>
      <c r="CG67" s="24">
        <f t="shared" si="282"/>
        <v>1.2032824331935665</v>
      </c>
      <c r="CH67" s="22">
        <v>71913</v>
      </c>
      <c r="CI67" s="22">
        <f t="shared" si="283"/>
        <v>4748</v>
      </c>
      <c r="CJ67" s="24">
        <f t="shared" si="284"/>
        <v>1.0706915804362391</v>
      </c>
      <c r="CK67" s="22">
        <v>141983</v>
      </c>
      <c r="CL67" s="22">
        <f t="shared" si="285"/>
        <v>78099</v>
      </c>
      <c r="CM67" s="24">
        <f t="shared" si="286"/>
        <v>2.2225126792311065</v>
      </c>
      <c r="CN67" s="29">
        <f t="shared" si="287"/>
        <v>423920</v>
      </c>
      <c r="CO67" s="29">
        <f t="shared" si="288"/>
        <v>37997</v>
      </c>
      <c r="CP67" s="30">
        <f t="shared" si="289"/>
        <v>1.0984574643128293</v>
      </c>
      <c r="CQ67" s="22">
        <v>74295</v>
      </c>
      <c r="CR67" s="22">
        <f t="shared" si="290"/>
        <v>7960</v>
      </c>
      <c r="CS67" s="24">
        <f t="shared" si="291"/>
        <v>1.1199969850003768</v>
      </c>
      <c r="CT67" s="22">
        <v>70558</v>
      </c>
      <c r="CU67" s="22">
        <f t="shared" si="292"/>
        <v>737</v>
      </c>
      <c r="CV67" s="24">
        <f t="shared" si="293"/>
        <v>1.0105555635124104</v>
      </c>
      <c r="CW67" s="22">
        <v>62640</v>
      </c>
      <c r="CX67" s="22">
        <f t="shared" si="294"/>
        <v>-10167</v>
      </c>
      <c r="CY67" s="24">
        <f t="shared" si="295"/>
        <v>0.86035683382092376</v>
      </c>
      <c r="CZ67" s="29">
        <f t="shared" si="296"/>
        <v>631413</v>
      </c>
      <c r="DA67" s="29">
        <f t="shared" si="297"/>
        <v>36527</v>
      </c>
      <c r="DB67" s="30">
        <f t="shared" si="298"/>
        <v>1.0614016803219439</v>
      </c>
      <c r="DC67" s="22">
        <v>82141</v>
      </c>
      <c r="DD67" s="22">
        <f t="shared" si="299"/>
        <v>16254</v>
      </c>
      <c r="DE67" s="24">
        <f t="shared" si="300"/>
        <v>1.2466950991849681</v>
      </c>
      <c r="DF67" s="22">
        <v>71213</v>
      </c>
      <c r="DG67" s="22">
        <f t="shared" si="301"/>
        <v>-1294</v>
      </c>
      <c r="DH67" s="24">
        <f t="shared" si="302"/>
        <v>0.98215344725336862</v>
      </c>
      <c r="DI67" s="22">
        <v>68047</v>
      </c>
      <c r="DJ67" s="22">
        <f t="shared" si="303"/>
        <v>-15280</v>
      </c>
      <c r="DK67" s="24">
        <f t="shared" si="304"/>
        <v>0.81662606358083212</v>
      </c>
      <c r="DL67" s="29">
        <f t="shared" si="305"/>
        <v>852814</v>
      </c>
      <c r="DM67" s="29">
        <f t="shared" si="306"/>
        <v>36207</v>
      </c>
      <c r="DN67" s="30">
        <f t="shared" si="307"/>
        <v>1.0443383414543348</v>
      </c>
      <c r="DO67" s="22">
        <v>148801</v>
      </c>
      <c r="DP67" s="22">
        <f t="shared" si="308"/>
        <v>84109</v>
      </c>
      <c r="DQ67" s="24">
        <f t="shared" si="309"/>
        <v>2.3001453039015645</v>
      </c>
      <c r="DR67" s="22">
        <v>72624</v>
      </c>
      <c r="DS67" s="22">
        <f t="shared" si="310"/>
        <v>4201</v>
      </c>
      <c r="DT67" s="24">
        <f t="shared" si="311"/>
        <v>1.0613974833023982</v>
      </c>
      <c r="DU67" s="31">
        <f t="shared" si="312"/>
        <v>221425</v>
      </c>
      <c r="DV67" s="31">
        <f t="shared" si="313"/>
        <v>88310</v>
      </c>
      <c r="DW67" s="32">
        <f t="shared" si="314"/>
        <v>1.6634113360628029</v>
      </c>
      <c r="DX67" s="22">
        <v>249766</v>
      </c>
      <c r="DY67" s="22">
        <f t="shared" si="315"/>
        <v>-41039</v>
      </c>
      <c r="DZ67" s="24">
        <f t="shared" si="316"/>
        <v>0.85887794226371628</v>
      </c>
      <c r="EA67" s="31">
        <f t="shared" si="317"/>
        <v>471191</v>
      </c>
      <c r="EB67" s="31">
        <f t="shared" si="318"/>
        <v>47271</v>
      </c>
      <c r="EC67" s="32">
        <f t="shared" si="319"/>
        <v>1.111509247027741</v>
      </c>
      <c r="ED67" s="22">
        <v>78739</v>
      </c>
      <c r="EE67" s="22">
        <f t="shared" si="320"/>
        <v>4444</v>
      </c>
      <c r="EF67" s="24">
        <f t="shared" si="321"/>
        <v>1.0598155999730803</v>
      </c>
      <c r="EG67" s="22">
        <v>0</v>
      </c>
      <c r="EH67" s="22">
        <f t="shared" si="322"/>
        <v>-70558</v>
      </c>
      <c r="EI67" s="24">
        <f t="shared" si="323"/>
        <v>0</v>
      </c>
      <c r="EJ67" s="22">
        <v>168997</v>
      </c>
      <c r="EK67" s="22">
        <f t="shared" si="324"/>
        <v>106357</v>
      </c>
      <c r="EL67" s="24">
        <f t="shared" si="325"/>
        <v>2.6979086845466154</v>
      </c>
      <c r="EM67" s="31">
        <f t="shared" si="326"/>
        <v>718927</v>
      </c>
      <c r="EN67" s="31">
        <f t="shared" si="327"/>
        <v>87514</v>
      </c>
      <c r="EO67" s="32">
        <f t="shared" si="328"/>
        <v>1.138600250549165</v>
      </c>
      <c r="EP67" s="22">
        <v>158770</v>
      </c>
      <c r="EQ67" s="22">
        <f t="shared" si="329"/>
        <v>5416</v>
      </c>
      <c r="ER67" s="24">
        <f t="shared" si="330"/>
        <v>1.0353169790158718</v>
      </c>
      <c r="ES67" s="22">
        <v>89189</v>
      </c>
      <c r="ET67" s="22">
        <f t="shared" si="331"/>
        <v>21142</v>
      </c>
      <c r="EU67" s="24">
        <f t="shared" si="332"/>
        <v>1.3106970182373947</v>
      </c>
      <c r="EV67" s="31">
        <f t="shared" si="333"/>
        <v>966886</v>
      </c>
      <c r="EW67" s="31">
        <f t="shared" si="334"/>
        <v>114072</v>
      </c>
      <c r="EX67" s="32">
        <f t="shared" si="335"/>
        <v>1.1337595302140913</v>
      </c>
      <c r="EY67" s="22">
        <v>235400</v>
      </c>
      <c r="EZ67" s="22">
        <f t="shared" si="221"/>
        <v>13975</v>
      </c>
      <c r="FA67" s="24">
        <f t="shared" si="222"/>
        <v>1.0631139211922773</v>
      </c>
      <c r="FB67" s="22">
        <v>263949</v>
      </c>
      <c r="FC67" s="22">
        <f t="shared" si="223"/>
        <v>14183</v>
      </c>
      <c r="FD67" s="24">
        <f t="shared" si="224"/>
        <v>1.0567851509012436</v>
      </c>
      <c r="FE67" s="33">
        <f t="shared" si="210"/>
        <v>499349</v>
      </c>
      <c r="FF67" s="33">
        <f t="shared" si="225"/>
        <v>28158</v>
      </c>
      <c r="FG67" s="34">
        <f t="shared" si="226"/>
        <v>1.0597592059271081</v>
      </c>
      <c r="FH67" s="22">
        <v>179173</v>
      </c>
      <c r="FI67" s="22">
        <f t="shared" si="227"/>
        <v>-68563</v>
      </c>
      <c r="FJ67" s="24">
        <f t="shared" si="228"/>
        <v>0.72324167662350247</v>
      </c>
      <c r="FK67" s="33">
        <f t="shared" si="211"/>
        <v>678522</v>
      </c>
      <c r="FL67" s="33">
        <f t="shared" si="229"/>
        <v>-40405</v>
      </c>
      <c r="FM67" s="34">
        <f t="shared" si="230"/>
        <v>0.94379818813314842</v>
      </c>
      <c r="FN67" s="22">
        <v>324057</v>
      </c>
      <c r="FO67" s="22">
        <f t="shared" si="231"/>
        <v>76098</v>
      </c>
      <c r="FP67" s="24">
        <f t="shared" si="232"/>
        <v>1.3068975112821071</v>
      </c>
      <c r="FQ67" s="35">
        <f t="shared" si="212"/>
        <v>1002579</v>
      </c>
      <c r="FR67" s="35">
        <f t="shared" si="213"/>
        <v>35693</v>
      </c>
      <c r="FS67" s="36">
        <f t="shared" si="214"/>
        <v>1.0369154171225976</v>
      </c>
      <c r="FT67" s="35">
        <v>265322</v>
      </c>
      <c r="FU67" s="35">
        <f t="shared" si="215"/>
        <v>29922</v>
      </c>
      <c r="FV67" s="36">
        <f t="shared" si="216"/>
        <v>1.1271112999150383</v>
      </c>
      <c r="FW67" s="35">
        <v>260435</v>
      </c>
      <c r="FX67" s="35">
        <f t="shared" si="76"/>
        <v>-3514</v>
      </c>
      <c r="FY67" s="36">
        <f t="shared" si="77"/>
        <v>0.98668682207547675</v>
      </c>
      <c r="FZ67" s="35">
        <f t="shared" si="78"/>
        <v>525757</v>
      </c>
      <c r="GA67" s="35">
        <f t="shared" si="79"/>
        <v>26408</v>
      </c>
      <c r="GB67" s="36">
        <f t="shared" si="80"/>
        <v>1.0528848560826196</v>
      </c>
      <c r="GC67" s="35">
        <v>261588</v>
      </c>
      <c r="GD67" s="35">
        <f t="shared" si="81"/>
        <v>82415</v>
      </c>
      <c r="GE67" s="36">
        <f t="shared" si="82"/>
        <v>1.4599744381128854</v>
      </c>
      <c r="GF67" s="35">
        <f t="shared" si="83"/>
        <v>787345</v>
      </c>
      <c r="GG67" s="35">
        <f t="shared" si="84"/>
        <v>108823</v>
      </c>
      <c r="GH67" s="36">
        <f t="shared" si="85"/>
        <v>1.1603824194351842</v>
      </c>
      <c r="GI67" s="35">
        <v>252010</v>
      </c>
      <c r="GJ67" s="35">
        <f t="shared" si="217"/>
        <v>-72047</v>
      </c>
      <c r="GK67" s="36">
        <f t="shared" si="218"/>
        <v>0.77767182933866574</v>
      </c>
      <c r="GL67" s="35">
        <f t="shared" si="86"/>
        <v>1039355</v>
      </c>
      <c r="GM67" s="35">
        <f t="shared" si="219"/>
        <v>36776</v>
      </c>
      <c r="GN67" s="36">
        <f t="shared" si="220"/>
        <v>1.0366813986728227</v>
      </c>
      <c r="GO67" s="35">
        <v>282383</v>
      </c>
      <c r="GP67" s="35">
        <f t="shared" si="87"/>
        <v>17061</v>
      </c>
      <c r="GQ67" s="36">
        <f t="shared" si="88"/>
        <v>1.0643029978667431</v>
      </c>
      <c r="GR67" s="35">
        <v>280241</v>
      </c>
      <c r="GS67" s="35">
        <f t="shared" si="89"/>
        <v>19806</v>
      </c>
      <c r="GT67" s="36">
        <f t="shared" si="90"/>
        <v>1.0760496861020985</v>
      </c>
      <c r="GU67" s="35">
        <f t="shared" si="91"/>
        <v>562624</v>
      </c>
      <c r="GV67" s="35">
        <f t="shared" si="92"/>
        <v>36867</v>
      </c>
      <c r="GW67" s="36">
        <f t="shared" si="93"/>
        <v>1.0701217482601277</v>
      </c>
      <c r="GX67" s="35">
        <v>285481</v>
      </c>
      <c r="GY67" s="35">
        <f t="shared" si="94"/>
        <v>23893</v>
      </c>
      <c r="GZ67" s="36">
        <f t="shared" si="95"/>
        <v>1.0913382876890376</v>
      </c>
      <c r="HA67" s="35">
        <f t="shared" si="96"/>
        <v>848105</v>
      </c>
      <c r="HB67" s="35">
        <f t="shared" si="97"/>
        <v>60760</v>
      </c>
      <c r="HC67" s="36">
        <f t="shared" si="98"/>
        <v>1.0771707447180079</v>
      </c>
      <c r="HD67" s="35">
        <v>199594</v>
      </c>
      <c r="HE67" s="35">
        <f t="shared" si="99"/>
        <v>-52416</v>
      </c>
      <c r="HF67" s="36">
        <f t="shared" si="100"/>
        <v>0.79200825364072858</v>
      </c>
      <c r="HG67" s="35">
        <f t="shared" si="101"/>
        <v>1047699</v>
      </c>
      <c r="HH67" s="35">
        <f t="shared" si="102"/>
        <v>8344</v>
      </c>
      <c r="HI67" s="36">
        <f t="shared" si="103"/>
        <v>1.008028055861568</v>
      </c>
      <c r="HJ67" s="22">
        <f t="shared" si="104"/>
        <v>345740.67</v>
      </c>
      <c r="HK67" s="37">
        <f t="shared" si="105"/>
        <v>2753.52</v>
      </c>
    </row>
    <row r="68" spans="1:219" s="1" customFormat="1" ht="11.25" x14ac:dyDescent="0.2">
      <c r="A68" s="13">
        <v>58</v>
      </c>
      <c r="B68" s="21">
        <v>39</v>
      </c>
      <c r="C68" s="21" t="s">
        <v>166</v>
      </c>
      <c r="D68" s="13">
        <v>7704761773</v>
      </c>
      <c r="E68" s="13" t="s">
        <v>167</v>
      </c>
      <c r="F68" s="13">
        <v>86618101</v>
      </c>
      <c r="G68" s="22"/>
      <c r="H68" s="22">
        <v>34719</v>
      </c>
      <c r="I68" s="22">
        <v>38263</v>
      </c>
      <c r="J68" s="23">
        <f t="shared" si="233"/>
        <v>72982</v>
      </c>
      <c r="K68" s="22">
        <v>34784</v>
      </c>
      <c r="L68" s="22">
        <v>55708</v>
      </c>
      <c r="M68" s="22">
        <v>37940</v>
      </c>
      <c r="N68" s="23">
        <f t="shared" si="234"/>
        <v>201414</v>
      </c>
      <c r="O68" s="22">
        <v>38904</v>
      </c>
      <c r="P68" s="22">
        <v>47422</v>
      </c>
      <c r="Q68" s="22">
        <v>52458</v>
      </c>
      <c r="R68" s="23">
        <f t="shared" si="235"/>
        <v>340198</v>
      </c>
      <c r="S68" s="22">
        <v>29568</v>
      </c>
      <c r="T68" s="22">
        <v>41892</v>
      </c>
      <c r="U68" s="22">
        <v>70893</v>
      </c>
      <c r="V68" s="23">
        <f t="shared" si="236"/>
        <v>482551</v>
      </c>
      <c r="W68" s="22">
        <v>0</v>
      </c>
      <c r="X68" s="22">
        <f t="shared" si="237"/>
        <v>0</v>
      </c>
      <c r="Y68" s="24" t="e">
        <f t="shared" si="238"/>
        <v>#DIV/0!</v>
      </c>
      <c r="Z68" s="22">
        <v>20998</v>
      </c>
      <c r="AA68" s="22">
        <f t="shared" si="239"/>
        <v>-13721</v>
      </c>
      <c r="AB68" s="24">
        <f t="shared" si="240"/>
        <v>0.60479852530314815</v>
      </c>
      <c r="AC68" s="22">
        <v>27015</v>
      </c>
      <c r="AD68" s="22">
        <f t="shared" si="241"/>
        <v>-11248</v>
      </c>
      <c r="AE68" s="24">
        <f t="shared" si="242"/>
        <v>0.70603455034890106</v>
      </c>
      <c r="AF68" s="25">
        <f t="shared" si="243"/>
        <v>48013</v>
      </c>
      <c r="AG68" s="25">
        <f t="shared" si="244"/>
        <v>-24969</v>
      </c>
      <c r="AH68" s="26">
        <f t="shared" si="245"/>
        <v>0.65787454440821025</v>
      </c>
      <c r="AI68" s="22">
        <v>27106</v>
      </c>
      <c r="AJ68" s="22">
        <f t="shared" si="246"/>
        <v>-7678</v>
      </c>
      <c r="AK68" s="24">
        <f t="shared" si="247"/>
        <v>0.77926632934682616</v>
      </c>
      <c r="AL68" s="22">
        <v>18564</v>
      </c>
      <c r="AM68" s="22">
        <f t="shared" si="248"/>
        <v>-37144</v>
      </c>
      <c r="AN68" s="24">
        <f t="shared" si="249"/>
        <v>0.3332375960364759</v>
      </c>
      <c r="AO68" s="22">
        <v>42116</v>
      </c>
      <c r="AP68" s="22">
        <f t="shared" si="250"/>
        <v>4176</v>
      </c>
      <c r="AQ68" s="24">
        <f t="shared" si="251"/>
        <v>1.1100685292567212</v>
      </c>
      <c r="AR68" s="27">
        <f t="shared" si="252"/>
        <v>135799</v>
      </c>
      <c r="AS68" s="27">
        <f>AR68-N68</f>
        <v>-65615</v>
      </c>
      <c r="AT68" s="28">
        <f t="shared" si="253"/>
        <v>0.67422820657948301</v>
      </c>
      <c r="AU68" s="22">
        <v>5590</v>
      </c>
      <c r="AV68" s="22">
        <f t="shared" si="254"/>
        <v>-33314</v>
      </c>
      <c r="AW68" s="24">
        <f t="shared" si="255"/>
        <v>0.14368702447049148</v>
      </c>
      <c r="AX68" s="22">
        <v>28945</v>
      </c>
      <c r="AY68" s="22">
        <f t="shared" si="256"/>
        <v>-18477</v>
      </c>
      <c r="AZ68" s="24">
        <f t="shared" si="257"/>
        <v>0.61037071401459242</v>
      </c>
      <c r="BA68" s="22">
        <v>23310</v>
      </c>
      <c r="BB68" s="22">
        <f t="shared" si="258"/>
        <v>-29148</v>
      </c>
      <c r="BC68" s="24">
        <f t="shared" si="259"/>
        <v>0.44435548438750999</v>
      </c>
      <c r="BD68" s="27">
        <f t="shared" si="260"/>
        <v>193644</v>
      </c>
      <c r="BE68" s="27">
        <f t="shared" si="261"/>
        <v>-146554</v>
      </c>
      <c r="BF68" s="28">
        <f t="shared" si="262"/>
        <v>0.56920969553025003</v>
      </c>
      <c r="BG68" s="22">
        <v>15154</v>
      </c>
      <c r="BH68" s="22">
        <f t="shared" si="263"/>
        <v>-14414</v>
      </c>
      <c r="BI68" s="24">
        <f t="shared" si="264"/>
        <v>0.51251352813852813</v>
      </c>
      <c r="BJ68" s="22">
        <v>13378</v>
      </c>
      <c r="BK68" s="22">
        <f t="shared" si="265"/>
        <v>-28514</v>
      </c>
      <c r="BL68" s="24">
        <f t="shared" si="266"/>
        <v>0.31934498233552944</v>
      </c>
      <c r="BM68" s="22">
        <v>62091.82</v>
      </c>
      <c r="BN68" s="22">
        <f t="shared" si="267"/>
        <v>-8801.18</v>
      </c>
      <c r="BO68" s="24">
        <f t="shared" si="268"/>
        <v>0.87585262296700661</v>
      </c>
      <c r="BP68" s="27">
        <f t="shared" si="269"/>
        <v>284267.82</v>
      </c>
      <c r="BQ68" s="22">
        <f t="shared" si="270"/>
        <v>-198283.18</v>
      </c>
      <c r="BR68" s="24">
        <f t="shared" si="271"/>
        <v>0.58909383671363236</v>
      </c>
      <c r="BS68" s="22">
        <v>402</v>
      </c>
      <c r="BT68" s="22">
        <f t="shared" si="272"/>
        <v>402</v>
      </c>
      <c r="BU68" s="24" t="e">
        <f t="shared" si="273"/>
        <v>#DIV/0!</v>
      </c>
      <c r="BV68" s="22">
        <v>14599</v>
      </c>
      <c r="BW68" s="22">
        <f t="shared" si="274"/>
        <v>-6399</v>
      </c>
      <c r="BX68" s="24">
        <f t="shared" si="275"/>
        <v>0.69525669111343935</v>
      </c>
      <c r="BY68" s="22">
        <v>19451</v>
      </c>
      <c r="BZ68" s="22">
        <f t="shared" si="276"/>
        <v>-7564</v>
      </c>
      <c r="CA68" s="24">
        <f t="shared" si="277"/>
        <v>0.720007403294466</v>
      </c>
      <c r="CB68" s="29">
        <f t="shared" si="278"/>
        <v>34452</v>
      </c>
      <c r="CC68" s="29">
        <f t="shared" si="279"/>
        <v>-13561</v>
      </c>
      <c r="CD68" s="30">
        <f t="shared" si="280"/>
        <v>0.71755566200820609</v>
      </c>
      <c r="CE68" s="22">
        <v>9943</v>
      </c>
      <c r="CF68" s="22">
        <f t="shared" si="281"/>
        <v>-17163</v>
      </c>
      <c r="CG68" s="24">
        <f t="shared" si="282"/>
        <v>0.36681915443075336</v>
      </c>
      <c r="CH68" s="22">
        <v>14958</v>
      </c>
      <c r="CI68" s="22">
        <f t="shared" si="283"/>
        <v>-3606</v>
      </c>
      <c r="CJ68" s="24">
        <f t="shared" si="284"/>
        <v>0.80575307045895284</v>
      </c>
      <c r="CK68" s="22">
        <v>28212</v>
      </c>
      <c r="CL68" s="22">
        <f t="shared" si="285"/>
        <v>-13904</v>
      </c>
      <c r="CM68" s="24">
        <f t="shared" si="286"/>
        <v>0.66986418463291864</v>
      </c>
      <c r="CN68" s="29">
        <f t="shared" si="287"/>
        <v>87565</v>
      </c>
      <c r="CO68" s="29">
        <f t="shared" si="288"/>
        <v>-48234</v>
      </c>
      <c r="CP68" s="30">
        <f t="shared" si="289"/>
        <v>0.64481329023041412</v>
      </c>
      <c r="CQ68" s="22">
        <v>6619</v>
      </c>
      <c r="CR68" s="22">
        <f t="shared" si="290"/>
        <v>1029</v>
      </c>
      <c r="CS68" s="24">
        <f t="shared" si="291"/>
        <v>1.1840787119856888</v>
      </c>
      <c r="CT68" s="22">
        <v>11747</v>
      </c>
      <c r="CU68" s="22">
        <f t="shared" si="292"/>
        <v>-17198</v>
      </c>
      <c r="CV68" s="24">
        <f t="shared" si="293"/>
        <v>0.40583865952668857</v>
      </c>
      <c r="CW68" s="22">
        <v>8877</v>
      </c>
      <c r="CX68" s="22">
        <f t="shared" si="294"/>
        <v>-14433</v>
      </c>
      <c r="CY68" s="24">
        <f t="shared" si="295"/>
        <v>0.38082368082368084</v>
      </c>
      <c r="CZ68" s="29">
        <f t="shared" si="296"/>
        <v>114808</v>
      </c>
      <c r="DA68" s="29">
        <f t="shared" si="297"/>
        <v>-78836</v>
      </c>
      <c r="DB68" s="30">
        <f t="shared" si="298"/>
        <v>0.59288178306583217</v>
      </c>
      <c r="DC68" s="22">
        <v>4245</v>
      </c>
      <c r="DD68" s="22">
        <f t="shared" si="299"/>
        <v>-10909</v>
      </c>
      <c r="DE68" s="24">
        <f t="shared" si="300"/>
        <v>0.28012405965421672</v>
      </c>
      <c r="DF68" s="22">
        <v>9745</v>
      </c>
      <c r="DG68" s="22">
        <f t="shared" si="301"/>
        <v>-3633</v>
      </c>
      <c r="DH68" s="24">
        <f t="shared" si="302"/>
        <v>0.72843474360891014</v>
      </c>
      <c r="DI68" s="22">
        <v>32759</v>
      </c>
      <c r="DJ68" s="22">
        <f t="shared" si="303"/>
        <v>-29332.82</v>
      </c>
      <c r="DK68" s="24">
        <f t="shared" si="304"/>
        <v>0.52758962452703106</v>
      </c>
      <c r="DL68" s="29">
        <f t="shared" si="305"/>
        <v>161557</v>
      </c>
      <c r="DM68" s="29">
        <f t="shared" si="306"/>
        <v>-122710.82</v>
      </c>
      <c r="DN68" s="30">
        <f t="shared" si="307"/>
        <v>0.56832672794268446</v>
      </c>
      <c r="DO68" s="22">
        <v>8170</v>
      </c>
      <c r="DP68" s="22">
        <f t="shared" si="308"/>
        <v>-6831</v>
      </c>
      <c r="DQ68" s="24">
        <f t="shared" si="309"/>
        <v>0.5446303579761349</v>
      </c>
      <c r="DR68" s="22">
        <v>10306</v>
      </c>
      <c r="DS68" s="22">
        <f t="shared" si="310"/>
        <v>-9145</v>
      </c>
      <c r="DT68" s="24">
        <f t="shared" si="311"/>
        <v>0.52984422394735486</v>
      </c>
      <c r="DU68" s="31">
        <f t="shared" si="312"/>
        <v>18476</v>
      </c>
      <c r="DV68" s="31">
        <f t="shared" si="313"/>
        <v>-15976</v>
      </c>
      <c r="DW68" s="32">
        <f t="shared" si="314"/>
        <v>0.53628236386857076</v>
      </c>
      <c r="DX68" s="22">
        <v>29119</v>
      </c>
      <c r="DY68" s="22">
        <f t="shared" si="315"/>
        <v>-23994</v>
      </c>
      <c r="DZ68" s="24">
        <f t="shared" si="316"/>
        <v>0.54824619208103476</v>
      </c>
      <c r="EA68" s="31">
        <f t="shared" si="317"/>
        <v>47595</v>
      </c>
      <c r="EB68" s="31">
        <f t="shared" si="318"/>
        <v>-39970</v>
      </c>
      <c r="EC68" s="32">
        <f t="shared" si="319"/>
        <v>0.5435390852509564</v>
      </c>
      <c r="ED68" s="22">
        <v>10740</v>
      </c>
      <c r="EE68" s="22">
        <f t="shared" si="320"/>
        <v>4121</v>
      </c>
      <c r="EF68" s="24">
        <f t="shared" si="321"/>
        <v>1.6226016014503701</v>
      </c>
      <c r="EG68" s="22">
        <v>6890</v>
      </c>
      <c r="EH68" s="22">
        <f t="shared" si="322"/>
        <v>-4857</v>
      </c>
      <c r="EI68" s="24">
        <f t="shared" si="323"/>
        <v>0.58653273176130072</v>
      </c>
      <c r="EJ68" s="22">
        <v>9184</v>
      </c>
      <c r="EK68" s="22">
        <f t="shared" si="324"/>
        <v>307</v>
      </c>
      <c r="EL68" s="24">
        <f t="shared" si="325"/>
        <v>1.0345837557733468</v>
      </c>
      <c r="EM68" s="31">
        <f t="shared" si="326"/>
        <v>74409</v>
      </c>
      <c r="EN68" s="31">
        <f t="shared" si="327"/>
        <v>-40399</v>
      </c>
      <c r="EO68" s="32">
        <f t="shared" si="328"/>
        <v>0.64811685596822521</v>
      </c>
      <c r="EP68" s="22">
        <v>20946</v>
      </c>
      <c r="EQ68" s="22">
        <f t="shared" si="329"/>
        <v>6956</v>
      </c>
      <c r="ER68" s="24">
        <f t="shared" si="330"/>
        <v>1.4972122944960686</v>
      </c>
      <c r="ES68" s="22">
        <v>51315</v>
      </c>
      <c r="ET68" s="22">
        <f t="shared" si="331"/>
        <v>18556</v>
      </c>
      <c r="EU68" s="24">
        <f t="shared" si="332"/>
        <v>1.5664397570133399</v>
      </c>
      <c r="EV68" s="31">
        <f t="shared" si="333"/>
        <v>146670</v>
      </c>
      <c r="EW68" s="31">
        <f t="shared" si="334"/>
        <v>-14887</v>
      </c>
      <c r="EX68" s="32">
        <f t="shared" si="335"/>
        <v>0.90785295592267745</v>
      </c>
      <c r="EY68" s="22">
        <v>45717</v>
      </c>
      <c r="EZ68" s="22">
        <f t="shared" si="221"/>
        <v>27241</v>
      </c>
      <c r="FA68" s="24">
        <f t="shared" si="222"/>
        <v>2.4743992206105219</v>
      </c>
      <c r="FB68" s="22">
        <v>27752</v>
      </c>
      <c r="FC68" s="22">
        <f t="shared" si="223"/>
        <v>-1367</v>
      </c>
      <c r="FD68" s="24">
        <f t="shared" si="224"/>
        <v>0.95305470654898861</v>
      </c>
      <c r="FE68" s="33">
        <f t="shared" si="210"/>
        <v>73469</v>
      </c>
      <c r="FF68" s="33">
        <f t="shared" si="225"/>
        <v>25874</v>
      </c>
      <c r="FG68" s="34">
        <f t="shared" si="226"/>
        <v>1.5436285324088665</v>
      </c>
      <c r="FH68" s="22">
        <v>51453</v>
      </c>
      <c r="FI68" s="22">
        <f t="shared" si="227"/>
        <v>24639</v>
      </c>
      <c r="FJ68" s="24">
        <f t="shared" si="228"/>
        <v>1.9188856567464758</v>
      </c>
      <c r="FK68" s="33">
        <f t="shared" si="211"/>
        <v>124922</v>
      </c>
      <c r="FL68" s="33">
        <f t="shared" si="229"/>
        <v>50513</v>
      </c>
      <c r="FM68" s="34">
        <f t="shared" si="230"/>
        <v>1.6788560523592577</v>
      </c>
      <c r="FN68" s="22">
        <v>90745</v>
      </c>
      <c r="FO68" s="22">
        <f t="shared" si="231"/>
        <v>18484</v>
      </c>
      <c r="FP68" s="24">
        <f t="shared" si="232"/>
        <v>1.2557949654723848</v>
      </c>
      <c r="FQ68" s="35">
        <f t="shared" si="212"/>
        <v>215667</v>
      </c>
      <c r="FR68" s="35">
        <f t="shared" si="213"/>
        <v>68997</v>
      </c>
      <c r="FS68" s="36">
        <f t="shared" si="214"/>
        <v>1.4704233994681939</v>
      </c>
      <c r="FT68" s="35">
        <v>38230</v>
      </c>
      <c r="FU68" s="35">
        <f t="shared" si="215"/>
        <v>-7487</v>
      </c>
      <c r="FV68" s="36">
        <f t="shared" si="216"/>
        <v>0.83623159874882425</v>
      </c>
      <c r="FW68" s="35">
        <v>41686</v>
      </c>
      <c r="FX68" s="35">
        <f t="shared" si="76"/>
        <v>13934</v>
      </c>
      <c r="FY68" s="36">
        <f t="shared" si="77"/>
        <v>1.5020899394638225</v>
      </c>
      <c r="FZ68" s="35">
        <f t="shared" si="78"/>
        <v>79916</v>
      </c>
      <c r="GA68" s="35">
        <f t="shared" si="79"/>
        <v>6447</v>
      </c>
      <c r="GB68" s="36">
        <f t="shared" si="80"/>
        <v>1.0877512964651759</v>
      </c>
      <c r="GC68" s="35">
        <v>35629</v>
      </c>
      <c r="GD68" s="35">
        <f t="shared" si="81"/>
        <v>-15824</v>
      </c>
      <c r="GE68" s="36">
        <f t="shared" si="82"/>
        <v>0.69245719394398775</v>
      </c>
      <c r="GF68" s="35">
        <f t="shared" si="83"/>
        <v>115545</v>
      </c>
      <c r="GG68" s="35">
        <f t="shared" si="84"/>
        <v>-9377</v>
      </c>
      <c r="GH68" s="36">
        <f t="shared" si="85"/>
        <v>0.92493716078833188</v>
      </c>
      <c r="GI68" s="35">
        <v>68850</v>
      </c>
      <c r="GJ68" s="35">
        <f t="shared" si="217"/>
        <v>-21895</v>
      </c>
      <c r="GK68" s="36">
        <f t="shared" si="218"/>
        <v>0.75871948867706207</v>
      </c>
      <c r="GL68" s="35">
        <f t="shared" si="86"/>
        <v>184395</v>
      </c>
      <c r="GM68" s="35">
        <f t="shared" si="219"/>
        <v>-31272</v>
      </c>
      <c r="GN68" s="36">
        <f t="shared" si="220"/>
        <v>0.85499867851827127</v>
      </c>
      <c r="GO68" s="35">
        <v>32786</v>
      </c>
      <c r="GP68" s="35">
        <f t="shared" si="87"/>
        <v>-5444</v>
      </c>
      <c r="GQ68" s="36">
        <f t="shared" si="88"/>
        <v>0.85759874444153805</v>
      </c>
      <c r="GR68" s="35">
        <v>40915</v>
      </c>
      <c r="GS68" s="35">
        <f t="shared" si="89"/>
        <v>-771</v>
      </c>
      <c r="GT68" s="36">
        <f t="shared" si="90"/>
        <v>0.98150458187401046</v>
      </c>
      <c r="GU68" s="35">
        <f t="shared" si="91"/>
        <v>73701</v>
      </c>
      <c r="GV68" s="35">
        <f t="shared" si="92"/>
        <v>-6215</v>
      </c>
      <c r="GW68" s="36">
        <f t="shared" si="93"/>
        <v>0.9222308423845037</v>
      </c>
      <c r="GX68" s="35">
        <v>45094</v>
      </c>
      <c r="GY68" s="35">
        <f t="shared" si="94"/>
        <v>9465</v>
      </c>
      <c r="GZ68" s="36">
        <f t="shared" si="95"/>
        <v>1.265654382665806</v>
      </c>
      <c r="HA68" s="35">
        <f t="shared" si="96"/>
        <v>118795</v>
      </c>
      <c r="HB68" s="35">
        <f t="shared" si="97"/>
        <v>3250</v>
      </c>
      <c r="HC68" s="36">
        <f t="shared" si="98"/>
        <v>1.0281275693452767</v>
      </c>
      <c r="HD68" s="35">
        <v>73072.77</v>
      </c>
      <c r="HE68" s="35">
        <f t="shared" si="99"/>
        <v>4222.7700000000041</v>
      </c>
      <c r="HF68" s="36">
        <f t="shared" si="100"/>
        <v>1.0613328976034859</v>
      </c>
      <c r="HG68" s="35">
        <f t="shared" si="101"/>
        <v>191867.77000000002</v>
      </c>
      <c r="HH68" s="35">
        <f t="shared" si="102"/>
        <v>7472.7700000000186</v>
      </c>
      <c r="HI68" s="36">
        <f t="shared" si="103"/>
        <v>1.0405258819382306</v>
      </c>
      <c r="HJ68" s="22">
        <f t="shared" si="104"/>
        <v>63316.364099999999</v>
      </c>
      <c r="HK68" s="37">
        <f t="shared" si="105"/>
        <v>2466.0141000000062</v>
      </c>
    </row>
    <row r="69" spans="1:219" s="1" customFormat="1" ht="11.25" x14ac:dyDescent="0.2">
      <c r="A69" s="13">
        <v>59</v>
      </c>
      <c r="B69" s="21">
        <v>51</v>
      </c>
      <c r="C69" s="21" t="s">
        <v>168</v>
      </c>
      <c r="D69" s="13">
        <v>1001041918</v>
      </c>
      <c r="E69" s="13" t="s">
        <v>169</v>
      </c>
      <c r="F69" s="13">
        <v>86618101</v>
      </c>
      <c r="G69" s="22">
        <v>39586</v>
      </c>
      <c r="H69" s="22">
        <v>28228</v>
      </c>
      <c r="I69" s="22">
        <v>58591</v>
      </c>
      <c r="J69" s="23">
        <f t="shared" si="233"/>
        <v>126405</v>
      </c>
      <c r="K69" s="22">
        <v>45812</v>
      </c>
      <c r="L69" s="22">
        <v>36887</v>
      </c>
      <c r="M69" s="22">
        <v>33319</v>
      </c>
      <c r="N69" s="23">
        <f t="shared" si="234"/>
        <v>242423</v>
      </c>
      <c r="O69" s="22">
        <v>52758</v>
      </c>
      <c r="P69" s="22">
        <v>33973</v>
      </c>
      <c r="Q69" s="22">
        <v>36314</v>
      </c>
      <c r="R69" s="23">
        <f t="shared" si="235"/>
        <v>365468</v>
      </c>
      <c r="S69" s="22">
        <v>32152</v>
      </c>
      <c r="T69" s="22">
        <v>28692</v>
      </c>
      <c r="U69" s="22">
        <v>96685</v>
      </c>
      <c r="V69" s="23">
        <f t="shared" si="236"/>
        <v>522997</v>
      </c>
      <c r="W69" s="22">
        <v>28050</v>
      </c>
      <c r="X69" s="22">
        <f t="shared" si="237"/>
        <v>-11536</v>
      </c>
      <c r="Y69" s="24">
        <f t="shared" si="238"/>
        <v>0.70858384277269737</v>
      </c>
      <c r="Z69" s="22">
        <v>33611</v>
      </c>
      <c r="AA69" s="22">
        <f t="shared" si="239"/>
        <v>5383</v>
      </c>
      <c r="AB69" s="24">
        <f t="shared" si="240"/>
        <v>1.1906971801048605</v>
      </c>
      <c r="AC69" s="22">
        <v>35937</v>
      </c>
      <c r="AD69" s="22">
        <f t="shared" si="241"/>
        <v>-22654</v>
      </c>
      <c r="AE69" s="24">
        <f t="shared" si="242"/>
        <v>0.61335358672833706</v>
      </c>
      <c r="AF69" s="25">
        <f t="shared" si="243"/>
        <v>97598</v>
      </c>
      <c r="AG69" s="25">
        <f t="shared" si="244"/>
        <v>-28807</v>
      </c>
      <c r="AH69" s="26">
        <f t="shared" si="245"/>
        <v>0.77210553380008706</v>
      </c>
      <c r="AI69" s="22">
        <v>41596</v>
      </c>
      <c r="AJ69" s="22">
        <f t="shared" si="246"/>
        <v>-4216</v>
      </c>
      <c r="AK69" s="24">
        <f t="shared" si="247"/>
        <v>0.90797171046887282</v>
      </c>
      <c r="AL69" s="22">
        <v>28818</v>
      </c>
      <c r="AM69" s="22">
        <f t="shared" si="248"/>
        <v>-8069</v>
      </c>
      <c r="AN69" s="24">
        <f t="shared" si="249"/>
        <v>0.78125084718193405</v>
      </c>
      <c r="AO69" s="22">
        <v>42625</v>
      </c>
      <c r="AP69" s="22">
        <f t="shared" si="250"/>
        <v>9306</v>
      </c>
      <c r="AQ69" s="24">
        <f t="shared" si="251"/>
        <v>1.2793000990425882</v>
      </c>
      <c r="AR69" s="27">
        <f t="shared" si="252"/>
        <v>210637</v>
      </c>
      <c r="AS69" s="27">
        <f>AR69-N69</f>
        <v>-31786</v>
      </c>
      <c r="AT69" s="28">
        <f t="shared" si="253"/>
        <v>0.86888207802064987</v>
      </c>
      <c r="AU69" s="22">
        <v>42415</v>
      </c>
      <c r="AV69" s="22">
        <f t="shared" si="254"/>
        <v>-10343</v>
      </c>
      <c r="AW69" s="24">
        <f t="shared" si="255"/>
        <v>0.80395390272565304</v>
      </c>
      <c r="AX69" s="22">
        <v>32099</v>
      </c>
      <c r="AY69" s="22">
        <f t="shared" si="256"/>
        <v>-1874</v>
      </c>
      <c r="AZ69" s="24">
        <f t="shared" si="257"/>
        <v>0.94483854825891145</v>
      </c>
      <c r="BA69" s="22">
        <v>49122</v>
      </c>
      <c r="BB69" s="22">
        <f t="shared" si="258"/>
        <v>12808</v>
      </c>
      <c r="BC69" s="24">
        <f t="shared" si="259"/>
        <v>1.3527014374621358</v>
      </c>
      <c r="BD69" s="27">
        <f t="shared" si="260"/>
        <v>334273</v>
      </c>
      <c r="BE69" s="27">
        <f t="shared" si="261"/>
        <v>-31195</v>
      </c>
      <c r="BF69" s="28">
        <f t="shared" si="262"/>
        <v>0.91464368973480581</v>
      </c>
      <c r="BG69" s="22">
        <v>38045</v>
      </c>
      <c r="BH69" s="22">
        <f t="shared" si="263"/>
        <v>5893</v>
      </c>
      <c r="BI69" s="24">
        <f t="shared" si="264"/>
        <v>1.1832856431948247</v>
      </c>
      <c r="BJ69" s="22">
        <v>38707</v>
      </c>
      <c r="BK69" s="22">
        <f t="shared" si="265"/>
        <v>10015</v>
      </c>
      <c r="BL69" s="24">
        <f t="shared" si="266"/>
        <v>1.3490520005576467</v>
      </c>
      <c r="BM69" s="22">
        <v>113025</v>
      </c>
      <c r="BN69" s="22">
        <f t="shared" si="267"/>
        <v>16340</v>
      </c>
      <c r="BO69" s="24">
        <f t="shared" si="268"/>
        <v>1.1690024305735118</v>
      </c>
      <c r="BP69" s="27">
        <f t="shared" si="269"/>
        <v>524050</v>
      </c>
      <c r="BQ69" s="22">
        <f t="shared" si="270"/>
        <v>1053</v>
      </c>
      <c r="BR69" s="24">
        <f t="shared" si="271"/>
        <v>1.0020133958703397</v>
      </c>
      <c r="BS69" s="22">
        <v>27524</v>
      </c>
      <c r="BT69" s="22">
        <f t="shared" si="272"/>
        <v>-526</v>
      </c>
      <c r="BU69" s="24">
        <f t="shared" si="273"/>
        <v>0.98124777183600709</v>
      </c>
      <c r="BV69" s="22">
        <v>32048</v>
      </c>
      <c r="BW69" s="22">
        <f t="shared" si="274"/>
        <v>-1563</v>
      </c>
      <c r="BX69" s="24">
        <f t="shared" si="275"/>
        <v>0.95349736693344445</v>
      </c>
      <c r="BY69" s="22">
        <v>28457</v>
      </c>
      <c r="BZ69" s="22">
        <f t="shared" si="276"/>
        <v>-7480</v>
      </c>
      <c r="CA69" s="24">
        <f t="shared" si="277"/>
        <v>0.79185797367615551</v>
      </c>
      <c r="CB69" s="29">
        <f t="shared" si="278"/>
        <v>88029</v>
      </c>
      <c r="CC69" s="29">
        <f t="shared" si="279"/>
        <v>-9569</v>
      </c>
      <c r="CD69" s="30">
        <f t="shared" si="280"/>
        <v>0.90195495809340354</v>
      </c>
      <c r="CE69" s="22">
        <v>36031</v>
      </c>
      <c r="CF69" s="22">
        <f t="shared" si="281"/>
        <v>-5565</v>
      </c>
      <c r="CG69" s="24">
        <f t="shared" si="282"/>
        <v>0.86621309741321284</v>
      </c>
      <c r="CH69" s="22">
        <v>18637</v>
      </c>
      <c r="CI69" s="22">
        <f t="shared" si="283"/>
        <v>-10181</v>
      </c>
      <c r="CJ69" s="24">
        <f t="shared" si="284"/>
        <v>0.64671385939343462</v>
      </c>
      <c r="CK69" s="22">
        <v>38745</v>
      </c>
      <c r="CL69" s="22">
        <f t="shared" si="285"/>
        <v>-3880</v>
      </c>
      <c r="CM69" s="24">
        <f t="shared" si="286"/>
        <v>0.90897360703812313</v>
      </c>
      <c r="CN69" s="29">
        <f t="shared" si="287"/>
        <v>181442</v>
      </c>
      <c r="CO69" s="29">
        <f t="shared" si="288"/>
        <v>-29195</v>
      </c>
      <c r="CP69" s="30">
        <f t="shared" si="289"/>
        <v>0.86139662072665302</v>
      </c>
      <c r="CQ69" s="22">
        <v>38898</v>
      </c>
      <c r="CR69" s="22">
        <f t="shared" si="290"/>
        <v>-3517</v>
      </c>
      <c r="CS69" s="24">
        <f t="shared" si="291"/>
        <v>0.91708122126606151</v>
      </c>
      <c r="CT69" s="22">
        <v>35908</v>
      </c>
      <c r="CU69" s="22">
        <f t="shared" si="292"/>
        <v>3809</v>
      </c>
      <c r="CV69" s="24">
        <f t="shared" si="293"/>
        <v>1.1186641328390292</v>
      </c>
      <c r="CW69" s="22">
        <v>26672</v>
      </c>
      <c r="CX69" s="22">
        <f t="shared" si="294"/>
        <v>-22450</v>
      </c>
      <c r="CY69" s="24">
        <f t="shared" si="295"/>
        <v>0.54297463458328243</v>
      </c>
      <c r="CZ69" s="29">
        <f t="shared" si="296"/>
        <v>282920</v>
      </c>
      <c r="DA69" s="29">
        <f t="shared" si="297"/>
        <v>-51353</v>
      </c>
      <c r="DB69" s="30">
        <f t="shared" si="298"/>
        <v>0.8463740714924628</v>
      </c>
      <c r="DC69" s="22">
        <v>39845</v>
      </c>
      <c r="DD69" s="22">
        <f t="shared" si="299"/>
        <v>1800</v>
      </c>
      <c r="DE69" s="24">
        <f t="shared" si="300"/>
        <v>1.0473123932185571</v>
      </c>
      <c r="DF69" s="22">
        <v>26857</v>
      </c>
      <c r="DG69" s="22">
        <f t="shared" si="301"/>
        <v>-11850</v>
      </c>
      <c r="DH69" s="24">
        <f t="shared" si="302"/>
        <v>0.69385382488955483</v>
      </c>
      <c r="DI69" s="22">
        <v>96910</v>
      </c>
      <c r="DJ69" s="22">
        <f t="shared" si="303"/>
        <v>-16115</v>
      </c>
      <c r="DK69" s="24">
        <f t="shared" si="304"/>
        <v>0.85742092457420926</v>
      </c>
      <c r="DL69" s="29">
        <f t="shared" si="305"/>
        <v>446532</v>
      </c>
      <c r="DM69" s="29">
        <f t="shared" si="306"/>
        <v>-77518</v>
      </c>
      <c r="DN69" s="30">
        <f t="shared" si="307"/>
        <v>0.85207900009541071</v>
      </c>
      <c r="DO69" s="22">
        <v>56261</v>
      </c>
      <c r="DP69" s="22">
        <f t="shared" si="308"/>
        <v>-3311</v>
      </c>
      <c r="DQ69" s="24">
        <f t="shared" si="309"/>
        <v>0.94442019740817829</v>
      </c>
      <c r="DR69" s="22">
        <v>31891</v>
      </c>
      <c r="DS69" s="22">
        <f t="shared" si="310"/>
        <v>3434</v>
      </c>
      <c r="DT69" s="24">
        <f t="shared" si="311"/>
        <v>1.1206732965526935</v>
      </c>
      <c r="DU69" s="31">
        <f t="shared" si="312"/>
        <v>88152</v>
      </c>
      <c r="DV69" s="31">
        <f t="shared" si="313"/>
        <v>123</v>
      </c>
      <c r="DW69" s="32">
        <f t="shared" si="314"/>
        <v>1.0013972668098012</v>
      </c>
      <c r="DX69" s="22">
        <v>118392</v>
      </c>
      <c r="DY69" s="22">
        <f t="shared" si="315"/>
        <v>24979</v>
      </c>
      <c r="DZ69" s="24">
        <f t="shared" si="316"/>
        <v>1.2674038945328809</v>
      </c>
      <c r="EA69" s="31">
        <f t="shared" si="317"/>
        <v>206544</v>
      </c>
      <c r="EB69" s="31">
        <f t="shared" si="318"/>
        <v>25102</v>
      </c>
      <c r="EC69" s="32">
        <f t="shared" si="319"/>
        <v>1.1383472404404713</v>
      </c>
      <c r="ED69" s="22">
        <v>41385</v>
      </c>
      <c r="EE69" s="22">
        <f t="shared" si="320"/>
        <v>2487</v>
      </c>
      <c r="EF69" s="24">
        <f t="shared" si="321"/>
        <v>1.0639364491747647</v>
      </c>
      <c r="EG69" s="22">
        <v>30973</v>
      </c>
      <c r="EH69" s="22">
        <f t="shared" si="322"/>
        <v>-4935</v>
      </c>
      <c r="EI69" s="24">
        <f t="shared" si="323"/>
        <v>0.86256544502617805</v>
      </c>
      <c r="EJ69" s="22">
        <v>37032</v>
      </c>
      <c r="EK69" s="22">
        <f t="shared" si="324"/>
        <v>10360</v>
      </c>
      <c r="EL69" s="24">
        <f t="shared" si="325"/>
        <v>1.3884223155368927</v>
      </c>
      <c r="EM69" s="31">
        <f t="shared" si="326"/>
        <v>315934</v>
      </c>
      <c r="EN69" s="31">
        <f t="shared" si="327"/>
        <v>33014</v>
      </c>
      <c r="EO69" s="32">
        <f t="shared" si="328"/>
        <v>1.1166902304538386</v>
      </c>
      <c r="EP69" s="22">
        <v>69688</v>
      </c>
      <c r="EQ69" s="22">
        <f t="shared" si="329"/>
        <v>2986</v>
      </c>
      <c r="ER69" s="24">
        <f t="shared" si="330"/>
        <v>1.0447662738748464</v>
      </c>
      <c r="ES69" s="22">
        <v>71070</v>
      </c>
      <c r="ET69" s="22">
        <f t="shared" si="331"/>
        <v>-25840</v>
      </c>
      <c r="EU69" s="24">
        <f t="shared" si="332"/>
        <v>0.73336085027344955</v>
      </c>
      <c r="EV69" s="31">
        <f t="shared" si="333"/>
        <v>456692</v>
      </c>
      <c r="EW69" s="31">
        <f t="shared" si="334"/>
        <v>10160</v>
      </c>
      <c r="EX69" s="32">
        <f t="shared" si="335"/>
        <v>1.0227531285551763</v>
      </c>
      <c r="EY69" s="22">
        <v>75809</v>
      </c>
      <c r="EZ69" s="22">
        <f t="shared" si="221"/>
        <v>-12343</v>
      </c>
      <c r="FA69" s="24">
        <f t="shared" si="222"/>
        <v>0.85998048824757234</v>
      </c>
      <c r="FB69" s="22">
        <v>109989</v>
      </c>
      <c r="FC69" s="22">
        <f t="shared" si="223"/>
        <v>-8403</v>
      </c>
      <c r="FD69" s="24">
        <f t="shared" si="224"/>
        <v>0.92902392053517124</v>
      </c>
      <c r="FE69" s="33">
        <f t="shared" si="210"/>
        <v>185798</v>
      </c>
      <c r="FF69" s="33">
        <f t="shared" si="225"/>
        <v>-20746</v>
      </c>
      <c r="FG69" s="34">
        <f t="shared" si="226"/>
        <v>0.89955651096134481</v>
      </c>
      <c r="FH69" s="22">
        <v>104986</v>
      </c>
      <c r="FI69" s="22">
        <f t="shared" si="227"/>
        <v>-4404</v>
      </c>
      <c r="FJ69" s="24">
        <f t="shared" si="228"/>
        <v>0.95974037846238225</v>
      </c>
      <c r="FK69" s="33">
        <f t="shared" si="211"/>
        <v>290784</v>
      </c>
      <c r="FL69" s="33">
        <f t="shared" si="229"/>
        <v>-25150</v>
      </c>
      <c r="FM69" s="34">
        <f t="shared" si="230"/>
        <v>0.92039476599542946</v>
      </c>
      <c r="FN69" s="22">
        <v>164290</v>
      </c>
      <c r="FO69" s="22">
        <f t="shared" si="231"/>
        <v>23532</v>
      </c>
      <c r="FP69" s="24">
        <f t="shared" si="232"/>
        <v>1.1671805510166384</v>
      </c>
      <c r="FQ69" s="35">
        <f t="shared" si="212"/>
        <v>455074</v>
      </c>
      <c r="FR69" s="35">
        <f t="shared" si="213"/>
        <v>-1618</v>
      </c>
      <c r="FS69" s="36">
        <f t="shared" si="214"/>
        <v>0.99645713084529619</v>
      </c>
      <c r="FT69" s="35">
        <v>67555</v>
      </c>
      <c r="FU69" s="35">
        <f t="shared" si="215"/>
        <v>-8254</v>
      </c>
      <c r="FV69" s="36">
        <f t="shared" si="216"/>
        <v>0.89112110699257341</v>
      </c>
      <c r="FW69" s="35">
        <v>134309</v>
      </c>
      <c r="FX69" s="35">
        <f t="shared" si="76"/>
        <v>24320</v>
      </c>
      <c r="FY69" s="36">
        <f t="shared" si="77"/>
        <v>1.2211130203929483</v>
      </c>
      <c r="FZ69" s="35">
        <f t="shared" si="78"/>
        <v>201864</v>
      </c>
      <c r="GA69" s="35">
        <f t="shared" si="79"/>
        <v>16066</v>
      </c>
      <c r="GB69" s="36">
        <f t="shared" si="80"/>
        <v>1.0864702526399639</v>
      </c>
      <c r="GC69" s="35">
        <v>101799</v>
      </c>
      <c r="GD69" s="35">
        <f t="shared" si="81"/>
        <v>-3187</v>
      </c>
      <c r="GE69" s="36">
        <f t="shared" si="82"/>
        <v>0.96964357152382219</v>
      </c>
      <c r="GF69" s="35">
        <f t="shared" si="83"/>
        <v>303663</v>
      </c>
      <c r="GG69" s="35">
        <f t="shared" si="84"/>
        <v>12879</v>
      </c>
      <c r="GH69" s="36">
        <f t="shared" si="85"/>
        <v>1.0442906074612084</v>
      </c>
      <c r="GI69" s="35">
        <v>196302</v>
      </c>
      <c r="GJ69" s="35">
        <f t="shared" si="217"/>
        <v>32012</v>
      </c>
      <c r="GK69" s="36">
        <f t="shared" si="218"/>
        <v>1.1948505691155882</v>
      </c>
      <c r="GL69" s="35">
        <f t="shared" si="86"/>
        <v>499965</v>
      </c>
      <c r="GM69" s="35">
        <f t="shared" si="219"/>
        <v>44891</v>
      </c>
      <c r="GN69" s="36">
        <f t="shared" si="220"/>
        <v>1.0986454950183926</v>
      </c>
      <c r="GO69" s="35">
        <v>99195</v>
      </c>
      <c r="GP69" s="35">
        <f t="shared" si="87"/>
        <v>31640</v>
      </c>
      <c r="GQ69" s="36">
        <f t="shared" si="88"/>
        <v>1.4683591147953519</v>
      </c>
      <c r="GR69" s="35">
        <v>115282</v>
      </c>
      <c r="GS69" s="35">
        <f t="shared" si="89"/>
        <v>-19027</v>
      </c>
      <c r="GT69" s="36">
        <f t="shared" si="90"/>
        <v>0.85833413993105456</v>
      </c>
      <c r="GU69" s="35">
        <f t="shared" si="91"/>
        <v>214477</v>
      </c>
      <c r="GV69" s="35">
        <f t="shared" si="92"/>
        <v>12613</v>
      </c>
      <c r="GW69" s="36">
        <f t="shared" si="93"/>
        <v>1.0624826615939444</v>
      </c>
      <c r="GX69" s="35">
        <v>112324</v>
      </c>
      <c r="GY69" s="35">
        <f t="shared" si="94"/>
        <v>10525</v>
      </c>
      <c r="GZ69" s="36">
        <f t="shared" si="95"/>
        <v>1.1033900136543582</v>
      </c>
      <c r="HA69" s="35">
        <f t="shared" si="96"/>
        <v>326801</v>
      </c>
      <c r="HB69" s="35">
        <f t="shared" si="97"/>
        <v>23138</v>
      </c>
      <c r="HC69" s="36">
        <f t="shared" si="98"/>
        <v>1.0761963097249254</v>
      </c>
      <c r="HD69" s="35">
        <v>174055</v>
      </c>
      <c r="HE69" s="35">
        <f t="shared" si="99"/>
        <v>-22247</v>
      </c>
      <c r="HF69" s="36">
        <f t="shared" si="100"/>
        <v>0.88666951941396421</v>
      </c>
      <c r="HG69" s="35">
        <f t="shared" si="101"/>
        <v>500856</v>
      </c>
      <c r="HH69" s="35">
        <f t="shared" si="102"/>
        <v>891</v>
      </c>
      <c r="HI69" s="36">
        <f t="shared" si="103"/>
        <v>1.0017821247487324</v>
      </c>
      <c r="HJ69" s="22">
        <f t="shared" si="104"/>
        <v>165282.48000000001</v>
      </c>
      <c r="HK69" s="37">
        <f t="shared" si="105"/>
        <v>294.02999999999997</v>
      </c>
    </row>
    <row r="70" spans="1:219" s="1" customFormat="1" ht="11.25" x14ac:dyDescent="0.2">
      <c r="A70" s="13">
        <v>60</v>
      </c>
      <c r="B70" s="21">
        <v>121</v>
      </c>
      <c r="C70" s="21" t="s">
        <v>170</v>
      </c>
      <c r="D70" s="13">
        <v>7804302780</v>
      </c>
      <c r="E70" s="13" t="s">
        <v>171</v>
      </c>
      <c r="F70" s="13">
        <v>86618450</v>
      </c>
      <c r="G70" s="22">
        <v>10170</v>
      </c>
      <c r="H70" s="22">
        <v>11206</v>
      </c>
      <c r="I70" s="22">
        <v>8706</v>
      </c>
      <c r="J70" s="23">
        <f t="shared" si="233"/>
        <v>30082</v>
      </c>
      <c r="K70" s="22">
        <v>11689</v>
      </c>
      <c r="L70" s="22">
        <v>9329</v>
      </c>
      <c r="M70" s="22">
        <v>15422</v>
      </c>
      <c r="N70" s="23">
        <f t="shared" si="234"/>
        <v>66522</v>
      </c>
      <c r="O70" s="22">
        <v>12441</v>
      </c>
      <c r="P70" s="22">
        <v>13363</v>
      </c>
      <c r="Q70" s="22">
        <v>7072</v>
      </c>
      <c r="R70" s="23">
        <f t="shared" si="235"/>
        <v>99398</v>
      </c>
      <c r="S70" s="22">
        <v>12261</v>
      </c>
      <c r="T70" s="22">
        <v>9527</v>
      </c>
      <c r="U70" s="22">
        <v>9586</v>
      </c>
      <c r="V70" s="23">
        <f t="shared" si="236"/>
        <v>130772</v>
      </c>
      <c r="W70" s="22">
        <v>21158</v>
      </c>
      <c r="X70" s="22">
        <f t="shared" si="237"/>
        <v>10988</v>
      </c>
      <c r="Y70" s="24">
        <f t="shared" si="238"/>
        <v>2.0804326450344148</v>
      </c>
      <c r="Z70" s="22">
        <v>566</v>
      </c>
      <c r="AA70" s="22">
        <f t="shared" si="239"/>
        <v>-10640</v>
      </c>
      <c r="AB70" s="24">
        <f t="shared" si="240"/>
        <v>5.0508656077101553E-2</v>
      </c>
      <c r="AC70" s="22">
        <v>9090</v>
      </c>
      <c r="AD70" s="22">
        <f t="shared" si="241"/>
        <v>384</v>
      </c>
      <c r="AE70" s="24">
        <f t="shared" si="242"/>
        <v>1.0441075120606478</v>
      </c>
      <c r="AF70" s="25">
        <f t="shared" si="243"/>
        <v>30814</v>
      </c>
      <c r="AG70" s="25">
        <f t="shared" si="244"/>
        <v>732</v>
      </c>
      <c r="AH70" s="26">
        <f t="shared" si="245"/>
        <v>1.0243334884648627</v>
      </c>
      <c r="AI70" s="22">
        <v>12313</v>
      </c>
      <c r="AJ70" s="22">
        <f t="shared" si="246"/>
        <v>624</v>
      </c>
      <c r="AK70" s="24">
        <f t="shared" si="247"/>
        <v>1.0533835229703139</v>
      </c>
      <c r="AL70" s="22">
        <v>10619</v>
      </c>
      <c r="AM70" s="22">
        <f t="shared" si="248"/>
        <v>1290</v>
      </c>
      <c r="AN70" s="24">
        <f t="shared" si="249"/>
        <v>1.138278486440133</v>
      </c>
      <c r="AO70" s="22">
        <v>12800</v>
      </c>
      <c r="AP70" s="22">
        <f t="shared" si="250"/>
        <v>-2622</v>
      </c>
      <c r="AQ70" s="24">
        <f t="shared" si="251"/>
        <v>0.82998314096744907</v>
      </c>
      <c r="AR70" s="27">
        <f t="shared" si="252"/>
        <v>66546</v>
      </c>
      <c r="AS70" s="27">
        <f>AR70-N70</f>
        <v>24</v>
      </c>
      <c r="AT70" s="28">
        <f t="shared" si="253"/>
        <v>1.0003607828988905</v>
      </c>
      <c r="AU70" s="22">
        <v>12165</v>
      </c>
      <c r="AV70" s="22">
        <f t="shared" si="254"/>
        <v>-276</v>
      </c>
      <c r="AW70" s="24">
        <f t="shared" si="255"/>
        <v>0.97781528816011576</v>
      </c>
      <c r="AX70" s="22">
        <v>13418</v>
      </c>
      <c r="AY70" s="22">
        <f t="shared" si="256"/>
        <v>55</v>
      </c>
      <c r="AZ70" s="24">
        <f t="shared" si="257"/>
        <v>1.0041158422509915</v>
      </c>
      <c r="BA70" s="22">
        <v>11426</v>
      </c>
      <c r="BB70" s="22">
        <f t="shared" si="258"/>
        <v>4354</v>
      </c>
      <c r="BC70" s="24">
        <f t="shared" si="259"/>
        <v>1.6156674208144797</v>
      </c>
      <c r="BD70" s="27">
        <f t="shared" si="260"/>
        <v>103555</v>
      </c>
      <c r="BE70" s="27">
        <f t="shared" si="261"/>
        <v>4157</v>
      </c>
      <c r="BF70" s="28">
        <f t="shared" si="262"/>
        <v>1.0418217670375662</v>
      </c>
      <c r="BG70" s="22">
        <v>11788.31</v>
      </c>
      <c r="BH70" s="22">
        <f t="shared" si="263"/>
        <v>-472.69000000000051</v>
      </c>
      <c r="BI70" s="24">
        <f t="shared" si="264"/>
        <v>0.96144767963461375</v>
      </c>
      <c r="BJ70" s="22">
        <v>17099</v>
      </c>
      <c r="BK70" s="22">
        <f t="shared" si="265"/>
        <v>7572</v>
      </c>
      <c r="BL70" s="24">
        <f t="shared" si="266"/>
        <v>1.794793744095728</v>
      </c>
      <c r="BM70" s="22">
        <v>22645</v>
      </c>
      <c r="BN70" s="22">
        <f t="shared" si="267"/>
        <v>13059</v>
      </c>
      <c r="BO70" s="24">
        <f t="shared" si="268"/>
        <v>2.3622991863133738</v>
      </c>
      <c r="BP70" s="27">
        <f t="shared" si="269"/>
        <v>155087.31</v>
      </c>
      <c r="BQ70" s="22">
        <f t="shared" si="270"/>
        <v>24315.309999999998</v>
      </c>
      <c r="BR70" s="24">
        <f t="shared" si="271"/>
        <v>1.1859366683999633</v>
      </c>
      <c r="BS70" s="22">
        <v>2761</v>
      </c>
      <c r="BT70" s="22">
        <f t="shared" si="272"/>
        <v>-18397</v>
      </c>
      <c r="BU70" s="24">
        <f t="shared" si="273"/>
        <v>0.1304943756498724</v>
      </c>
      <c r="BV70" s="22">
        <v>10930</v>
      </c>
      <c r="BW70" s="22">
        <f t="shared" si="274"/>
        <v>10364</v>
      </c>
      <c r="BX70" s="24">
        <f t="shared" si="275"/>
        <v>19.310954063604239</v>
      </c>
      <c r="BY70" s="22">
        <v>12342</v>
      </c>
      <c r="BZ70" s="22">
        <f t="shared" si="276"/>
        <v>3252</v>
      </c>
      <c r="CA70" s="24">
        <f t="shared" si="277"/>
        <v>1.3577557755775578</v>
      </c>
      <c r="CB70" s="29">
        <f t="shared" si="278"/>
        <v>26033</v>
      </c>
      <c r="CC70" s="29">
        <f t="shared" si="279"/>
        <v>-4781</v>
      </c>
      <c r="CD70" s="30">
        <f t="shared" si="280"/>
        <v>0.84484325306678787</v>
      </c>
      <c r="CE70" s="22">
        <v>13386</v>
      </c>
      <c r="CF70" s="22">
        <f t="shared" si="281"/>
        <v>1073</v>
      </c>
      <c r="CG70" s="24">
        <f t="shared" si="282"/>
        <v>1.0871436692926175</v>
      </c>
      <c r="CH70" s="22">
        <v>12507</v>
      </c>
      <c r="CI70" s="22">
        <f t="shared" si="283"/>
        <v>1888</v>
      </c>
      <c r="CJ70" s="24">
        <f t="shared" si="284"/>
        <v>1.177794519257934</v>
      </c>
      <c r="CK70" s="22">
        <v>18982</v>
      </c>
      <c r="CL70" s="22">
        <f t="shared" si="285"/>
        <v>6182</v>
      </c>
      <c r="CM70" s="24">
        <f t="shared" si="286"/>
        <v>1.4829687499999999</v>
      </c>
      <c r="CN70" s="29">
        <f t="shared" si="287"/>
        <v>70908</v>
      </c>
      <c r="CO70" s="29">
        <f t="shared" si="288"/>
        <v>4362</v>
      </c>
      <c r="CP70" s="30">
        <f t="shared" si="289"/>
        <v>1.0655486430439094</v>
      </c>
      <c r="CQ70" s="22">
        <v>14052</v>
      </c>
      <c r="CR70" s="22">
        <f t="shared" si="290"/>
        <v>1887</v>
      </c>
      <c r="CS70" s="24">
        <f t="shared" si="291"/>
        <v>1.1551171393341553</v>
      </c>
      <c r="CT70" s="22">
        <v>21514</v>
      </c>
      <c r="CU70" s="22">
        <f t="shared" si="292"/>
        <v>8096</v>
      </c>
      <c r="CV70" s="24">
        <f t="shared" si="293"/>
        <v>1.6033686093307498</v>
      </c>
      <c r="CW70" s="22">
        <v>11025</v>
      </c>
      <c r="CX70" s="22">
        <f t="shared" si="294"/>
        <v>-401</v>
      </c>
      <c r="CY70" s="24">
        <f t="shared" si="295"/>
        <v>0.96490460353579555</v>
      </c>
      <c r="CZ70" s="29">
        <f t="shared" si="296"/>
        <v>117499</v>
      </c>
      <c r="DA70" s="29">
        <f t="shared" si="297"/>
        <v>13944</v>
      </c>
      <c r="DB70" s="30">
        <f t="shared" si="298"/>
        <v>1.1346530829028052</v>
      </c>
      <c r="DC70" s="22">
        <v>14451</v>
      </c>
      <c r="DD70" s="22">
        <f t="shared" si="299"/>
        <v>2662.6900000000005</v>
      </c>
      <c r="DE70" s="24">
        <f t="shared" si="300"/>
        <v>1.2258754647612762</v>
      </c>
      <c r="DF70" s="22">
        <v>16263</v>
      </c>
      <c r="DG70" s="22">
        <f t="shared" si="301"/>
        <v>-836</v>
      </c>
      <c r="DH70" s="24">
        <f t="shared" si="302"/>
        <v>0.95110825194455817</v>
      </c>
      <c r="DI70" s="22">
        <v>16847</v>
      </c>
      <c r="DJ70" s="22">
        <f t="shared" si="303"/>
        <v>-5798</v>
      </c>
      <c r="DK70" s="24">
        <f t="shared" si="304"/>
        <v>0.74396113932435415</v>
      </c>
      <c r="DL70" s="29">
        <f t="shared" si="305"/>
        <v>165060</v>
      </c>
      <c r="DM70" s="29">
        <f t="shared" si="306"/>
        <v>9972.6900000000023</v>
      </c>
      <c r="DN70" s="30">
        <f t="shared" si="307"/>
        <v>1.0643037138241678</v>
      </c>
      <c r="DO70" s="22">
        <v>34220</v>
      </c>
      <c r="DP70" s="22">
        <f t="shared" si="308"/>
        <v>20529</v>
      </c>
      <c r="DQ70" s="24">
        <f t="shared" si="309"/>
        <v>2.4994521948725441</v>
      </c>
      <c r="DR70" s="22">
        <v>17934</v>
      </c>
      <c r="DS70" s="22">
        <f t="shared" si="310"/>
        <v>5592</v>
      </c>
      <c r="DT70" s="24">
        <f t="shared" si="311"/>
        <v>1.4530870199319397</v>
      </c>
      <c r="DU70" s="31">
        <f t="shared" si="312"/>
        <v>52154</v>
      </c>
      <c r="DV70" s="31">
        <f t="shared" si="313"/>
        <v>26121</v>
      </c>
      <c r="DW70" s="32">
        <f t="shared" si="314"/>
        <v>2.0033803249721509</v>
      </c>
      <c r="DX70" s="22">
        <v>60688</v>
      </c>
      <c r="DY70" s="22">
        <f t="shared" si="315"/>
        <v>15813</v>
      </c>
      <c r="DZ70" s="24">
        <f t="shared" si="316"/>
        <v>1.3523788300835655</v>
      </c>
      <c r="EA70" s="31">
        <f t="shared" si="317"/>
        <v>112842</v>
      </c>
      <c r="EB70" s="31">
        <f t="shared" si="318"/>
        <v>41934</v>
      </c>
      <c r="EC70" s="32">
        <f t="shared" si="319"/>
        <v>1.591386021323405</v>
      </c>
      <c r="ED70" s="22">
        <v>17135</v>
      </c>
      <c r="EE70" s="22">
        <f t="shared" si="320"/>
        <v>3083</v>
      </c>
      <c r="EF70" s="24">
        <f t="shared" si="321"/>
        <v>1.2193993737546256</v>
      </c>
      <c r="EG70" s="22">
        <v>21278</v>
      </c>
      <c r="EH70" s="22">
        <f t="shared" si="322"/>
        <v>-236</v>
      </c>
      <c r="EI70" s="24">
        <f t="shared" si="323"/>
        <v>0.98903039881007715</v>
      </c>
      <c r="EJ70" s="22">
        <v>56439</v>
      </c>
      <c r="EK70" s="22">
        <f t="shared" si="324"/>
        <v>45414</v>
      </c>
      <c r="EL70" s="24">
        <f t="shared" si="325"/>
        <v>5.1191836734693874</v>
      </c>
      <c r="EM70" s="31">
        <f t="shared" si="326"/>
        <v>207694</v>
      </c>
      <c r="EN70" s="31">
        <f t="shared" si="327"/>
        <v>90195</v>
      </c>
      <c r="EO70" s="32">
        <f t="shared" si="328"/>
        <v>1.7676235542430148</v>
      </c>
      <c r="EP70" s="22">
        <v>97831.09</v>
      </c>
      <c r="EQ70" s="22">
        <f t="shared" si="329"/>
        <v>67117.09</v>
      </c>
      <c r="ER70" s="24">
        <f t="shared" si="330"/>
        <v>3.1852279090968287</v>
      </c>
      <c r="ES70" s="22">
        <v>0</v>
      </c>
      <c r="ET70" s="22">
        <f t="shared" si="331"/>
        <v>-16847</v>
      </c>
      <c r="EU70" s="24">
        <f t="shared" si="332"/>
        <v>0</v>
      </c>
      <c r="EV70" s="31">
        <f t="shared" si="333"/>
        <v>305525.08999999997</v>
      </c>
      <c r="EW70" s="31">
        <f t="shared" si="334"/>
        <v>140465.08999999997</v>
      </c>
      <c r="EX70" s="32">
        <f t="shared" si="335"/>
        <v>1.850994123349085</v>
      </c>
      <c r="EY70" s="22">
        <v>0</v>
      </c>
      <c r="EZ70" s="22">
        <f t="shared" si="221"/>
        <v>-52154</v>
      </c>
      <c r="FA70" s="24">
        <f t="shared" si="222"/>
        <v>0</v>
      </c>
      <c r="FB70" s="22">
        <v>0</v>
      </c>
      <c r="FC70" s="22">
        <f t="shared" si="223"/>
        <v>-60688</v>
      </c>
      <c r="FD70" s="24">
        <f t="shared" si="224"/>
        <v>0</v>
      </c>
      <c r="FE70" s="33">
        <f t="shared" si="210"/>
        <v>0</v>
      </c>
      <c r="FF70" s="33">
        <f t="shared" si="225"/>
        <v>-112842</v>
      </c>
      <c r="FG70" s="34">
        <f t="shared" si="226"/>
        <v>0</v>
      </c>
      <c r="FH70" s="22">
        <v>0</v>
      </c>
      <c r="FI70" s="22">
        <f t="shared" si="227"/>
        <v>-94852</v>
      </c>
      <c r="FJ70" s="24">
        <f t="shared" si="228"/>
        <v>0</v>
      </c>
      <c r="FK70" s="33">
        <f t="shared" si="211"/>
        <v>0</v>
      </c>
      <c r="FL70" s="33">
        <f t="shared" si="229"/>
        <v>-207694</v>
      </c>
      <c r="FM70" s="34">
        <f t="shared" si="230"/>
        <v>0</v>
      </c>
      <c r="FN70" s="22">
        <v>0</v>
      </c>
      <c r="FO70" s="22">
        <f t="shared" si="231"/>
        <v>-97831.09</v>
      </c>
      <c r="FP70" s="24">
        <f t="shared" si="232"/>
        <v>0</v>
      </c>
      <c r="FQ70" s="35">
        <f t="shared" si="212"/>
        <v>0</v>
      </c>
      <c r="FR70" s="35">
        <f t="shared" si="213"/>
        <v>-305525.08999999997</v>
      </c>
      <c r="FS70" s="36">
        <f t="shared" si="214"/>
        <v>0</v>
      </c>
      <c r="FT70" s="35">
        <v>-1.0900000000000001</v>
      </c>
      <c r="FU70" s="35">
        <f t="shared" si="215"/>
        <v>-1.0900000000000001</v>
      </c>
      <c r="FV70" s="36" t="e">
        <f t="shared" si="216"/>
        <v>#DIV/0!</v>
      </c>
      <c r="FW70" s="35">
        <v>0</v>
      </c>
      <c r="FX70" s="35">
        <f t="shared" si="76"/>
        <v>0</v>
      </c>
      <c r="FY70" s="36" t="e">
        <f t="shared" si="77"/>
        <v>#DIV/0!</v>
      </c>
      <c r="FZ70" s="35">
        <f t="shared" si="78"/>
        <v>-1.0900000000000001</v>
      </c>
      <c r="GA70" s="35">
        <f t="shared" si="79"/>
        <v>-1.0900000000000001</v>
      </c>
      <c r="GB70" s="36" t="e">
        <f t="shared" si="80"/>
        <v>#DIV/0!</v>
      </c>
      <c r="GC70" s="35">
        <v>0</v>
      </c>
      <c r="GD70" s="35">
        <f t="shared" si="81"/>
        <v>0</v>
      </c>
      <c r="GE70" s="36" t="e">
        <f t="shared" si="82"/>
        <v>#DIV/0!</v>
      </c>
      <c r="GF70" s="35">
        <f t="shared" si="83"/>
        <v>-1.0900000000000001</v>
      </c>
      <c r="GG70" s="35">
        <f t="shared" si="84"/>
        <v>-1.0900000000000001</v>
      </c>
      <c r="GH70" s="36" t="e">
        <f t="shared" si="85"/>
        <v>#DIV/0!</v>
      </c>
      <c r="GI70" s="35">
        <v>0</v>
      </c>
      <c r="GJ70" s="35">
        <f t="shared" si="217"/>
        <v>0</v>
      </c>
      <c r="GK70" s="36" t="e">
        <f t="shared" si="218"/>
        <v>#DIV/0!</v>
      </c>
      <c r="GL70" s="35">
        <f t="shared" si="86"/>
        <v>-1.0900000000000001</v>
      </c>
      <c r="GM70" s="35">
        <f t="shared" si="219"/>
        <v>-1.0900000000000001</v>
      </c>
      <c r="GN70" s="36" t="e">
        <f t="shared" si="220"/>
        <v>#DIV/0!</v>
      </c>
      <c r="GO70" s="35">
        <v>0</v>
      </c>
      <c r="GP70" s="35">
        <f t="shared" si="87"/>
        <v>1.0900000000000001</v>
      </c>
      <c r="GQ70" s="36">
        <f t="shared" si="88"/>
        <v>0</v>
      </c>
      <c r="GR70" s="35">
        <v>0</v>
      </c>
      <c r="GS70" s="35">
        <f t="shared" si="89"/>
        <v>0</v>
      </c>
      <c r="GT70" s="36" t="e">
        <f t="shared" si="90"/>
        <v>#DIV/0!</v>
      </c>
      <c r="GU70" s="35">
        <f t="shared" si="91"/>
        <v>0</v>
      </c>
      <c r="GV70" s="35">
        <f t="shared" si="92"/>
        <v>1.0900000000000001</v>
      </c>
      <c r="GW70" s="36">
        <f t="shared" si="93"/>
        <v>0</v>
      </c>
      <c r="GX70" s="35">
        <v>0</v>
      </c>
      <c r="GY70" s="35">
        <f t="shared" si="94"/>
        <v>0</v>
      </c>
      <c r="GZ70" s="36" t="e">
        <f t="shared" si="95"/>
        <v>#DIV/0!</v>
      </c>
      <c r="HA70" s="35">
        <f t="shared" si="96"/>
        <v>0</v>
      </c>
      <c r="HB70" s="35">
        <f t="shared" si="97"/>
        <v>1.0900000000000001</v>
      </c>
      <c r="HC70" s="36">
        <f t="shared" si="98"/>
        <v>0</v>
      </c>
      <c r="HD70" s="35">
        <v>0</v>
      </c>
      <c r="HE70" s="35">
        <f t="shared" si="99"/>
        <v>0</v>
      </c>
      <c r="HF70" s="36" t="e">
        <f t="shared" si="100"/>
        <v>#DIV/0!</v>
      </c>
      <c r="HG70" s="35">
        <f t="shared" si="101"/>
        <v>0</v>
      </c>
      <c r="HH70" s="35">
        <f t="shared" si="102"/>
        <v>1.0900000000000001</v>
      </c>
      <c r="HI70" s="36">
        <f t="shared" si="103"/>
        <v>0</v>
      </c>
      <c r="HJ70" s="22">
        <f t="shared" si="104"/>
        <v>0</v>
      </c>
      <c r="HK70" s="37">
        <f t="shared" si="105"/>
        <v>0.44690000000000007</v>
      </c>
    </row>
    <row r="71" spans="1:219" s="1" customFormat="1" ht="11.25" hidden="1" x14ac:dyDescent="0.2">
      <c r="A71" s="13">
        <v>61</v>
      </c>
      <c r="B71" s="21">
        <v>10</v>
      </c>
      <c r="C71" s="21" t="s">
        <v>172</v>
      </c>
      <c r="D71" s="13">
        <v>1007001975</v>
      </c>
      <c r="E71" s="13" t="s">
        <v>173</v>
      </c>
      <c r="F71" s="13">
        <v>86618101</v>
      </c>
      <c r="G71" s="22"/>
      <c r="H71" s="22">
        <v>913007</v>
      </c>
      <c r="I71" s="22">
        <v>467991</v>
      </c>
      <c r="J71" s="23">
        <f t="shared" si="233"/>
        <v>1380998</v>
      </c>
      <c r="K71" s="22">
        <v>1950</v>
      </c>
      <c r="L71" s="22">
        <v>0</v>
      </c>
      <c r="M71" s="22">
        <v>0</v>
      </c>
      <c r="N71" s="23">
        <f t="shared" si="234"/>
        <v>1382948</v>
      </c>
      <c r="O71" s="22">
        <v>0</v>
      </c>
      <c r="P71" s="22">
        <v>0</v>
      </c>
      <c r="Q71" s="22">
        <v>0</v>
      </c>
      <c r="R71" s="23">
        <f t="shared" si="235"/>
        <v>1382948</v>
      </c>
      <c r="S71" s="22">
        <v>0</v>
      </c>
      <c r="T71" s="22">
        <v>0</v>
      </c>
      <c r="U71" s="22">
        <v>0</v>
      </c>
      <c r="V71" s="23">
        <f t="shared" si="236"/>
        <v>1382948</v>
      </c>
      <c r="W71" s="22">
        <v>0</v>
      </c>
      <c r="X71" s="22">
        <f t="shared" si="237"/>
        <v>0</v>
      </c>
      <c r="Y71" s="24" t="e">
        <f t="shared" si="238"/>
        <v>#DIV/0!</v>
      </c>
      <c r="Z71" s="22">
        <v>0</v>
      </c>
      <c r="AA71" s="22">
        <f t="shared" si="239"/>
        <v>-913007</v>
      </c>
      <c r="AB71" s="24">
        <f t="shared" si="240"/>
        <v>0</v>
      </c>
      <c r="AC71" s="22">
        <v>0</v>
      </c>
      <c r="AD71" s="22">
        <f t="shared" si="241"/>
        <v>-467991</v>
      </c>
      <c r="AE71" s="24">
        <f t="shared" si="242"/>
        <v>0</v>
      </c>
      <c r="AF71" s="25">
        <f t="shared" si="243"/>
        <v>0</v>
      </c>
      <c r="AG71" s="25">
        <f t="shared" si="244"/>
        <v>-1380998</v>
      </c>
      <c r="AH71" s="26">
        <f t="shared" si="245"/>
        <v>0</v>
      </c>
      <c r="AI71" s="22">
        <v>0</v>
      </c>
      <c r="AJ71" s="22">
        <f t="shared" si="246"/>
        <v>-1950</v>
      </c>
      <c r="AK71" s="24">
        <f t="shared" si="247"/>
        <v>0</v>
      </c>
      <c r="AL71" s="22">
        <v>0</v>
      </c>
      <c r="AM71" s="22">
        <f t="shared" si="248"/>
        <v>0</v>
      </c>
      <c r="AN71" s="24" t="e">
        <f t="shared" si="249"/>
        <v>#DIV/0!</v>
      </c>
      <c r="AO71" s="22">
        <v>0</v>
      </c>
      <c r="AP71" s="22">
        <f t="shared" si="250"/>
        <v>0</v>
      </c>
      <c r="AQ71" s="24" t="e">
        <f t="shared" si="251"/>
        <v>#DIV/0!</v>
      </c>
      <c r="AR71" s="27">
        <f t="shared" si="252"/>
        <v>0</v>
      </c>
      <c r="AS71" s="27"/>
      <c r="AT71" s="28">
        <f t="shared" si="253"/>
        <v>0</v>
      </c>
      <c r="AU71" s="22">
        <v>0</v>
      </c>
      <c r="AV71" s="22">
        <f t="shared" si="254"/>
        <v>0</v>
      </c>
      <c r="AW71" s="24" t="e">
        <f t="shared" si="255"/>
        <v>#DIV/0!</v>
      </c>
      <c r="AX71" s="22">
        <v>0</v>
      </c>
      <c r="AY71" s="22">
        <f t="shared" si="256"/>
        <v>0</v>
      </c>
      <c r="AZ71" s="24" t="e">
        <f t="shared" si="257"/>
        <v>#DIV/0!</v>
      </c>
      <c r="BA71" s="22">
        <v>0</v>
      </c>
      <c r="BB71" s="22">
        <f t="shared" si="258"/>
        <v>0</v>
      </c>
      <c r="BC71" s="24" t="e">
        <f t="shared" si="259"/>
        <v>#DIV/0!</v>
      </c>
      <c r="BD71" s="27">
        <f t="shared" si="260"/>
        <v>0</v>
      </c>
      <c r="BE71" s="27">
        <f t="shared" si="261"/>
        <v>-1382948</v>
      </c>
      <c r="BF71" s="28">
        <f t="shared" si="262"/>
        <v>0</v>
      </c>
      <c r="BG71" s="22">
        <v>0</v>
      </c>
      <c r="BH71" s="22">
        <f t="shared" si="263"/>
        <v>0</v>
      </c>
      <c r="BI71" s="24" t="e">
        <f t="shared" si="264"/>
        <v>#DIV/0!</v>
      </c>
      <c r="BJ71" s="22">
        <v>0</v>
      </c>
      <c r="BK71" s="22">
        <f t="shared" si="265"/>
        <v>0</v>
      </c>
      <c r="BL71" s="24" t="e">
        <f t="shared" si="266"/>
        <v>#DIV/0!</v>
      </c>
      <c r="BM71" s="22">
        <v>0</v>
      </c>
      <c r="BN71" s="22">
        <f t="shared" si="267"/>
        <v>0</v>
      </c>
      <c r="BO71" s="24" t="e">
        <f t="shared" si="268"/>
        <v>#DIV/0!</v>
      </c>
      <c r="BP71" s="27">
        <f t="shared" si="269"/>
        <v>0</v>
      </c>
      <c r="BQ71" s="22">
        <f t="shared" si="270"/>
        <v>-1382948</v>
      </c>
      <c r="BR71" s="24">
        <f t="shared" si="271"/>
        <v>0</v>
      </c>
      <c r="BS71" s="22">
        <v>0</v>
      </c>
      <c r="BT71" s="22">
        <f t="shared" si="272"/>
        <v>0</v>
      </c>
      <c r="BU71" s="24" t="e">
        <f t="shared" si="273"/>
        <v>#DIV/0!</v>
      </c>
      <c r="BV71" s="22">
        <v>0</v>
      </c>
      <c r="BW71" s="22">
        <f t="shared" si="274"/>
        <v>0</v>
      </c>
      <c r="BX71" s="24" t="e">
        <f t="shared" si="275"/>
        <v>#DIV/0!</v>
      </c>
      <c r="BY71" s="22">
        <v>0</v>
      </c>
      <c r="BZ71" s="22">
        <f t="shared" si="276"/>
        <v>0</v>
      </c>
      <c r="CA71" s="24" t="e">
        <f t="shared" si="277"/>
        <v>#DIV/0!</v>
      </c>
      <c r="CB71" s="29">
        <f t="shared" si="278"/>
        <v>0</v>
      </c>
      <c r="CC71" s="29">
        <f t="shared" si="279"/>
        <v>0</v>
      </c>
      <c r="CD71" s="30" t="e">
        <f t="shared" si="280"/>
        <v>#DIV/0!</v>
      </c>
      <c r="CE71" s="22"/>
      <c r="CF71" s="22">
        <f t="shared" si="281"/>
        <v>0</v>
      </c>
      <c r="CG71" s="24" t="e">
        <f t="shared" si="282"/>
        <v>#DIV/0!</v>
      </c>
      <c r="CH71" s="22">
        <v>0</v>
      </c>
      <c r="CI71" s="22">
        <f t="shared" si="283"/>
        <v>0</v>
      </c>
      <c r="CJ71" s="24" t="e">
        <f t="shared" si="284"/>
        <v>#DIV/0!</v>
      </c>
      <c r="CK71" s="22"/>
      <c r="CL71" s="22">
        <f t="shared" si="285"/>
        <v>0</v>
      </c>
      <c r="CM71" s="24" t="e">
        <f t="shared" si="286"/>
        <v>#DIV/0!</v>
      </c>
      <c r="CN71" s="29">
        <f t="shared" si="287"/>
        <v>0</v>
      </c>
      <c r="CO71" s="29">
        <f t="shared" si="288"/>
        <v>0</v>
      </c>
      <c r="CP71" s="30" t="e">
        <f t="shared" si="289"/>
        <v>#DIV/0!</v>
      </c>
      <c r="CQ71" s="22">
        <v>0</v>
      </c>
      <c r="CR71" s="22">
        <f t="shared" si="290"/>
        <v>0</v>
      </c>
      <c r="CS71" s="24" t="e">
        <f t="shared" si="291"/>
        <v>#DIV/0!</v>
      </c>
      <c r="CT71" s="22">
        <v>0</v>
      </c>
      <c r="CU71" s="22">
        <f t="shared" si="292"/>
        <v>0</v>
      </c>
      <c r="CV71" s="24" t="e">
        <f t="shared" si="293"/>
        <v>#DIV/0!</v>
      </c>
      <c r="CW71" s="22">
        <v>0</v>
      </c>
      <c r="CX71" s="22">
        <f t="shared" si="294"/>
        <v>0</v>
      </c>
      <c r="CY71" s="24" t="e">
        <f t="shared" si="295"/>
        <v>#DIV/0!</v>
      </c>
      <c r="CZ71" s="29">
        <f t="shared" si="296"/>
        <v>0</v>
      </c>
      <c r="DA71" s="29">
        <f t="shared" si="297"/>
        <v>0</v>
      </c>
      <c r="DB71" s="30" t="e">
        <f t="shared" si="298"/>
        <v>#DIV/0!</v>
      </c>
      <c r="DC71" s="22">
        <v>0</v>
      </c>
      <c r="DD71" s="22">
        <f t="shared" si="299"/>
        <v>0</v>
      </c>
      <c r="DE71" s="24" t="e">
        <f t="shared" si="300"/>
        <v>#DIV/0!</v>
      </c>
      <c r="DF71" s="22">
        <v>0</v>
      </c>
      <c r="DG71" s="22">
        <f t="shared" si="301"/>
        <v>0</v>
      </c>
      <c r="DH71" s="24" t="e">
        <f t="shared" si="302"/>
        <v>#DIV/0!</v>
      </c>
      <c r="DI71" s="22">
        <v>0</v>
      </c>
      <c r="DJ71" s="22">
        <f t="shared" si="303"/>
        <v>0</v>
      </c>
      <c r="DK71" s="24" t="e">
        <f t="shared" si="304"/>
        <v>#DIV/0!</v>
      </c>
      <c r="DL71" s="29">
        <f t="shared" si="305"/>
        <v>0</v>
      </c>
      <c r="DM71" s="29">
        <f t="shared" si="306"/>
        <v>0</v>
      </c>
      <c r="DN71" s="30" t="e">
        <f t="shared" si="307"/>
        <v>#DIV/0!</v>
      </c>
      <c r="DO71" s="22">
        <v>0</v>
      </c>
      <c r="DP71" s="22">
        <f t="shared" si="308"/>
        <v>0</v>
      </c>
      <c r="DQ71" s="24" t="e">
        <f t="shared" si="309"/>
        <v>#DIV/0!</v>
      </c>
      <c r="DR71" s="22">
        <v>0</v>
      </c>
      <c r="DS71" s="22">
        <f t="shared" si="310"/>
        <v>0</v>
      </c>
      <c r="DT71" s="24" t="e">
        <f t="shared" si="311"/>
        <v>#DIV/0!</v>
      </c>
      <c r="DU71" s="31">
        <f t="shared" si="312"/>
        <v>0</v>
      </c>
      <c r="DV71" s="31">
        <f t="shared" si="313"/>
        <v>0</v>
      </c>
      <c r="DW71" s="32" t="e">
        <f t="shared" si="314"/>
        <v>#DIV/0!</v>
      </c>
      <c r="DX71" s="22">
        <v>0</v>
      </c>
      <c r="DY71" s="22">
        <f t="shared" si="315"/>
        <v>0</v>
      </c>
      <c r="DZ71" s="24" t="e">
        <f t="shared" si="316"/>
        <v>#DIV/0!</v>
      </c>
      <c r="EA71" s="31">
        <f t="shared" si="317"/>
        <v>0</v>
      </c>
      <c r="EB71" s="31">
        <f t="shared" si="318"/>
        <v>0</v>
      </c>
      <c r="EC71" s="32" t="e">
        <f t="shared" si="319"/>
        <v>#DIV/0!</v>
      </c>
      <c r="ED71" s="22">
        <v>0</v>
      </c>
      <c r="EE71" s="22">
        <f t="shared" si="320"/>
        <v>0</v>
      </c>
      <c r="EF71" s="24" t="e">
        <f t="shared" si="321"/>
        <v>#DIV/0!</v>
      </c>
      <c r="EG71" s="22">
        <v>0</v>
      </c>
      <c r="EH71" s="22">
        <f t="shared" si="322"/>
        <v>0</v>
      </c>
      <c r="EI71" s="24" t="e">
        <f t="shared" si="323"/>
        <v>#DIV/0!</v>
      </c>
      <c r="EJ71" s="22">
        <v>0</v>
      </c>
      <c r="EK71" s="22">
        <f t="shared" si="324"/>
        <v>0</v>
      </c>
      <c r="EL71" s="24" t="e">
        <f t="shared" si="325"/>
        <v>#DIV/0!</v>
      </c>
      <c r="EM71" s="31">
        <f t="shared" si="326"/>
        <v>0</v>
      </c>
      <c r="EN71" s="31">
        <f t="shared" si="327"/>
        <v>0</v>
      </c>
      <c r="EO71" s="32" t="e">
        <f t="shared" si="328"/>
        <v>#DIV/0!</v>
      </c>
      <c r="EP71" s="22">
        <v>0</v>
      </c>
      <c r="EQ71" s="22">
        <f t="shared" si="329"/>
        <v>0</v>
      </c>
      <c r="ER71" s="24" t="e">
        <f t="shared" si="330"/>
        <v>#DIV/0!</v>
      </c>
      <c r="ES71" s="22">
        <v>0</v>
      </c>
      <c r="ET71" s="22">
        <f t="shared" si="331"/>
        <v>0</v>
      </c>
      <c r="EU71" s="24" t="e">
        <f t="shared" si="332"/>
        <v>#DIV/0!</v>
      </c>
      <c r="EV71" s="31">
        <f t="shared" si="333"/>
        <v>0</v>
      </c>
      <c r="EW71" s="31">
        <f t="shared" si="334"/>
        <v>0</v>
      </c>
      <c r="EX71" s="32" t="e">
        <f t="shared" si="335"/>
        <v>#DIV/0!</v>
      </c>
      <c r="EY71" s="22">
        <v>0</v>
      </c>
      <c r="EZ71" s="22">
        <f t="shared" si="221"/>
        <v>0</v>
      </c>
      <c r="FA71" s="24" t="e">
        <f t="shared" si="222"/>
        <v>#DIV/0!</v>
      </c>
      <c r="FB71" s="22">
        <v>0</v>
      </c>
      <c r="FC71" s="22">
        <f t="shared" si="223"/>
        <v>0</v>
      </c>
      <c r="FD71" s="24" t="e">
        <f t="shared" si="224"/>
        <v>#DIV/0!</v>
      </c>
      <c r="FE71" s="33">
        <f t="shared" si="210"/>
        <v>0</v>
      </c>
      <c r="FF71" s="33">
        <f t="shared" si="225"/>
        <v>0</v>
      </c>
      <c r="FG71" s="34" t="e">
        <f t="shared" si="226"/>
        <v>#DIV/0!</v>
      </c>
      <c r="FH71" s="22">
        <v>0</v>
      </c>
      <c r="FI71" s="22">
        <f t="shared" si="227"/>
        <v>0</v>
      </c>
      <c r="FJ71" s="24" t="e">
        <f t="shared" si="228"/>
        <v>#DIV/0!</v>
      </c>
      <c r="FK71" s="33">
        <f t="shared" si="211"/>
        <v>0</v>
      </c>
      <c r="FL71" s="33">
        <f t="shared" si="229"/>
        <v>0</v>
      </c>
      <c r="FM71" s="34" t="e">
        <f t="shared" si="230"/>
        <v>#DIV/0!</v>
      </c>
      <c r="FN71" s="22">
        <v>0</v>
      </c>
      <c r="FO71" s="22">
        <f t="shared" si="231"/>
        <v>0</v>
      </c>
      <c r="FP71" s="24" t="e">
        <f t="shared" si="232"/>
        <v>#DIV/0!</v>
      </c>
      <c r="FQ71" s="35">
        <f t="shared" si="212"/>
        <v>0</v>
      </c>
      <c r="FR71" s="35">
        <f t="shared" si="213"/>
        <v>0</v>
      </c>
      <c r="FS71" s="36" t="e">
        <f t="shared" si="214"/>
        <v>#DIV/0!</v>
      </c>
      <c r="FT71" s="35">
        <v>0</v>
      </c>
      <c r="FU71" s="35">
        <f t="shared" si="215"/>
        <v>0</v>
      </c>
      <c r="FV71" s="36" t="e">
        <f t="shared" si="216"/>
        <v>#DIV/0!</v>
      </c>
      <c r="FW71" s="35">
        <v>0</v>
      </c>
      <c r="FX71" s="35">
        <f t="shared" si="76"/>
        <v>0</v>
      </c>
      <c r="FY71" s="36" t="e">
        <f t="shared" si="77"/>
        <v>#DIV/0!</v>
      </c>
      <c r="FZ71" s="35">
        <f t="shared" si="78"/>
        <v>0</v>
      </c>
      <c r="GA71" s="35">
        <f t="shared" si="79"/>
        <v>0</v>
      </c>
      <c r="GB71" s="36" t="e">
        <f t="shared" si="80"/>
        <v>#DIV/0!</v>
      </c>
      <c r="GC71" s="35">
        <v>0</v>
      </c>
      <c r="GD71" s="35">
        <f t="shared" si="81"/>
        <v>0</v>
      </c>
      <c r="GE71" s="36" t="e">
        <f t="shared" si="82"/>
        <v>#DIV/0!</v>
      </c>
      <c r="GF71" s="35">
        <f t="shared" si="83"/>
        <v>0</v>
      </c>
      <c r="GG71" s="35">
        <f t="shared" si="84"/>
        <v>0</v>
      </c>
      <c r="GH71" s="36" t="e">
        <f t="shared" si="85"/>
        <v>#DIV/0!</v>
      </c>
      <c r="GI71" s="35">
        <v>0</v>
      </c>
      <c r="GJ71" s="35">
        <f t="shared" si="217"/>
        <v>0</v>
      </c>
      <c r="GK71" s="36" t="e">
        <f t="shared" si="218"/>
        <v>#DIV/0!</v>
      </c>
      <c r="GL71" s="35">
        <f t="shared" si="86"/>
        <v>0</v>
      </c>
      <c r="GM71" s="35">
        <f t="shared" si="219"/>
        <v>0</v>
      </c>
      <c r="GN71" s="36" t="e">
        <f t="shared" si="220"/>
        <v>#DIV/0!</v>
      </c>
      <c r="GO71" s="35">
        <v>0</v>
      </c>
      <c r="GP71" s="35">
        <f t="shared" si="87"/>
        <v>0</v>
      </c>
      <c r="GQ71" s="36" t="e">
        <f t="shared" si="88"/>
        <v>#DIV/0!</v>
      </c>
      <c r="GR71" s="35">
        <v>0</v>
      </c>
      <c r="GS71" s="35">
        <f t="shared" si="89"/>
        <v>0</v>
      </c>
      <c r="GT71" s="36" t="e">
        <f t="shared" si="90"/>
        <v>#DIV/0!</v>
      </c>
      <c r="GU71" s="35">
        <f t="shared" si="91"/>
        <v>0</v>
      </c>
      <c r="GV71" s="35">
        <f t="shared" si="92"/>
        <v>0</v>
      </c>
      <c r="GW71" s="36" t="e">
        <f t="shared" si="93"/>
        <v>#DIV/0!</v>
      </c>
      <c r="GX71" s="35">
        <v>0</v>
      </c>
      <c r="GY71" s="35">
        <f t="shared" si="94"/>
        <v>0</v>
      </c>
      <c r="GZ71" s="36" t="e">
        <f t="shared" si="95"/>
        <v>#DIV/0!</v>
      </c>
      <c r="HA71" s="35">
        <f t="shared" si="96"/>
        <v>0</v>
      </c>
      <c r="HB71" s="35">
        <f t="shared" si="97"/>
        <v>0</v>
      </c>
      <c r="HC71" s="36" t="e">
        <f t="shared" si="98"/>
        <v>#DIV/0!</v>
      </c>
      <c r="HD71" s="35">
        <v>0</v>
      </c>
      <c r="HE71" s="35">
        <f t="shared" si="99"/>
        <v>0</v>
      </c>
      <c r="HF71" s="36" t="e">
        <f t="shared" si="100"/>
        <v>#DIV/0!</v>
      </c>
      <c r="HG71" s="35">
        <f t="shared" si="101"/>
        <v>0</v>
      </c>
      <c r="HH71" s="35">
        <f t="shared" si="102"/>
        <v>0</v>
      </c>
      <c r="HI71" s="36" t="e">
        <f t="shared" si="103"/>
        <v>#DIV/0!</v>
      </c>
      <c r="HJ71" s="22">
        <f t="shared" si="104"/>
        <v>0</v>
      </c>
      <c r="HK71" s="37">
        <f t="shared" si="105"/>
        <v>0</v>
      </c>
    </row>
    <row r="72" spans="1:219" s="1" customFormat="1" ht="11.25" hidden="1" x14ac:dyDescent="0.2">
      <c r="A72" s="13">
        <v>62</v>
      </c>
      <c r="B72" s="21">
        <v>23</v>
      </c>
      <c r="C72" s="21" t="s">
        <v>174</v>
      </c>
      <c r="D72" s="13">
        <v>1012000984</v>
      </c>
      <c r="E72" s="13">
        <v>101201001</v>
      </c>
      <c r="F72" s="13">
        <v>86618101</v>
      </c>
      <c r="G72" s="22">
        <v>40907</v>
      </c>
      <c r="H72" s="22">
        <v>40750</v>
      </c>
      <c r="I72" s="22">
        <v>33658</v>
      </c>
      <c r="J72" s="23">
        <f t="shared" si="233"/>
        <v>115315</v>
      </c>
      <c r="K72" s="22"/>
      <c r="L72" s="22">
        <v>34442</v>
      </c>
      <c r="M72" s="22">
        <v>71790</v>
      </c>
      <c r="N72" s="23">
        <f t="shared" si="234"/>
        <v>221547</v>
      </c>
      <c r="O72" s="22">
        <v>38659</v>
      </c>
      <c r="P72" s="22">
        <v>44994</v>
      </c>
      <c r="Q72" s="22">
        <v>42506</v>
      </c>
      <c r="R72" s="23">
        <f t="shared" si="235"/>
        <v>347706</v>
      </c>
      <c r="S72" s="22">
        <v>43877</v>
      </c>
      <c r="T72" s="22">
        <v>37641</v>
      </c>
      <c r="U72" s="22">
        <v>37052</v>
      </c>
      <c r="V72" s="23">
        <f t="shared" si="236"/>
        <v>466276</v>
      </c>
      <c r="W72" s="22">
        <v>32902</v>
      </c>
      <c r="X72" s="22">
        <f t="shared" si="237"/>
        <v>-8005</v>
      </c>
      <c r="Y72" s="24">
        <f t="shared" si="238"/>
        <v>0.80431222040237615</v>
      </c>
      <c r="Z72" s="22">
        <v>0</v>
      </c>
      <c r="AA72" s="22">
        <f t="shared" si="239"/>
        <v>-40750</v>
      </c>
      <c r="AB72" s="24">
        <f t="shared" si="240"/>
        <v>0</v>
      </c>
      <c r="AC72" s="22">
        <v>76098</v>
      </c>
      <c r="AD72" s="22">
        <f t="shared" si="241"/>
        <v>42440</v>
      </c>
      <c r="AE72" s="24">
        <f t="shared" si="242"/>
        <v>2.2609186523263416</v>
      </c>
      <c r="AF72" s="25">
        <f t="shared" si="243"/>
        <v>109000</v>
      </c>
      <c r="AG72" s="25">
        <f t="shared" si="244"/>
        <v>-6315</v>
      </c>
      <c r="AH72" s="26">
        <f t="shared" si="245"/>
        <v>0.94523695963231147</v>
      </c>
      <c r="AI72" s="22">
        <v>34496</v>
      </c>
      <c r="AJ72" s="22">
        <f t="shared" si="246"/>
        <v>34496</v>
      </c>
      <c r="AK72" s="24" t="e">
        <f t="shared" si="247"/>
        <v>#DIV/0!</v>
      </c>
      <c r="AL72" s="22">
        <v>0</v>
      </c>
      <c r="AM72" s="22">
        <f t="shared" si="248"/>
        <v>-34442</v>
      </c>
      <c r="AN72" s="24">
        <f t="shared" si="249"/>
        <v>0</v>
      </c>
      <c r="AO72" s="22">
        <v>102006.41</v>
      </c>
      <c r="AP72" s="22">
        <f t="shared" si="250"/>
        <v>30216.410000000003</v>
      </c>
      <c r="AQ72" s="24">
        <f t="shared" si="251"/>
        <v>1.4208999860704834</v>
      </c>
      <c r="AR72" s="27">
        <f t="shared" si="252"/>
        <v>245502.41</v>
      </c>
      <c r="AS72" s="27">
        <f t="shared" ref="AS72:AS78" si="336">AR72-N72</f>
        <v>23955.410000000003</v>
      </c>
      <c r="AT72" s="28">
        <f t="shared" si="253"/>
        <v>1.1081278915986223</v>
      </c>
      <c r="AU72" s="22">
        <v>106891</v>
      </c>
      <c r="AV72" s="22">
        <f t="shared" si="254"/>
        <v>68232</v>
      </c>
      <c r="AW72" s="24">
        <f t="shared" si="255"/>
        <v>2.7649706407304895</v>
      </c>
      <c r="AX72" s="22">
        <v>9438.66</v>
      </c>
      <c r="AY72" s="22">
        <f t="shared" si="256"/>
        <v>-35555.339999999997</v>
      </c>
      <c r="AZ72" s="24">
        <f t="shared" si="257"/>
        <v>0.20977597012935056</v>
      </c>
      <c r="BA72" s="22">
        <v>22966</v>
      </c>
      <c r="BB72" s="22">
        <f t="shared" si="258"/>
        <v>-19540</v>
      </c>
      <c r="BC72" s="24">
        <f t="shared" si="259"/>
        <v>0.5403001929139416</v>
      </c>
      <c r="BD72" s="27">
        <f t="shared" si="260"/>
        <v>384798.07</v>
      </c>
      <c r="BE72" s="27">
        <f t="shared" si="261"/>
        <v>37092.070000000007</v>
      </c>
      <c r="BF72" s="28">
        <f t="shared" si="262"/>
        <v>1.1066765313224391</v>
      </c>
      <c r="BG72" s="22">
        <v>0</v>
      </c>
      <c r="BH72" s="22">
        <f t="shared" si="263"/>
        <v>-43877</v>
      </c>
      <c r="BI72" s="24">
        <f t="shared" si="264"/>
        <v>0</v>
      </c>
      <c r="BJ72" s="22">
        <v>7518</v>
      </c>
      <c r="BK72" s="22">
        <f t="shared" si="265"/>
        <v>-30123</v>
      </c>
      <c r="BL72" s="24">
        <f t="shared" si="266"/>
        <v>0.19972901888897746</v>
      </c>
      <c r="BM72" s="22">
        <v>0</v>
      </c>
      <c r="BN72" s="22">
        <f t="shared" si="267"/>
        <v>-37052</v>
      </c>
      <c r="BO72" s="24">
        <f t="shared" si="268"/>
        <v>0</v>
      </c>
      <c r="BP72" s="27">
        <f t="shared" si="269"/>
        <v>392316.07</v>
      </c>
      <c r="BQ72" s="22">
        <f t="shared" si="270"/>
        <v>-73959.929999999993</v>
      </c>
      <c r="BR72" s="24">
        <f t="shared" si="271"/>
        <v>0.84138164949514882</v>
      </c>
      <c r="BS72" s="22">
        <v>6581</v>
      </c>
      <c r="BT72" s="22">
        <f t="shared" si="272"/>
        <v>-26321</v>
      </c>
      <c r="BU72" s="24">
        <f t="shared" si="273"/>
        <v>0.20001823597349705</v>
      </c>
      <c r="BV72" s="22">
        <v>0</v>
      </c>
      <c r="BW72" s="22">
        <f t="shared" si="274"/>
        <v>0</v>
      </c>
      <c r="BX72" s="24" t="e">
        <f t="shared" si="275"/>
        <v>#DIV/0!</v>
      </c>
      <c r="BY72" s="22">
        <v>0</v>
      </c>
      <c r="BZ72" s="22">
        <f t="shared" si="276"/>
        <v>-76098</v>
      </c>
      <c r="CA72" s="24">
        <f t="shared" si="277"/>
        <v>0</v>
      </c>
      <c r="CB72" s="29">
        <f t="shared" si="278"/>
        <v>6581</v>
      </c>
      <c r="CC72" s="29">
        <f t="shared" si="279"/>
        <v>-102419</v>
      </c>
      <c r="CD72" s="30">
        <f t="shared" si="280"/>
        <v>6.0376146788990823E-2</v>
      </c>
      <c r="CE72" s="22">
        <v>0</v>
      </c>
      <c r="CF72" s="22">
        <f t="shared" si="281"/>
        <v>-34496</v>
      </c>
      <c r="CG72" s="24">
        <f t="shared" si="282"/>
        <v>0</v>
      </c>
      <c r="CH72" s="22">
        <v>0</v>
      </c>
      <c r="CI72" s="22">
        <f t="shared" si="283"/>
        <v>0</v>
      </c>
      <c r="CJ72" s="24" t="e">
        <f t="shared" si="284"/>
        <v>#DIV/0!</v>
      </c>
      <c r="CK72" s="22">
        <v>0</v>
      </c>
      <c r="CL72" s="22">
        <f t="shared" si="285"/>
        <v>-102006.41</v>
      </c>
      <c r="CM72" s="24">
        <f t="shared" si="286"/>
        <v>0</v>
      </c>
      <c r="CN72" s="29">
        <f t="shared" si="287"/>
        <v>6581</v>
      </c>
      <c r="CO72" s="29">
        <f t="shared" si="288"/>
        <v>-238921.41</v>
      </c>
      <c r="CP72" s="30">
        <f t="shared" si="289"/>
        <v>2.6806254162637343E-2</v>
      </c>
      <c r="CQ72" s="22">
        <v>0</v>
      </c>
      <c r="CR72" s="22">
        <f t="shared" si="290"/>
        <v>-106891</v>
      </c>
      <c r="CS72" s="24">
        <f t="shared" si="291"/>
        <v>0</v>
      </c>
      <c r="CT72" s="22">
        <v>0</v>
      </c>
      <c r="CU72" s="22">
        <f t="shared" si="292"/>
        <v>-9438.66</v>
      </c>
      <c r="CV72" s="24">
        <f t="shared" si="293"/>
        <v>0</v>
      </c>
      <c r="CW72" s="22">
        <v>0</v>
      </c>
      <c r="CX72" s="22">
        <f t="shared" si="294"/>
        <v>-22966</v>
      </c>
      <c r="CY72" s="24">
        <f t="shared" si="295"/>
        <v>0</v>
      </c>
      <c r="CZ72" s="29">
        <f t="shared" si="296"/>
        <v>6581</v>
      </c>
      <c r="DA72" s="29">
        <f t="shared" si="297"/>
        <v>-378217.07</v>
      </c>
      <c r="DB72" s="30">
        <f t="shared" si="298"/>
        <v>1.7102476631444642E-2</v>
      </c>
      <c r="DC72" s="22">
        <v>0</v>
      </c>
      <c r="DD72" s="22">
        <f t="shared" si="299"/>
        <v>0</v>
      </c>
      <c r="DE72" s="24" t="e">
        <f t="shared" si="300"/>
        <v>#DIV/0!</v>
      </c>
      <c r="DF72" s="22">
        <v>0</v>
      </c>
      <c r="DG72" s="22">
        <f t="shared" si="301"/>
        <v>-7518</v>
      </c>
      <c r="DH72" s="24">
        <f t="shared" si="302"/>
        <v>0</v>
      </c>
      <c r="DI72" s="22">
        <v>0</v>
      </c>
      <c r="DJ72" s="22">
        <f t="shared" si="303"/>
        <v>0</v>
      </c>
      <c r="DK72" s="24" t="e">
        <f t="shared" si="304"/>
        <v>#DIV/0!</v>
      </c>
      <c r="DL72" s="29">
        <f t="shared" si="305"/>
        <v>6581</v>
      </c>
      <c r="DM72" s="29">
        <f t="shared" si="306"/>
        <v>-385735.07</v>
      </c>
      <c r="DN72" s="30">
        <f t="shared" si="307"/>
        <v>1.6774739816291493E-2</v>
      </c>
      <c r="DO72" s="22">
        <v>0</v>
      </c>
      <c r="DP72" s="22">
        <f t="shared" si="308"/>
        <v>-6581</v>
      </c>
      <c r="DQ72" s="24">
        <f t="shared" si="309"/>
        <v>0</v>
      </c>
      <c r="DR72" s="22">
        <v>0</v>
      </c>
      <c r="DS72" s="22">
        <f t="shared" si="310"/>
        <v>0</v>
      </c>
      <c r="DT72" s="24" t="e">
        <f t="shared" si="311"/>
        <v>#DIV/0!</v>
      </c>
      <c r="DU72" s="31">
        <f t="shared" si="312"/>
        <v>0</v>
      </c>
      <c r="DV72" s="31">
        <f t="shared" si="313"/>
        <v>-6581</v>
      </c>
      <c r="DW72" s="32">
        <f t="shared" si="314"/>
        <v>0</v>
      </c>
      <c r="DX72" s="22">
        <v>0</v>
      </c>
      <c r="DY72" s="22">
        <f t="shared" si="315"/>
        <v>0</v>
      </c>
      <c r="DZ72" s="24" t="e">
        <f t="shared" si="316"/>
        <v>#DIV/0!</v>
      </c>
      <c r="EA72" s="31">
        <f t="shared" si="317"/>
        <v>0</v>
      </c>
      <c r="EB72" s="31">
        <f t="shared" si="318"/>
        <v>-6581</v>
      </c>
      <c r="EC72" s="32">
        <f t="shared" si="319"/>
        <v>0</v>
      </c>
      <c r="ED72" s="22">
        <v>0</v>
      </c>
      <c r="EE72" s="22">
        <f t="shared" si="320"/>
        <v>0</v>
      </c>
      <c r="EF72" s="24" t="e">
        <f t="shared" si="321"/>
        <v>#DIV/0!</v>
      </c>
      <c r="EG72" s="22">
        <v>0</v>
      </c>
      <c r="EH72" s="22">
        <f t="shared" si="322"/>
        <v>0</v>
      </c>
      <c r="EI72" s="24" t="e">
        <f t="shared" si="323"/>
        <v>#DIV/0!</v>
      </c>
      <c r="EJ72" s="22">
        <v>0</v>
      </c>
      <c r="EK72" s="22">
        <f t="shared" si="324"/>
        <v>0</v>
      </c>
      <c r="EL72" s="24" t="e">
        <f t="shared" si="325"/>
        <v>#DIV/0!</v>
      </c>
      <c r="EM72" s="31">
        <f t="shared" si="326"/>
        <v>0</v>
      </c>
      <c r="EN72" s="31">
        <f t="shared" si="327"/>
        <v>-6581</v>
      </c>
      <c r="EO72" s="32">
        <f t="shared" si="328"/>
        <v>0</v>
      </c>
      <c r="EP72" s="22">
        <v>0</v>
      </c>
      <c r="EQ72" s="22">
        <f t="shared" si="329"/>
        <v>0</v>
      </c>
      <c r="ER72" s="24" t="e">
        <f t="shared" si="330"/>
        <v>#DIV/0!</v>
      </c>
      <c r="ES72" s="22">
        <v>0</v>
      </c>
      <c r="ET72" s="22">
        <f t="shared" si="331"/>
        <v>0</v>
      </c>
      <c r="EU72" s="24" t="e">
        <f t="shared" si="332"/>
        <v>#DIV/0!</v>
      </c>
      <c r="EV72" s="31">
        <f t="shared" si="333"/>
        <v>0</v>
      </c>
      <c r="EW72" s="31">
        <f t="shared" si="334"/>
        <v>-6581</v>
      </c>
      <c r="EX72" s="32">
        <f t="shared" si="335"/>
        <v>0</v>
      </c>
      <c r="EY72" s="22">
        <v>0</v>
      </c>
      <c r="EZ72" s="22">
        <f t="shared" si="221"/>
        <v>0</v>
      </c>
      <c r="FA72" s="24" t="e">
        <f t="shared" si="222"/>
        <v>#DIV/0!</v>
      </c>
      <c r="FB72" s="22">
        <v>0</v>
      </c>
      <c r="FC72" s="22">
        <f t="shared" si="223"/>
        <v>0</v>
      </c>
      <c r="FD72" s="24" t="e">
        <f t="shared" si="224"/>
        <v>#DIV/0!</v>
      </c>
      <c r="FE72" s="33">
        <f t="shared" si="210"/>
        <v>0</v>
      </c>
      <c r="FF72" s="33">
        <f t="shared" si="225"/>
        <v>0</v>
      </c>
      <c r="FG72" s="34" t="e">
        <f t="shared" si="226"/>
        <v>#DIV/0!</v>
      </c>
      <c r="FH72" s="22">
        <v>0</v>
      </c>
      <c r="FI72" s="22">
        <f t="shared" si="227"/>
        <v>0</v>
      </c>
      <c r="FJ72" s="24" t="e">
        <f t="shared" si="228"/>
        <v>#DIV/0!</v>
      </c>
      <c r="FK72" s="33">
        <f t="shared" si="211"/>
        <v>0</v>
      </c>
      <c r="FL72" s="33">
        <f t="shared" si="229"/>
        <v>0</v>
      </c>
      <c r="FM72" s="34" t="e">
        <f t="shared" si="230"/>
        <v>#DIV/0!</v>
      </c>
      <c r="FN72" s="22">
        <v>0</v>
      </c>
      <c r="FO72" s="22">
        <f t="shared" si="231"/>
        <v>0</v>
      </c>
      <c r="FP72" s="24" t="e">
        <f t="shared" si="232"/>
        <v>#DIV/0!</v>
      </c>
      <c r="FQ72" s="35">
        <f t="shared" si="212"/>
        <v>0</v>
      </c>
      <c r="FR72" s="35">
        <f t="shared" si="213"/>
        <v>0</v>
      </c>
      <c r="FS72" s="36" t="e">
        <f t="shared" si="214"/>
        <v>#DIV/0!</v>
      </c>
      <c r="FT72" s="35">
        <v>0</v>
      </c>
      <c r="FU72" s="35">
        <f t="shared" si="215"/>
        <v>0</v>
      </c>
      <c r="FV72" s="36" t="e">
        <f t="shared" si="216"/>
        <v>#DIV/0!</v>
      </c>
      <c r="FW72" s="35">
        <v>0</v>
      </c>
      <c r="FX72" s="35">
        <f t="shared" si="76"/>
        <v>0</v>
      </c>
      <c r="FY72" s="36" t="e">
        <f t="shared" si="77"/>
        <v>#DIV/0!</v>
      </c>
      <c r="FZ72" s="35">
        <f t="shared" si="78"/>
        <v>0</v>
      </c>
      <c r="GA72" s="35">
        <f t="shared" si="79"/>
        <v>0</v>
      </c>
      <c r="GB72" s="36" t="e">
        <f t="shared" si="80"/>
        <v>#DIV/0!</v>
      </c>
      <c r="GC72" s="35">
        <v>0</v>
      </c>
      <c r="GD72" s="35">
        <f t="shared" si="81"/>
        <v>0</v>
      </c>
      <c r="GE72" s="36" t="e">
        <f t="shared" si="82"/>
        <v>#DIV/0!</v>
      </c>
      <c r="GF72" s="35">
        <f t="shared" si="83"/>
        <v>0</v>
      </c>
      <c r="GG72" s="35">
        <f t="shared" si="84"/>
        <v>0</v>
      </c>
      <c r="GH72" s="36" t="e">
        <f t="shared" si="85"/>
        <v>#DIV/0!</v>
      </c>
      <c r="GI72" s="35">
        <v>0</v>
      </c>
      <c r="GJ72" s="35">
        <f t="shared" si="217"/>
        <v>0</v>
      </c>
      <c r="GK72" s="36" t="e">
        <f t="shared" si="218"/>
        <v>#DIV/0!</v>
      </c>
      <c r="GL72" s="35">
        <f t="shared" si="86"/>
        <v>0</v>
      </c>
      <c r="GM72" s="35">
        <f t="shared" si="219"/>
        <v>0</v>
      </c>
      <c r="GN72" s="36" t="e">
        <f t="shared" si="220"/>
        <v>#DIV/0!</v>
      </c>
      <c r="GO72" s="35">
        <v>0</v>
      </c>
      <c r="GP72" s="35">
        <f t="shared" si="87"/>
        <v>0</v>
      </c>
      <c r="GQ72" s="36" t="e">
        <f t="shared" si="88"/>
        <v>#DIV/0!</v>
      </c>
      <c r="GR72" s="35">
        <v>0</v>
      </c>
      <c r="GS72" s="35">
        <f t="shared" si="89"/>
        <v>0</v>
      </c>
      <c r="GT72" s="36" t="e">
        <f t="shared" si="90"/>
        <v>#DIV/0!</v>
      </c>
      <c r="GU72" s="35">
        <f t="shared" si="91"/>
        <v>0</v>
      </c>
      <c r="GV72" s="35">
        <f t="shared" si="92"/>
        <v>0</v>
      </c>
      <c r="GW72" s="36" t="e">
        <f t="shared" si="93"/>
        <v>#DIV/0!</v>
      </c>
      <c r="GX72" s="35">
        <v>0</v>
      </c>
      <c r="GY72" s="35">
        <f t="shared" si="94"/>
        <v>0</v>
      </c>
      <c r="GZ72" s="36" t="e">
        <f t="shared" si="95"/>
        <v>#DIV/0!</v>
      </c>
      <c r="HA72" s="35">
        <f t="shared" si="96"/>
        <v>0</v>
      </c>
      <c r="HB72" s="35">
        <f t="shared" si="97"/>
        <v>0</v>
      </c>
      <c r="HC72" s="36" t="e">
        <f t="shared" si="98"/>
        <v>#DIV/0!</v>
      </c>
      <c r="HD72" s="35">
        <v>0</v>
      </c>
      <c r="HE72" s="35">
        <f t="shared" si="99"/>
        <v>0</v>
      </c>
      <c r="HF72" s="36" t="e">
        <f t="shared" si="100"/>
        <v>#DIV/0!</v>
      </c>
      <c r="HG72" s="35">
        <f t="shared" si="101"/>
        <v>0</v>
      </c>
      <c r="HH72" s="35">
        <f t="shared" si="102"/>
        <v>0</v>
      </c>
      <c r="HI72" s="36" t="e">
        <f t="shared" si="103"/>
        <v>#DIV/0!</v>
      </c>
      <c r="HJ72" s="22">
        <f t="shared" si="104"/>
        <v>0</v>
      </c>
      <c r="HK72" s="37">
        <f t="shared" si="105"/>
        <v>0</v>
      </c>
    </row>
    <row r="73" spans="1:219" s="1" customFormat="1" ht="11.25" hidden="1" x14ac:dyDescent="0.2">
      <c r="A73" s="13">
        <v>63</v>
      </c>
      <c r="B73" s="21">
        <v>38</v>
      </c>
      <c r="C73" s="21" t="s">
        <v>175</v>
      </c>
      <c r="D73" s="13">
        <v>1012008341</v>
      </c>
      <c r="E73" s="13" t="s">
        <v>127</v>
      </c>
      <c r="F73" s="13">
        <v>86618101</v>
      </c>
      <c r="G73" s="22"/>
      <c r="H73" s="22">
        <v>83739</v>
      </c>
      <c r="I73" s="22">
        <v>166757</v>
      </c>
      <c r="J73" s="23">
        <f t="shared" si="233"/>
        <v>250496</v>
      </c>
      <c r="K73" s="22">
        <v>94249</v>
      </c>
      <c r="L73" s="22">
        <v>99546</v>
      </c>
      <c r="M73" s="22">
        <v>10000</v>
      </c>
      <c r="N73" s="23">
        <f t="shared" si="234"/>
        <v>454291</v>
      </c>
      <c r="O73" s="22">
        <v>98402</v>
      </c>
      <c r="P73" s="22">
        <v>106041</v>
      </c>
      <c r="Q73" s="22">
        <v>10000</v>
      </c>
      <c r="R73" s="23">
        <f t="shared" si="235"/>
        <v>668734</v>
      </c>
      <c r="S73" s="22">
        <v>88800</v>
      </c>
      <c r="T73" s="22">
        <v>90717</v>
      </c>
      <c r="U73" s="22">
        <v>0</v>
      </c>
      <c r="V73" s="23">
        <f t="shared" si="236"/>
        <v>848251</v>
      </c>
      <c r="W73" s="22">
        <v>0</v>
      </c>
      <c r="X73" s="22">
        <f t="shared" si="237"/>
        <v>0</v>
      </c>
      <c r="Y73" s="24" t="e">
        <f t="shared" si="238"/>
        <v>#DIV/0!</v>
      </c>
      <c r="Z73" s="22">
        <v>0</v>
      </c>
      <c r="AA73" s="22">
        <f t="shared" si="239"/>
        <v>-83739</v>
      </c>
      <c r="AB73" s="24">
        <f t="shared" si="240"/>
        <v>0</v>
      </c>
      <c r="AC73" s="22">
        <v>-1456</v>
      </c>
      <c r="AD73" s="22">
        <f t="shared" si="241"/>
        <v>-168213</v>
      </c>
      <c r="AE73" s="24">
        <f t="shared" si="242"/>
        <v>-8.7312676529321103E-3</v>
      </c>
      <c r="AF73" s="25">
        <f t="shared" si="243"/>
        <v>-1456</v>
      </c>
      <c r="AG73" s="25">
        <f t="shared" si="244"/>
        <v>-251952</v>
      </c>
      <c r="AH73" s="26">
        <f t="shared" si="245"/>
        <v>-5.8124680633622888E-3</v>
      </c>
      <c r="AI73" s="22">
        <v>0</v>
      </c>
      <c r="AJ73" s="22">
        <f t="shared" si="246"/>
        <v>-94249</v>
      </c>
      <c r="AK73" s="24">
        <f t="shared" si="247"/>
        <v>0</v>
      </c>
      <c r="AL73" s="22">
        <v>0</v>
      </c>
      <c r="AM73" s="22">
        <f t="shared" si="248"/>
        <v>-99546</v>
      </c>
      <c r="AN73" s="24">
        <f t="shared" si="249"/>
        <v>0</v>
      </c>
      <c r="AO73" s="22">
        <v>0</v>
      </c>
      <c r="AP73" s="22">
        <f t="shared" si="250"/>
        <v>-10000</v>
      </c>
      <c r="AQ73" s="24">
        <f t="shared" si="251"/>
        <v>0</v>
      </c>
      <c r="AR73" s="27">
        <f t="shared" si="252"/>
        <v>-1456</v>
      </c>
      <c r="AS73" s="27">
        <f t="shared" si="336"/>
        <v>-455747</v>
      </c>
      <c r="AT73" s="28">
        <f t="shared" si="253"/>
        <v>-3.2049941557283769E-3</v>
      </c>
      <c r="AU73" s="22">
        <v>0</v>
      </c>
      <c r="AV73" s="22">
        <f t="shared" si="254"/>
        <v>-98402</v>
      </c>
      <c r="AW73" s="24">
        <f t="shared" si="255"/>
        <v>0</v>
      </c>
      <c r="AX73" s="22">
        <v>0</v>
      </c>
      <c r="AY73" s="22">
        <f t="shared" si="256"/>
        <v>-106041</v>
      </c>
      <c r="AZ73" s="24">
        <f t="shared" si="257"/>
        <v>0</v>
      </c>
      <c r="BA73" s="22">
        <v>0</v>
      </c>
      <c r="BB73" s="22">
        <f t="shared" si="258"/>
        <v>-10000</v>
      </c>
      <c r="BC73" s="24">
        <f t="shared" si="259"/>
        <v>0</v>
      </c>
      <c r="BD73" s="27">
        <f t="shared" si="260"/>
        <v>-1456</v>
      </c>
      <c r="BE73" s="27">
        <f t="shared" si="261"/>
        <v>-670190</v>
      </c>
      <c r="BF73" s="28">
        <f t="shared" si="262"/>
        <v>-2.1772483528577878E-3</v>
      </c>
      <c r="BG73" s="22">
        <v>0</v>
      </c>
      <c r="BH73" s="22">
        <f t="shared" si="263"/>
        <v>-88800</v>
      </c>
      <c r="BI73" s="24">
        <f t="shared" si="264"/>
        <v>0</v>
      </c>
      <c r="BJ73" s="22">
        <v>0</v>
      </c>
      <c r="BK73" s="22">
        <f t="shared" si="265"/>
        <v>-90717</v>
      </c>
      <c r="BL73" s="24">
        <f t="shared" si="266"/>
        <v>0</v>
      </c>
      <c r="BM73" s="22">
        <v>0</v>
      </c>
      <c r="BN73" s="22">
        <f t="shared" si="267"/>
        <v>0</v>
      </c>
      <c r="BO73" s="24" t="e">
        <f t="shared" si="268"/>
        <v>#DIV/0!</v>
      </c>
      <c r="BP73" s="27">
        <f t="shared" si="269"/>
        <v>-1456</v>
      </c>
      <c r="BQ73" s="22">
        <f t="shared" si="270"/>
        <v>-849707</v>
      </c>
      <c r="BR73" s="24">
        <f t="shared" si="271"/>
        <v>-1.7164730722392311E-3</v>
      </c>
      <c r="BS73" s="22">
        <v>0</v>
      </c>
      <c r="BT73" s="22">
        <f t="shared" si="272"/>
        <v>0</v>
      </c>
      <c r="BU73" s="24" t="e">
        <f t="shared" si="273"/>
        <v>#DIV/0!</v>
      </c>
      <c r="BV73" s="22">
        <v>0</v>
      </c>
      <c r="BW73" s="22">
        <f t="shared" si="274"/>
        <v>0</v>
      </c>
      <c r="BX73" s="24" t="e">
        <f t="shared" si="275"/>
        <v>#DIV/0!</v>
      </c>
      <c r="BY73" s="22">
        <v>0</v>
      </c>
      <c r="BZ73" s="22">
        <f t="shared" si="276"/>
        <v>1456</v>
      </c>
      <c r="CA73" s="24">
        <f t="shared" si="277"/>
        <v>0</v>
      </c>
      <c r="CB73" s="29">
        <f t="shared" si="278"/>
        <v>0</v>
      </c>
      <c r="CC73" s="29">
        <f t="shared" si="279"/>
        <v>1456</v>
      </c>
      <c r="CD73" s="30">
        <f t="shared" si="280"/>
        <v>0</v>
      </c>
      <c r="CE73" s="22">
        <v>0</v>
      </c>
      <c r="CF73" s="22">
        <f t="shared" si="281"/>
        <v>0</v>
      </c>
      <c r="CG73" s="24" t="e">
        <f t="shared" si="282"/>
        <v>#DIV/0!</v>
      </c>
      <c r="CH73" s="22">
        <v>0</v>
      </c>
      <c r="CI73" s="22">
        <f t="shared" si="283"/>
        <v>0</v>
      </c>
      <c r="CJ73" s="24" t="e">
        <f t="shared" si="284"/>
        <v>#DIV/0!</v>
      </c>
      <c r="CK73" s="22">
        <v>0</v>
      </c>
      <c r="CL73" s="22">
        <f t="shared" si="285"/>
        <v>0</v>
      </c>
      <c r="CM73" s="24" t="e">
        <f t="shared" si="286"/>
        <v>#DIV/0!</v>
      </c>
      <c r="CN73" s="29">
        <f t="shared" si="287"/>
        <v>0</v>
      </c>
      <c r="CO73" s="29">
        <f t="shared" si="288"/>
        <v>1456</v>
      </c>
      <c r="CP73" s="30">
        <f t="shared" si="289"/>
        <v>0</v>
      </c>
      <c r="CQ73" s="22">
        <v>0</v>
      </c>
      <c r="CR73" s="22">
        <f t="shared" si="290"/>
        <v>0</v>
      </c>
      <c r="CS73" s="24" t="e">
        <f t="shared" si="291"/>
        <v>#DIV/0!</v>
      </c>
      <c r="CT73" s="22">
        <v>0</v>
      </c>
      <c r="CU73" s="22">
        <f t="shared" si="292"/>
        <v>0</v>
      </c>
      <c r="CV73" s="24" t="e">
        <f t="shared" si="293"/>
        <v>#DIV/0!</v>
      </c>
      <c r="CW73" s="22">
        <v>0</v>
      </c>
      <c r="CX73" s="22">
        <f t="shared" si="294"/>
        <v>0</v>
      </c>
      <c r="CY73" s="24" t="e">
        <f t="shared" si="295"/>
        <v>#DIV/0!</v>
      </c>
      <c r="CZ73" s="29">
        <f t="shared" si="296"/>
        <v>0</v>
      </c>
      <c r="DA73" s="29">
        <f t="shared" si="297"/>
        <v>1456</v>
      </c>
      <c r="DB73" s="30">
        <f t="shared" si="298"/>
        <v>0</v>
      </c>
      <c r="DC73" s="22">
        <v>0</v>
      </c>
      <c r="DD73" s="22">
        <f t="shared" si="299"/>
        <v>0</v>
      </c>
      <c r="DE73" s="24" t="e">
        <f t="shared" si="300"/>
        <v>#DIV/0!</v>
      </c>
      <c r="DF73" s="22">
        <v>0</v>
      </c>
      <c r="DG73" s="22">
        <f t="shared" si="301"/>
        <v>0</v>
      </c>
      <c r="DH73" s="24" t="e">
        <f t="shared" si="302"/>
        <v>#DIV/0!</v>
      </c>
      <c r="DI73" s="22">
        <v>0</v>
      </c>
      <c r="DJ73" s="22">
        <f t="shared" si="303"/>
        <v>0</v>
      </c>
      <c r="DK73" s="24" t="e">
        <f t="shared" si="304"/>
        <v>#DIV/0!</v>
      </c>
      <c r="DL73" s="29">
        <f t="shared" si="305"/>
        <v>0</v>
      </c>
      <c r="DM73" s="29">
        <f t="shared" si="306"/>
        <v>1456</v>
      </c>
      <c r="DN73" s="30">
        <f t="shared" si="307"/>
        <v>0</v>
      </c>
      <c r="DO73" s="22">
        <v>0</v>
      </c>
      <c r="DP73" s="22">
        <f t="shared" si="308"/>
        <v>0</v>
      </c>
      <c r="DQ73" s="24" t="e">
        <f t="shared" si="309"/>
        <v>#DIV/0!</v>
      </c>
      <c r="DR73" s="22">
        <v>0</v>
      </c>
      <c r="DS73" s="22">
        <f t="shared" si="310"/>
        <v>0</v>
      </c>
      <c r="DT73" s="24" t="e">
        <f t="shared" si="311"/>
        <v>#DIV/0!</v>
      </c>
      <c r="DU73" s="31">
        <f t="shared" si="312"/>
        <v>0</v>
      </c>
      <c r="DV73" s="31">
        <f t="shared" si="313"/>
        <v>0</v>
      </c>
      <c r="DW73" s="32" t="e">
        <f t="shared" si="314"/>
        <v>#DIV/0!</v>
      </c>
      <c r="DX73" s="22">
        <v>0</v>
      </c>
      <c r="DY73" s="22">
        <f t="shared" si="315"/>
        <v>0</v>
      </c>
      <c r="DZ73" s="24" t="e">
        <f t="shared" si="316"/>
        <v>#DIV/0!</v>
      </c>
      <c r="EA73" s="31">
        <f t="shared" si="317"/>
        <v>0</v>
      </c>
      <c r="EB73" s="31">
        <f t="shared" si="318"/>
        <v>0</v>
      </c>
      <c r="EC73" s="32" t="e">
        <f t="shared" si="319"/>
        <v>#DIV/0!</v>
      </c>
      <c r="ED73" s="22">
        <v>0</v>
      </c>
      <c r="EE73" s="22">
        <f t="shared" si="320"/>
        <v>0</v>
      </c>
      <c r="EF73" s="24" t="e">
        <f t="shared" si="321"/>
        <v>#DIV/0!</v>
      </c>
      <c r="EG73" s="22">
        <v>0</v>
      </c>
      <c r="EH73" s="22">
        <f t="shared" si="322"/>
        <v>0</v>
      </c>
      <c r="EI73" s="24" t="e">
        <f t="shared" si="323"/>
        <v>#DIV/0!</v>
      </c>
      <c r="EJ73" s="22">
        <v>0</v>
      </c>
      <c r="EK73" s="22">
        <f t="shared" si="324"/>
        <v>0</v>
      </c>
      <c r="EL73" s="24" t="e">
        <f t="shared" si="325"/>
        <v>#DIV/0!</v>
      </c>
      <c r="EM73" s="31">
        <f t="shared" si="326"/>
        <v>0</v>
      </c>
      <c r="EN73" s="31">
        <f t="shared" si="327"/>
        <v>0</v>
      </c>
      <c r="EO73" s="32" t="e">
        <f t="shared" si="328"/>
        <v>#DIV/0!</v>
      </c>
      <c r="EP73" s="22">
        <v>0</v>
      </c>
      <c r="EQ73" s="22">
        <f t="shared" si="329"/>
        <v>0</v>
      </c>
      <c r="ER73" s="24" t="e">
        <f t="shared" si="330"/>
        <v>#DIV/0!</v>
      </c>
      <c r="ES73" s="22">
        <v>0</v>
      </c>
      <c r="ET73" s="22">
        <f t="shared" si="331"/>
        <v>0</v>
      </c>
      <c r="EU73" s="24" t="e">
        <f t="shared" si="332"/>
        <v>#DIV/0!</v>
      </c>
      <c r="EV73" s="31">
        <f t="shared" si="333"/>
        <v>0</v>
      </c>
      <c r="EW73" s="31">
        <f t="shared" si="334"/>
        <v>0</v>
      </c>
      <c r="EX73" s="32" t="e">
        <f t="shared" si="335"/>
        <v>#DIV/0!</v>
      </c>
      <c r="EY73" s="22">
        <v>0</v>
      </c>
      <c r="EZ73" s="22">
        <f t="shared" si="221"/>
        <v>0</v>
      </c>
      <c r="FA73" s="24" t="e">
        <f t="shared" si="222"/>
        <v>#DIV/0!</v>
      </c>
      <c r="FB73" s="22">
        <v>0</v>
      </c>
      <c r="FC73" s="22">
        <f t="shared" si="223"/>
        <v>0</v>
      </c>
      <c r="FD73" s="24" t="e">
        <f t="shared" si="224"/>
        <v>#DIV/0!</v>
      </c>
      <c r="FE73" s="33">
        <f t="shared" si="210"/>
        <v>0</v>
      </c>
      <c r="FF73" s="33">
        <f t="shared" si="225"/>
        <v>0</v>
      </c>
      <c r="FG73" s="34" t="e">
        <f t="shared" si="226"/>
        <v>#DIV/0!</v>
      </c>
      <c r="FH73" s="22">
        <v>0</v>
      </c>
      <c r="FI73" s="22">
        <f t="shared" si="227"/>
        <v>0</v>
      </c>
      <c r="FJ73" s="24" t="e">
        <f t="shared" si="228"/>
        <v>#DIV/0!</v>
      </c>
      <c r="FK73" s="33">
        <f t="shared" si="211"/>
        <v>0</v>
      </c>
      <c r="FL73" s="33">
        <f t="shared" si="229"/>
        <v>0</v>
      </c>
      <c r="FM73" s="34" t="e">
        <f t="shared" si="230"/>
        <v>#DIV/0!</v>
      </c>
      <c r="FN73" s="22">
        <v>0</v>
      </c>
      <c r="FO73" s="22">
        <f t="shared" si="231"/>
        <v>0</v>
      </c>
      <c r="FP73" s="24" t="e">
        <f t="shared" si="232"/>
        <v>#DIV/0!</v>
      </c>
      <c r="FQ73" s="35">
        <f t="shared" si="212"/>
        <v>0</v>
      </c>
      <c r="FR73" s="35">
        <f t="shared" si="213"/>
        <v>0</v>
      </c>
      <c r="FS73" s="36" t="e">
        <f t="shared" si="214"/>
        <v>#DIV/0!</v>
      </c>
      <c r="FT73" s="35">
        <v>0</v>
      </c>
      <c r="FU73" s="35">
        <f t="shared" si="215"/>
        <v>0</v>
      </c>
      <c r="FV73" s="36" t="e">
        <f t="shared" si="216"/>
        <v>#DIV/0!</v>
      </c>
      <c r="FW73" s="35">
        <v>0</v>
      </c>
      <c r="FX73" s="35">
        <f t="shared" si="76"/>
        <v>0</v>
      </c>
      <c r="FY73" s="36" t="e">
        <f t="shared" si="77"/>
        <v>#DIV/0!</v>
      </c>
      <c r="FZ73" s="35">
        <f t="shared" si="78"/>
        <v>0</v>
      </c>
      <c r="GA73" s="35">
        <f t="shared" si="79"/>
        <v>0</v>
      </c>
      <c r="GB73" s="36" t="e">
        <f t="shared" si="80"/>
        <v>#DIV/0!</v>
      </c>
      <c r="GC73" s="35">
        <v>0</v>
      </c>
      <c r="GD73" s="35">
        <f t="shared" si="81"/>
        <v>0</v>
      </c>
      <c r="GE73" s="36" t="e">
        <f t="shared" si="82"/>
        <v>#DIV/0!</v>
      </c>
      <c r="GF73" s="35">
        <f t="shared" si="83"/>
        <v>0</v>
      </c>
      <c r="GG73" s="35">
        <f t="shared" si="84"/>
        <v>0</v>
      </c>
      <c r="GH73" s="36" t="e">
        <f t="shared" si="85"/>
        <v>#DIV/0!</v>
      </c>
      <c r="GI73" s="35">
        <v>0</v>
      </c>
      <c r="GJ73" s="35">
        <f t="shared" si="217"/>
        <v>0</v>
      </c>
      <c r="GK73" s="36" t="e">
        <f t="shared" si="218"/>
        <v>#DIV/0!</v>
      </c>
      <c r="GL73" s="35">
        <f t="shared" si="86"/>
        <v>0</v>
      </c>
      <c r="GM73" s="35">
        <f t="shared" si="219"/>
        <v>0</v>
      </c>
      <c r="GN73" s="36" t="e">
        <f t="shared" si="220"/>
        <v>#DIV/0!</v>
      </c>
      <c r="GO73" s="35">
        <v>0</v>
      </c>
      <c r="GP73" s="35">
        <f t="shared" si="87"/>
        <v>0</v>
      </c>
      <c r="GQ73" s="36" t="e">
        <f t="shared" si="88"/>
        <v>#DIV/0!</v>
      </c>
      <c r="GR73" s="35">
        <v>0</v>
      </c>
      <c r="GS73" s="35">
        <f t="shared" si="89"/>
        <v>0</v>
      </c>
      <c r="GT73" s="36" t="e">
        <f t="shared" si="90"/>
        <v>#DIV/0!</v>
      </c>
      <c r="GU73" s="35">
        <f t="shared" si="91"/>
        <v>0</v>
      </c>
      <c r="GV73" s="35">
        <f t="shared" si="92"/>
        <v>0</v>
      </c>
      <c r="GW73" s="36" t="e">
        <f t="shared" si="93"/>
        <v>#DIV/0!</v>
      </c>
      <c r="GX73" s="35">
        <v>0</v>
      </c>
      <c r="GY73" s="35">
        <f t="shared" si="94"/>
        <v>0</v>
      </c>
      <c r="GZ73" s="36" t="e">
        <f t="shared" si="95"/>
        <v>#DIV/0!</v>
      </c>
      <c r="HA73" s="35">
        <f t="shared" si="96"/>
        <v>0</v>
      </c>
      <c r="HB73" s="35">
        <f t="shared" si="97"/>
        <v>0</v>
      </c>
      <c r="HC73" s="36" t="e">
        <f t="shared" si="98"/>
        <v>#DIV/0!</v>
      </c>
      <c r="HD73" s="35">
        <v>0</v>
      </c>
      <c r="HE73" s="35">
        <f t="shared" si="99"/>
        <v>0</v>
      </c>
      <c r="HF73" s="36" t="e">
        <f t="shared" si="100"/>
        <v>#DIV/0!</v>
      </c>
      <c r="HG73" s="35">
        <f t="shared" si="101"/>
        <v>0</v>
      </c>
      <c r="HH73" s="35">
        <f t="shared" si="102"/>
        <v>0</v>
      </c>
      <c r="HI73" s="36" t="e">
        <f t="shared" si="103"/>
        <v>#DIV/0!</v>
      </c>
      <c r="HJ73" s="22">
        <f t="shared" si="104"/>
        <v>0</v>
      </c>
      <c r="HK73" s="37">
        <f t="shared" si="105"/>
        <v>0</v>
      </c>
    </row>
    <row r="74" spans="1:219" s="1" customFormat="1" ht="11.25" hidden="1" x14ac:dyDescent="0.2">
      <c r="A74" s="13">
        <v>64</v>
      </c>
      <c r="B74" s="21">
        <v>54</v>
      </c>
      <c r="C74" s="21" t="s">
        <v>176</v>
      </c>
      <c r="D74" s="13">
        <v>1001082329</v>
      </c>
      <c r="E74" s="13">
        <v>101201001</v>
      </c>
      <c r="F74" s="13">
        <v>86618101</v>
      </c>
      <c r="G74" s="22">
        <v>0</v>
      </c>
      <c r="H74" s="22">
        <v>0</v>
      </c>
      <c r="I74" s="22">
        <v>0</v>
      </c>
      <c r="J74" s="23">
        <f t="shared" si="233"/>
        <v>0</v>
      </c>
      <c r="K74" s="22">
        <v>0</v>
      </c>
      <c r="L74" s="22">
        <v>0</v>
      </c>
      <c r="M74" s="22">
        <v>0</v>
      </c>
      <c r="N74" s="23">
        <f t="shared" si="234"/>
        <v>0</v>
      </c>
      <c r="O74" s="22">
        <v>0</v>
      </c>
      <c r="P74" s="22">
        <v>0</v>
      </c>
      <c r="Q74" s="22">
        <v>0</v>
      </c>
      <c r="R74" s="23">
        <f t="shared" si="235"/>
        <v>0</v>
      </c>
      <c r="S74" s="22">
        <v>0</v>
      </c>
      <c r="T74" s="22">
        <v>0</v>
      </c>
      <c r="U74" s="22">
        <v>0</v>
      </c>
      <c r="V74" s="23">
        <f t="shared" si="236"/>
        <v>0</v>
      </c>
      <c r="W74" s="22"/>
      <c r="X74" s="22">
        <f t="shared" si="237"/>
        <v>0</v>
      </c>
      <c r="Y74" s="24" t="e">
        <f t="shared" si="238"/>
        <v>#DIV/0!</v>
      </c>
      <c r="Z74" s="22">
        <v>143414</v>
      </c>
      <c r="AA74" s="22">
        <f t="shared" si="239"/>
        <v>143414</v>
      </c>
      <c r="AB74" s="24" t="e">
        <f t="shared" si="240"/>
        <v>#DIV/0!</v>
      </c>
      <c r="AC74" s="22">
        <v>652181</v>
      </c>
      <c r="AD74" s="22">
        <f t="shared" si="241"/>
        <v>652181</v>
      </c>
      <c r="AE74" s="24" t="e">
        <f t="shared" si="242"/>
        <v>#DIV/0!</v>
      </c>
      <c r="AF74" s="25">
        <f t="shared" si="243"/>
        <v>795595</v>
      </c>
      <c r="AG74" s="25">
        <f t="shared" si="244"/>
        <v>795595</v>
      </c>
      <c r="AH74" s="26" t="e">
        <f t="shared" si="245"/>
        <v>#DIV/0!</v>
      </c>
      <c r="AI74" s="22">
        <v>14504</v>
      </c>
      <c r="AJ74" s="22">
        <f t="shared" si="246"/>
        <v>14504</v>
      </c>
      <c r="AK74" s="24" t="e">
        <f t="shared" si="247"/>
        <v>#DIV/0!</v>
      </c>
      <c r="AL74" s="22">
        <v>0</v>
      </c>
      <c r="AM74" s="22">
        <f t="shared" si="248"/>
        <v>0</v>
      </c>
      <c r="AN74" s="24" t="e">
        <f t="shared" si="249"/>
        <v>#DIV/0!</v>
      </c>
      <c r="AO74" s="22">
        <v>14504</v>
      </c>
      <c r="AP74" s="22">
        <f t="shared" si="250"/>
        <v>14504</v>
      </c>
      <c r="AQ74" s="24" t="e">
        <f t="shared" si="251"/>
        <v>#DIV/0!</v>
      </c>
      <c r="AR74" s="27">
        <f t="shared" si="252"/>
        <v>824603</v>
      </c>
      <c r="AS74" s="27">
        <f t="shared" si="336"/>
        <v>824603</v>
      </c>
      <c r="AT74" s="28" t="e">
        <f t="shared" si="253"/>
        <v>#DIV/0!</v>
      </c>
      <c r="AU74" s="22">
        <v>0</v>
      </c>
      <c r="AV74" s="22">
        <f t="shared" si="254"/>
        <v>0</v>
      </c>
      <c r="AW74" s="24" t="e">
        <f t="shared" si="255"/>
        <v>#DIV/0!</v>
      </c>
      <c r="AX74" s="22">
        <v>155640.25</v>
      </c>
      <c r="AY74" s="22">
        <f t="shared" si="256"/>
        <v>155640.25</v>
      </c>
      <c r="AZ74" s="24" t="e">
        <f t="shared" si="257"/>
        <v>#DIV/0!</v>
      </c>
      <c r="BA74" s="22">
        <v>345013.73</v>
      </c>
      <c r="BB74" s="22">
        <f t="shared" si="258"/>
        <v>345013.73</v>
      </c>
      <c r="BC74" s="24" t="e">
        <f t="shared" si="259"/>
        <v>#DIV/0!</v>
      </c>
      <c r="BD74" s="27">
        <f t="shared" si="260"/>
        <v>1325256.98</v>
      </c>
      <c r="BE74" s="27">
        <f t="shared" si="261"/>
        <v>1325256.98</v>
      </c>
      <c r="BF74" s="28" t="e">
        <f t="shared" si="262"/>
        <v>#DIV/0!</v>
      </c>
      <c r="BG74" s="22">
        <v>0</v>
      </c>
      <c r="BH74" s="22">
        <f t="shared" si="263"/>
        <v>0</v>
      </c>
      <c r="BI74" s="24" t="e">
        <f t="shared" si="264"/>
        <v>#DIV/0!</v>
      </c>
      <c r="BJ74" s="22">
        <v>15284</v>
      </c>
      <c r="BK74" s="22">
        <f t="shared" si="265"/>
        <v>15284</v>
      </c>
      <c r="BL74" s="24" t="e">
        <f t="shared" si="266"/>
        <v>#DIV/0!</v>
      </c>
      <c r="BM74" s="22">
        <v>0</v>
      </c>
      <c r="BN74" s="22">
        <f t="shared" si="267"/>
        <v>0</v>
      </c>
      <c r="BO74" s="24" t="e">
        <f t="shared" si="268"/>
        <v>#DIV/0!</v>
      </c>
      <c r="BP74" s="27">
        <f t="shared" si="269"/>
        <v>1340540.98</v>
      </c>
      <c r="BQ74" s="22">
        <f t="shared" si="270"/>
        <v>1340540.98</v>
      </c>
      <c r="BR74" s="24" t="e">
        <f t="shared" si="271"/>
        <v>#DIV/0!</v>
      </c>
      <c r="BS74" s="22">
        <v>0</v>
      </c>
      <c r="BT74" s="22">
        <f t="shared" si="272"/>
        <v>0</v>
      </c>
      <c r="BU74" s="24" t="e">
        <f t="shared" si="273"/>
        <v>#DIV/0!</v>
      </c>
      <c r="BV74" s="22">
        <v>0</v>
      </c>
      <c r="BW74" s="22">
        <f t="shared" si="274"/>
        <v>-143414</v>
      </c>
      <c r="BX74" s="24">
        <f t="shared" si="275"/>
        <v>0</v>
      </c>
      <c r="BY74" s="22">
        <v>0</v>
      </c>
      <c r="BZ74" s="22">
        <f t="shared" si="276"/>
        <v>-652181</v>
      </c>
      <c r="CA74" s="24">
        <f t="shared" si="277"/>
        <v>0</v>
      </c>
      <c r="CB74" s="29">
        <f t="shared" si="278"/>
        <v>0</v>
      </c>
      <c r="CC74" s="29">
        <f t="shared" si="279"/>
        <v>-795595</v>
      </c>
      <c r="CD74" s="30">
        <f t="shared" si="280"/>
        <v>0</v>
      </c>
      <c r="CE74" s="22">
        <v>0</v>
      </c>
      <c r="CF74" s="22">
        <f t="shared" si="281"/>
        <v>-14504</v>
      </c>
      <c r="CG74" s="24">
        <f t="shared" si="282"/>
        <v>0</v>
      </c>
      <c r="CH74" s="22">
        <v>970.87</v>
      </c>
      <c r="CI74" s="22">
        <f t="shared" si="283"/>
        <v>970.87</v>
      </c>
      <c r="CJ74" s="24" t="e">
        <f t="shared" si="284"/>
        <v>#DIV/0!</v>
      </c>
      <c r="CK74" s="22">
        <v>0</v>
      </c>
      <c r="CL74" s="22">
        <f t="shared" si="285"/>
        <v>-14504</v>
      </c>
      <c r="CM74" s="24">
        <f t="shared" si="286"/>
        <v>0</v>
      </c>
      <c r="CN74" s="29">
        <f t="shared" si="287"/>
        <v>970.87</v>
      </c>
      <c r="CO74" s="29">
        <f t="shared" si="288"/>
        <v>-823632.13</v>
      </c>
      <c r="CP74" s="30">
        <f t="shared" si="289"/>
        <v>1.1773786901090586E-3</v>
      </c>
      <c r="CQ74" s="22">
        <v>989</v>
      </c>
      <c r="CR74" s="22">
        <f t="shared" si="290"/>
        <v>989</v>
      </c>
      <c r="CS74" s="24" t="e">
        <f t="shared" si="291"/>
        <v>#DIV/0!</v>
      </c>
      <c r="CT74" s="22">
        <v>0</v>
      </c>
      <c r="CU74" s="22">
        <f t="shared" si="292"/>
        <v>-155640.25</v>
      </c>
      <c r="CV74" s="24">
        <f t="shared" si="293"/>
        <v>0</v>
      </c>
      <c r="CW74" s="22">
        <v>0</v>
      </c>
      <c r="CX74" s="22">
        <f t="shared" si="294"/>
        <v>-345013.73</v>
      </c>
      <c r="CY74" s="24">
        <f t="shared" si="295"/>
        <v>0</v>
      </c>
      <c r="CZ74" s="29">
        <f t="shared" si="296"/>
        <v>1959.87</v>
      </c>
      <c r="DA74" s="29">
        <f t="shared" si="297"/>
        <v>-1323297.1099999999</v>
      </c>
      <c r="DB74" s="30">
        <f t="shared" si="298"/>
        <v>1.4788603490320797E-3</v>
      </c>
      <c r="DC74" s="22">
        <v>0</v>
      </c>
      <c r="DD74" s="22">
        <f t="shared" si="299"/>
        <v>0</v>
      </c>
      <c r="DE74" s="24" t="e">
        <f t="shared" si="300"/>
        <v>#DIV/0!</v>
      </c>
      <c r="DF74" s="22">
        <v>0</v>
      </c>
      <c r="DG74" s="22">
        <f t="shared" si="301"/>
        <v>-15284</v>
      </c>
      <c r="DH74" s="24">
        <f t="shared" si="302"/>
        <v>0</v>
      </c>
      <c r="DI74" s="22">
        <v>0</v>
      </c>
      <c r="DJ74" s="22">
        <f t="shared" si="303"/>
        <v>0</v>
      </c>
      <c r="DK74" s="24" t="e">
        <f t="shared" si="304"/>
        <v>#DIV/0!</v>
      </c>
      <c r="DL74" s="29">
        <f t="shared" si="305"/>
        <v>1959.87</v>
      </c>
      <c r="DM74" s="29">
        <f t="shared" si="306"/>
        <v>-1338581.1099999999</v>
      </c>
      <c r="DN74" s="30">
        <f t="shared" si="307"/>
        <v>1.4619993191107071E-3</v>
      </c>
      <c r="DO74" s="22">
        <v>0</v>
      </c>
      <c r="DP74" s="22">
        <f t="shared" si="308"/>
        <v>0</v>
      </c>
      <c r="DQ74" s="24" t="e">
        <f t="shared" si="309"/>
        <v>#DIV/0!</v>
      </c>
      <c r="DR74" s="22">
        <v>0</v>
      </c>
      <c r="DS74" s="22">
        <f t="shared" si="310"/>
        <v>0</v>
      </c>
      <c r="DT74" s="24" t="e">
        <f t="shared" si="311"/>
        <v>#DIV/0!</v>
      </c>
      <c r="DU74" s="31">
        <f t="shared" si="312"/>
        <v>0</v>
      </c>
      <c r="DV74" s="31">
        <f t="shared" si="313"/>
        <v>0</v>
      </c>
      <c r="DW74" s="32" t="e">
        <f t="shared" si="314"/>
        <v>#DIV/0!</v>
      </c>
      <c r="DX74" s="22">
        <v>0</v>
      </c>
      <c r="DY74" s="22">
        <f t="shared" si="315"/>
        <v>-970.87</v>
      </c>
      <c r="DZ74" s="24">
        <f t="shared" si="316"/>
        <v>0</v>
      </c>
      <c r="EA74" s="31">
        <f t="shared" si="317"/>
        <v>0</v>
      </c>
      <c r="EB74" s="31">
        <f t="shared" si="318"/>
        <v>-970.87</v>
      </c>
      <c r="EC74" s="32">
        <f t="shared" si="319"/>
        <v>0</v>
      </c>
      <c r="ED74" s="22">
        <v>0</v>
      </c>
      <c r="EE74" s="22">
        <f t="shared" si="320"/>
        <v>-989</v>
      </c>
      <c r="EF74" s="24">
        <f t="shared" si="321"/>
        <v>0</v>
      </c>
      <c r="EG74" s="22">
        <v>0</v>
      </c>
      <c r="EH74" s="22">
        <f t="shared" si="322"/>
        <v>0</v>
      </c>
      <c r="EI74" s="24" t="e">
        <f t="shared" si="323"/>
        <v>#DIV/0!</v>
      </c>
      <c r="EJ74" s="22">
        <v>0</v>
      </c>
      <c r="EK74" s="22">
        <f t="shared" si="324"/>
        <v>0</v>
      </c>
      <c r="EL74" s="24" t="e">
        <f t="shared" si="325"/>
        <v>#DIV/0!</v>
      </c>
      <c r="EM74" s="31">
        <f t="shared" si="326"/>
        <v>0</v>
      </c>
      <c r="EN74" s="31">
        <f t="shared" si="327"/>
        <v>-1959.87</v>
      </c>
      <c r="EO74" s="32">
        <f t="shared" si="328"/>
        <v>0</v>
      </c>
      <c r="EP74" s="22">
        <v>0</v>
      </c>
      <c r="EQ74" s="22">
        <f t="shared" si="329"/>
        <v>0</v>
      </c>
      <c r="ER74" s="24" t="e">
        <f t="shared" si="330"/>
        <v>#DIV/0!</v>
      </c>
      <c r="ES74" s="22">
        <v>0</v>
      </c>
      <c r="ET74" s="22">
        <f t="shared" si="331"/>
        <v>0</v>
      </c>
      <c r="EU74" s="24" t="e">
        <f t="shared" si="332"/>
        <v>#DIV/0!</v>
      </c>
      <c r="EV74" s="31">
        <f t="shared" si="333"/>
        <v>0</v>
      </c>
      <c r="EW74" s="31">
        <f t="shared" si="334"/>
        <v>-1959.87</v>
      </c>
      <c r="EX74" s="32">
        <f t="shared" si="335"/>
        <v>0</v>
      </c>
      <c r="EY74" s="22">
        <v>0</v>
      </c>
      <c r="EZ74" s="22">
        <f t="shared" si="221"/>
        <v>0</v>
      </c>
      <c r="FA74" s="24" t="e">
        <f t="shared" si="222"/>
        <v>#DIV/0!</v>
      </c>
      <c r="FB74" s="22">
        <v>0</v>
      </c>
      <c r="FC74" s="22">
        <f t="shared" si="223"/>
        <v>0</v>
      </c>
      <c r="FD74" s="24" t="e">
        <f t="shared" si="224"/>
        <v>#DIV/0!</v>
      </c>
      <c r="FE74" s="33">
        <f t="shared" si="210"/>
        <v>0</v>
      </c>
      <c r="FF74" s="33">
        <f t="shared" si="225"/>
        <v>0</v>
      </c>
      <c r="FG74" s="34" t="e">
        <f t="shared" si="226"/>
        <v>#DIV/0!</v>
      </c>
      <c r="FH74" s="22">
        <v>0</v>
      </c>
      <c r="FI74" s="22">
        <f t="shared" si="227"/>
        <v>0</v>
      </c>
      <c r="FJ74" s="24" t="e">
        <f t="shared" si="228"/>
        <v>#DIV/0!</v>
      </c>
      <c r="FK74" s="33">
        <f t="shared" si="211"/>
        <v>0</v>
      </c>
      <c r="FL74" s="33">
        <f t="shared" si="229"/>
        <v>0</v>
      </c>
      <c r="FM74" s="34" t="e">
        <f t="shared" si="230"/>
        <v>#DIV/0!</v>
      </c>
      <c r="FN74" s="22">
        <v>0</v>
      </c>
      <c r="FO74" s="22">
        <f t="shared" si="231"/>
        <v>0</v>
      </c>
      <c r="FP74" s="24" t="e">
        <f t="shared" si="232"/>
        <v>#DIV/0!</v>
      </c>
      <c r="FQ74" s="35">
        <f t="shared" si="212"/>
        <v>0</v>
      </c>
      <c r="FR74" s="35">
        <f t="shared" si="213"/>
        <v>0</v>
      </c>
      <c r="FS74" s="36" t="e">
        <f t="shared" si="214"/>
        <v>#DIV/0!</v>
      </c>
      <c r="FT74" s="35">
        <v>0</v>
      </c>
      <c r="FU74" s="35">
        <f t="shared" si="215"/>
        <v>0</v>
      </c>
      <c r="FV74" s="36" t="e">
        <f t="shared" si="216"/>
        <v>#DIV/0!</v>
      </c>
      <c r="FW74" s="35">
        <v>0</v>
      </c>
      <c r="FX74" s="35">
        <f t="shared" si="76"/>
        <v>0</v>
      </c>
      <c r="FY74" s="36" t="e">
        <f t="shared" si="77"/>
        <v>#DIV/0!</v>
      </c>
      <c r="FZ74" s="35">
        <f t="shared" si="78"/>
        <v>0</v>
      </c>
      <c r="GA74" s="35">
        <f t="shared" si="79"/>
        <v>0</v>
      </c>
      <c r="GB74" s="36" t="e">
        <f t="shared" si="80"/>
        <v>#DIV/0!</v>
      </c>
      <c r="GC74" s="35">
        <v>0</v>
      </c>
      <c r="GD74" s="35">
        <f t="shared" si="81"/>
        <v>0</v>
      </c>
      <c r="GE74" s="36" t="e">
        <f t="shared" si="82"/>
        <v>#DIV/0!</v>
      </c>
      <c r="GF74" s="35">
        <f t="shared" si="83"/>
        <v>0</v>
      </c>
      <c r="GG74" s="35">
        <f t="shared" si="84"/>
        <v>0</v>
      </c>
      <c r="GH74" s="36" t="e">
        <f t="shared" si="85"/>
        <v>#DIV/0!</v>
      </c>
      <c r="GI74" s="35">
        <v>0</v>
      </c>
      <c r="GJ74" s="35">
        <f t="shared" si="217"/>
        <v>0</v>
      </c>
      <c r="GK74" s="36" t="e">
        <f t="shared" si="218"/>
        <v>#DIV/0!</v>
      </c>
      <c r="GL74" s="35">
        <f t="shared" si="86"/>
        <v>0</v>
      </c>
      <c r="GM74" s="35">
        <f t="shared" si="219"/>
        <v>0</v>
      </c>
      <c r="GN74" s="36" t="e">
        <f t="shared" si="220"/>
        <v>#DIV/0!</v>
      </c>
      <c r="GO74" s="35">
        <v>0</v>
      </c>
      <c r="GP74" s="35">
        <f t="shared" si="87"/>
        <v>0</v>
      </c>
      <c r="GQ74" s="36" t="e">
        <f t="shared" si="88"/>
        <v>#DIV/0!</v>
      </c>
      <c r="GR74" s="35">
        <v>0</v>
      </c>
      <c r="GS74" s="35">
        <f t="shared" si="89"/>
        <v>0</v>
      </c>
      <c r="GT74" s="36" t="e">
        <f t="shared" si="90"/>
        <v>#DIV/0!</v>
      </c>
      <c r="GU74" s="35">
        <f t="shared" si="91"/>
        <v>0</v>
      </c>
      <c r="GV74" s="35">
        <f t="shared" si="92"/>
        <v>0</v>
      </c>
      <c r="GW74" s="36" t="e">
        <f t="shared" si="93"/>
        <v>#DIV/0!</v>
      </c>
      <c r="GX74" s="35">
        <v>0</v>
      </c>
      <c r="GY74" s="35">
        <f t="shared" si="94"/>
        <v>0</v>
      </c>
      <c r="GZ74" s="36" t="e">
        <f t="shared" si="95"/>
        <v>#DIV/0!</v>
      </c>
      <c r="HA74" s="35">
        <f t="shared" si="96"/>
        <v>0</v>
      </c>
      <c r="HB74" s="35">
        <f t="shared" si="97"/>
        <v>0</v>
      </c>
      <c r="HC74" s="36" t="e">
        <f t="shared" si="98"/>
        <v>#DIV/0!</v>
      </c>
      <c r="HD74" s="35">
        <v>0</v>
      </c>
      <c r="HE74" s="35">
        <f t="shared" si="99"/>
        <v>0</v>
      </c>
      <c r="HF74" s="36" t="e">
        <f t="shared" si="100"/>
        <v>#DIV/0!</v>
      </c>
      <c r="HG74" s="35">
        <f t="shared" si="101"/>
        <v>0</v>
      </c>
      <c r="HH74" s="35">
        <f t="shared" si="102"/>
        <v>0</v>
      </c>
      <c r="HI74" s="36" t="e">
        <f t="shared" si="103"/>
        <v>#DIV/0!</v>
      </c>
      <c r="HJ74" s="22">
        <f t="shared" si="104"/>
        <v>0</v>
      </c>
      <c r="HK74" s="37">
        <f t="shared" si="105"/>
        <v>0</v>
      </c>
    </row>
    <row r="75" spans="1:219" s="1" customFormat="1" ht="11.25" hidden="1" x14ac:dyDescent="0.2">
      <c r="A75" s="13">
        <v>65</v>
      </c>
      <c r="B75" s="21">
        <v>90</v>
      </c>
      <c r="C75" s="21" t="s">
        <v>177</v>
      </c>
      <c r="D75" s="13">
        <v>7802750184</v>
      </c>
      <c r="E75" s="13">
        <v>101245001</v>
      </c>
      <c r="F75" s="13">
        <v>86618411</v>
      </c>
      <c r="G75" s="22">
        <v>1493</v>
      </c>
      <c r="H75" s="22">
        <v>2</v>
      </c>
      <c r="I75" s="22">
        <v>1495</v>
      </c>
      <c r="J75" s="23">
        <f t="shared" si="233"/>
        <v>2990</v>
      </c>
      <c r="K75" s="22">
        <v>2154</v>
      </c>
      <c r="L75" s="22">
        <v>0</v>
      </c>
      <c r="M75" s="22">
        <v>54770</v>
      </c>
      <c r="N75" s="23">
        <f t="shared" si="234"/>
        <v>59914</v>
      </c>
      <c r="O75" s="22">
        <v>22068</v>
      </c>
      <c r="P75" s="22">
        <v>0</v>
      </c>
      <c r="Q75" s="22">
        <v>0</v>
      </c>
      <c r="R75" s="23">
        <f t="shared" si="235"/>
        <v>81982</v>
      </c>
      <c r="S75" s="22">
        <v>0</v>
      </c>
      <c r="T75" s="22">
        <v>56342</v>
      </c>
      <c r="U75" s="22">
        <v>92404</v>
      </c>
      <c r="V75" s="23">
        <f t="shared" si="236"/>
        <v>230728</v>
      </c>
      <c r="W75" s="22">
        <v>27668</v>
      </c>
      <c r="X75" s="22">
        <f t="shared" si="237"/>
        <v>26175</v>
      </c>
      <c r="Y75" s="24">
        <f t="shared" si="238"/>
        <v>18.531815137307436</v>
      </c>
      <c r="Z75" s="22">
        <v>0</v>
      </c>
      <c r="AA75" s="22">
        <f t="shared" si="239"/>
        <v>-2</v>
      </c>
      <c r="AB75" s="24">
        <f t="shared" si="240"/>
        <v>0</v>
      </c>
      <c r="AC75" s="22">
        <v>31297</v>
      </c>
      <c r="AD75" s="22">
        <f t="shared" si="241"/>
        <v>29802</v>
      </c>
      <c r="AE75" s="24">
        <f t="shared" si="242"/>
        <v>20.934448160535116</v>
      </c>
      <c r="AF75" s="25">
        <f t="shared" si="243"/>
        <v>58965</v>
      </c>
      <c r="AG75" s="25">
        <f t="shared" si="244"/>
        <v>55975</v>
      </c>
      <c r="AH75" s="26">
        <f t="shared" si="245"/>
        <v>19.720735785953178</v>
      </c>
      <c r="AI75" s="22">
        <v>0</v>
      </c>
      <c r="AJ75" s="22">
        <f t="shared" si="246"/>
        <v>-2154</v>
      </c>
      <c r="AK75" s="24">
        <f t="shared" si="247"/>
        <v>0</v>
      </c>
      <c r="AL75" s="22">
        <v>13275</v>
      </c>
      <c r="AM75" s="22">
        <f t="shared" si="248"/>
        <v>13275</v>
      </c>
      <c r="AN75" s="24" t="e">
        <f t="shared" si="249"/>
        <v>#DIV/0!</v>
      </c>
      <c r="AO75" s="22">
        <v>59794.69</v>
      </c>
      <c r="AP75" s="22">
        <f t="shared" si="250"/>
        <v>5024.6900000000023</v>
      </c>
      <c r="AQ75" s="24">
        <f t="shared" si="251"/>
        <v>1.0917416468869821</v>
      </c>
      <c r="AR75" s="27">
        <f t="shared" si="252"/>
        <v>132034.69</v>
      </c>
      <c r="AS75" s="27">
        <f t="shared" si="336"/>
        <v>72120.69</v>
      </c>
      <c r="AT75" s="28">
        <f t="shared" si="253"/>
        <v>2.2037368561604969</v>
      </c>
      <c r="AU75" s="22">
        <v>17399</v>
      </c>
      <c r="AV75" s="22">
        <f t="shared" si="254"/>
        <v>-4669</v>
      </c>
      <c r="AW75" s="24">
        <f t="shared" si="255"/>
        <v>0.78842668116730108</v>
      </c>
      <c r="AX75" s="22">
        <v>0</v>
      </c>
      <c r="AY75" s="22">
        <f t="shared" si="256"/>
        <v>0</v>
      </c>
      <c r="AZ75" s="24" t="e">
        <f t="shared" si="257"/>
        <v>#DIV/0!</v>
      </c>
      <c r="BA75" s="22">
        <v>0</v>
      </c>
      <c r="BB75" s="22">
        <f t="shared" si="258"/>
        <v>0</v>
      </c>
      <c r="BC75" s="24" t="e">
        <f t="shared" si="259"/>
        <v>#DIV/0!</v>
      </c>
      <c r="BD75" s="27">
        <f t="shared" si="260"/>
        <v>149433.69</v>
      </c>
      <c r="BE75" s="27">
        <f t="shared" si="261"/>
        <v>67451.69</v>
      </c>
      <c r="BF75" s="28">
        <f t="shared" si="262"/>
        <v>1.8227621917006172</v>
      </c>
      <c r="BG75" s="22"/>
      <c r="BH75" s="22">
        <f t="shared" si="263"/>
        <v>0</v>
      </c>
      <c r="BI75" s="24" t="e">
        <f t="shared" si="264"/>
        <v>#DIV/0!</v>
      </c>
      <c r="BJ75" s="22">
        <v>0</v>
      </c>
      <c r="BK75" s="22">
        <f t="shared" si="265"/>
        <v>-56342</v>
      </c>
      <c r="BL75" s="24">
        <f t="shared" si="266"/>
        <v>0</v>
      </c>
      <c r="BM75" s="22">
        <v>0</v>
      </c>
      <c r="BN75" s="22">
        <f t="shared" si="267"/>
        <v>-92404</v>
      </c>
      <c r="BO75" s="24">
        <f t="shared" si="268"/>
        <v>0</v>
      </c>
      <c r="BP75" s="27">
        <f t="shared" si="269"/>
        <v>149433.69</v>
      </c>
      <c r="BQ75" s="22">
        <f t="shared" si="270"/>
        <v>-81294.31</v>
      </c>
      <c r="BR75" s="24">
        <f t="shared" si="271"/>
        <v>0.64766170555805969</v>
      </c>
      <c r="BS75" s="22">
        <v>0</v>
      </c>
      <c r="BT75" s="22">
        <f t="shared" si="272"/>
        <v>-27668</v>
      </c>
      <c r="BU75" s="24">
        <f t="shared" si="273"/>
        <v>0</v>
      </c>
      <c r="BV75" s="22">
        <v>0</v>
      </c>
      <c r="BW75" s="22">
        <f t="shared" si="274"/>
        <v>0</v>
      </c>
      <c r="BX75" s="24" t="e">
        <f t="shared" si="275"/>
        <v>#DIV/0!</v>
      </c>
      <c r="BY75" s="22">
        <v>0</v>
      </c>
      <c r="BZ75" s="22">
        <f t="shared" si="276"/>
        <v>-31297</v>
      </c>
      <c r="CA75" s="24">
        <f t="shared" si="277"/>
        <v>0</v>
      </c>
      <c r="CB75" s="29">
        <f t="shared" si="278"/>
        <v>0</v>
      </c>
      <c r="CC75" s="29">
        <f t="shared" si="279"/>
        <v>-58965</v>
      </c>
      <c r="CD75" s="30">
        <f t="shared" si="280"/>
        <v>0</v>
      </c>
      <c r="CE75" s="22">
        <v>0</v>
      </c>
      <c r="CF75" s="22">
        <f t="shared" si="281"/>
        <v>0</v>
      </c>
      <c r="CG75" s="24" t="e">
        <f t="shared" si="282"/>
        <v>#DIV/0!</v>
      </c>
      <c r="CH75" s="22">
        <v>0</v>
      </c>
      <c r="CI75" s="22">
        <f t="shared" si="283"/>
        <v>-13275</v>
      </c>
      <c r="CJ75" s="24">
        <f t="shared" si="284"/>
        <v>0</v>
      </c>
      <c r="CK75" s="22">
        <v>0</v>
      </c>
      <c r="CL75" s="22">
        <f t="shared" si="285"/>
        <v>-59794.69</v>
      </c>
      <c r="CM75" s="24">
        <f t="shared" si="286"/>
        <v>0</v>
      </c>
      <c r="CN75" s="29">
        <f t="shared" si="287"/>
        <v>0</v>
      </c>
      <c r="CO75" s="29">
        <f t="shared" si="288"/>
        <v>-132034.69</v>
      </c>
      <c r="CP75" s="30">
        <f t="shared" si="289"/>
        <v>0</v>
      </c>
      <c r="CQ75" s="22">
        <v>0</v>
      </c>
      <c r="CR75" s="22">
        <f t="shared" si="290"/>
        <v>-17399</v>
      </c>
      <c r="CS75" s="24">
        <f t="shared" si="291"/>
        <v>0</v>
      </c>
      <c r="CT75" s="22">
        <v>0</v>
      </c>
      <c r="CU75" s="22">
        <f t="shared" si="292"/>
        <v>0</v>
      </c>
      <c r="CV75" s="24" t="e">
        <f t="shared" si="293"/>
        <v>#DIV/0!</v>
      </c>
      <c r="CW75" s="22">
        <v>0</v>
      </c>
      <c r="CX75" s="22">
        <f t="shared" si="294"/>
        <v>0</v>
      </c>
      <c r="CY75" s="24" t="e">
        <f t="shared" si="295"/>
        <v>#DIV/0!</v>
      </c>
      <c r="CZ75" s="29">
        <f t="shared" si="296"/>
        <v>0</v>
      </c>
      <c r="DA75" s="29">
        <f t="shared" si="297"/>
        <v>-149433.69</v>
      </c>
      <c r="DB75" s="30">
        <f t="shared" si="298"/>
        <v>0</v>
      </c>
      <c r="DC75" s="22">
        <v>0</v>
      </c>
      <c r="DD75" s="22">
        <f t="shared" si="299"/>
        <v>0</v>
      </c>
      <c r="DE75" s="24" t="e">
        <f t="shared" si="300"/>
        <v>#DIV/0!</v>
      </c>
      <c r="DF75" s="22">
        <v>0</v>
      </c>
      <c r="DG75" s="22">
        <f t="shared" si="301"/>
        <v>0</v>
      </c>
      <c r="DH75" s="24" t="e">
        <f t="shared" si="302"/>
        <v>#DIV/0!</v>
      </c>
      <c r="DI75" s="22">
        <v>0</v>
      </c>
      <c r="DJ75" s="22">
        <f t="shared" si="303"/>
        <v>0</v>
      </c>
      <c r="DK75" s="24" t="e">
        <f t="shared" si="304"/>
        <v>#DIV/0!</v>
      </c>
      <c r="DL75" s="29">
        <f t="shared" si="305"/>
        <v>0</v>
      </c>
      <c r="DM75" s="29">
        <f t="shared" si="306"/>
        <v>-149433.69</v>
      </c>
      <c r="DN75" s="30">
        <f t="shared" si="307"/>
        <v>0</v>
      </c>
      <c r="DO75" s="22">
        <v>0</v>
      </c>
      <c r="DP75" s="22">
        <f t="shared" si="308"/>
        <v>0</v>
      </c>
      <c r="DQ75" s="24" t="e">
        <f t="shared" si="309"/>
        <v>#DIV/0!</v>
      </c>
      <c r="DR75" s="22">
        <v>0</v>
      </c>
      <c r="DS75" s="22">
        <f t="shared" si="310"/>
        <v>0</v>
      </c>
      <c r="DT75" s="24" t="e">
        <f t="shared" si="311"/>
        <v>#DIV/0!</v>
      </c>
      <c r="DU75" s="31">
        <f t="shared" si="312"/>
        <v>0</v>
      </c>
      <c r="DV75" s="31">
        <f t="shared" si="313"/>
        <v>0</v>
      </c>
      <c r="DW75" s="32" t="e">
        <f t="shared" si="314"/>
        <v>#DIV/0!</v>
      </c>
      <c r="DX75" s="22">
        <v>0</v>
      </c>
      <c r="DY75" s="22">
        <f t="shared" si="315"/>
        <v>0</v>
      </c>
      <c r="DZ75" s="24" t="e">
        <f t="shared" si="316"/>
        <v>#DIV/0!</v>
      </c>
      <c r="EA75" s="31">
        <f t="shared" si="317"/>
        <v>0</v>
      </c>
      <c r="EB75" s="31">
        <f t="shared" si="318"/>
        <v>0</v>
      </c>
      <c r="EC75" s="32" t="e">
        <f t="shared" si="319"/>
        <v>#DIV/0!</v>
      </c>
      <c r="ED75" s="22">
        <v>0</v>
      </c>
      <c r="EE75" s="22">
        <f t="shared" si="320"/>
        <v>0</v>
      </c>
      <c r="EF75" s="24" t="e">
        <f t="shared" si="321"/>
        <v>#DIV/0!</v>
      </c>
      <c r="EG75" s="22">
        <v>0</v>
      </c>
      <c r="EH75" s="22">
        <f t="shared" si="322"/>
        <v>0</v>
      </c>
      <c r="EI75" s="24" t="e">
        <f t="shared" si="323"/>
        <v>#DIV/0!</v>
      </c>
      <c r="EJ75" s="22">
        <v>0</v>
      </c>
      <c r="EK75" s="22">
        <f t="shared" si="324"/>
        <v>0</v>
      </c>
      <c r="EL75" s="24" t="e">
        <f t="shared" si="325"/>
        <v>#DIV/0!</v>
      </c>
      <c r="EM75" s="31">
        <f t="shared" si="326"/>
        <v>0</v>
      </c>
      <c r="EN75" s="31">
        <f t="shared" si="327"/>
        <v>0</v>
      </c>
      <c r="EO75" s="32" t="e">
        <f t="shared" si="328"/>
        <v>#DIV/0!</v>
      </c>
      <c r="EP75" s="22">
        <v>0</v>
      </c>
      <c r="EQ75" s="22">
        <f t="shared" si="329"/>
        <v>0</v>
      </c>
      <c r="ER75" s="24" t="e">
        <f t="shared" si="330"/>
        <v>#DIV/0!</v>
      </c>
      <c r="ES75" s="22">
        <v>0</v>
      </c>
      <c r="ET75" s="22">
        <f t="shared" si="331"/>
        <v>0</v>
      </c>
      <c r="EU75" s="24" t="e">
        <f t="shared" si="332"/>
        <v>#DIV/0!</v>
      </c>
      <c r="EV75" s="31">
        <f t="shared" si="333"/>
        <v>0</v>
      </c>
      <c r="EW75" s="31">
        <f t="shared" si="334"/>
        <v>0</v>
      </c>
      <c r="EX75" s="32" t="e">
        <f t="shared" si="335"/>
        <v>#DIV/0!</v>
      </c>
      <c r="EY75" s="22">
        <v>0</v>
      </c>
      <c r="EZ75" s="22">
        <f t="shared" si="221"/>
        <v>0</v>
      </c>
      <c r="FA75" s="24" t="e">
        <f t="shared" si="222"/>
        <v>#DIV/0!</v>
      </c>
      <c r="FB75" s="22">
        <v>0</v>
      </c>
      <c r="FC75" s="22">
        <f t="shared" si="223"/>
        <v>0</v>
      </c>
      <c r="FD75" s="24" t="e">
        <f t="shared" si="224"/>
        <v>#DIV/0!</v>
      </c>
      <c r="FE75" s="33">
        <f t="shared" si="210"/>
        <v>0</v>
      </c>
      <c r="FF75" s="33">
        <f t="shared" si="225"/>
        <v>0</v>
      </c>
      <c r="FG75" s="34" t="e">
        <f t="shared" si="226"/>
        <v>#DIV/0!</v>
      </c>
      <c r="FH75" s="22">
        <v>0</v>
      </c>
      <c r="FI75" s="22">
        <f t="shared" si="227"/>
        <v>0</v>
      </c>
      <c r="FJ75" s="24" t="e">
        <f t="shared" si="228"/>
        <v>#DIV/0!</v>
      </c>
      <c r="FK75" s="33">
        <f t="shared" si="211"/>
        <v>0</v>
      </c>
      <c r="FL75" s="33">
        <f t="shared" si="229"/>
        <v>0</v>
      </c>
      <c r="FM75" s="34" t="e">
        <f t="shared" si="230"/>
        <v>#DIV/0!</v>
      </c>
      <c r="FN75" s="22">
        <v>0</v>
      </c>
      <c r="FO75" s="22">
        <f t="shared" si="231"/>
        <v>0</v>
      </c>
      <c r="FP75" s="24" t="e">
        <f t="shared" si="232"/>
        <v>#DIV/0!</v>
      </c>
      <c r="FQ75" s="35">
        <f t="shared" si="212"/>
        <v>0</v>
      </c>
      <c r="FR75" s="35">
        <f t="shared" si="213"/>
        <v>0</v>
      </c>
      <c r="FS75" s="36" t="e">
        <f t="shared" si="214"/>
        <v>#DIV/0!</v>
      </c>
      <c r="FT75" s="35">
        <v>0</v>
      </c>
      <c r="FU75" s="35">
        <f t="shared" si="215"/>
        <v>0</v>
      </c>
      <c r="FV75" s="36" t="e">
        <f t="shared" si="216"/>
        <v>#DIV/0!</v>
      </c>
      <c r="FW75" s="35">
        <v>0</v>
      </c>
      <c r="FX75" s="35">
        <f t="shared" ref="FX75:FX106" si="337">FW75-FB75</f>
        <v>0</v>
      </c>
      <c r="FY75" s="36" t="e">
        <f t="shared" ref="FY75:FY106" si="338">FW75/FB75</f>
        <v>#DIV/0!</v>
      </c>
      <c r="FZ75" s="35">
        <f t="shared" ref="FZ75:FZ106" si="339">FT75+FW75</f>
        <v>0</v>
      </c>
      <c r="GA75" s="35">
        <f t="shared" ref="GA75:GA106" si="340">FZ75-FE75</f>
        <v>0</v>
      </c>
      <c r="GB75" s="36" t="e">
        <f t="shared" ref="GB75:GB106" si="341">FZ75/FE75</f>
        <v>#DIV/0!</v>
      </c>
      <c r="GC75" s="35">
        <v>0</v>
      </c>
      <c r="GD75" s="35">
        <f t="shared" ref="GD75:GD106" si="342">GC75-FH75</f>
        <v>0</v>
      </c>
      <c r="GE75" s="36" t="e">
        <f t="shared" ref="GE75:GE106" si="343">GC75/FH75</f>
        <v>#DIV/0!</v>
      </c>
      <c r="GF75" s="35">
        <f t="shared" ref="GF75:GF106" si="344">GC75+FZ75</f>
        <v>0</v>
      </c>
      <c r="GG75" s="35">
        <f t="shared" ref="GG75:GG106" si="345">GF75-FK75</f>
        <v>0</v>
      </c>
      <c r="GH75" s="36" t="e">
        <f t="shared" ref="GH75:GH106" si="346">GF75/FK75</f>
        <v>#DIV/0!</v>
      </c>
      <c r="GI75" s="35">
        <v>0</v>
      </c>
      <c r="GJ75" s="35">
        <f t="shared" si="217"/>
        <v>0</v>
      </c>
      <c r="GK75" s="36" t="e">
        <f t="shared" si="218"/>
        <v>#DIV/0!</v>
      </c>
      <c r="GL75" s="35">
        <f t="shared" ref="GL75:GL106" si="347">GF75+GI75</f>
        <v>0</v>
      </c>
      <c r="GM75" s="35">
        <f t="shared" si="219"/>
        <v>0</v>
      </c>
      <c r="GN75" s="36" t="e">
        <f t="shared" si="220"/>
        <v>#DIV/0!</v>
      </c>
      <c r="GO75" s="35">
        <v>0</v>
      </c>
      <c r="GP75" s="35">
        <f t="shared" ref="GP75:GP106" si="348">GO75-FT75</f>
        <v>0</v>
      </c>
      <c r="GQ75" s="36" t="e">
        <f t="shared" ref="GQ75:GQ106" si="349">GO75/FT75</f>
        <v>#DIV/0!</v>
      </c>
      <c r="GR75" s="35">
        <v>0</v>
      </c>
      <c r="GS75" s="35">
        <f t="shared" ref="GS75:GS106" si="350">GR75-FW75</f>
        <v>0</v>
      </c>
      <c r="GT75" s="36" t="e">
        <f t="shared" ref="GT75:GT106" si="351">GR75/FW75</f>
        <v>#DIV/0!</v>
      </c>
      <c r="GU75" s="35">
        <f t="shared" ref="GU75:GU106" si="352">GO75+GR75</f>
        <v>0</v>
      </c>
      <c r="GV75" s="35">
        <f t="shared" ref="GV75:GV106" si="353">GU75-FZ75</f>
        <v>0</v>
      </c>
      <c r="GW75" s="36" t="e">
        <f t="shared" ref="GW75:GW106" si="354">GU75/FZ75</f>
        <v>#DIV/0!</v>
      </c>
      <c r="GX75" s="35">
        <v>0</v>
      </c>
      <c r="GY75" s="35">
        <f t="shared" ref="GY75:GY106" si="355">GX75-GC75</f>
        <v>0</v>
      </c>
      <c r="GZ75" s="36" t="e">
        <f t="shared" ref="GZ75:GZ106" si="356">GX75/GC75</f>
        <v>#DIV/0!</v>
      </c>
      <c r="HA75" s="35">
        <f t="shared" ref="HA75:HA106" si="357">GU75+GX75</f>
        <v>0</v>
      </c>
      <c r="HB75" s="35">
        <f t="shared" ref="HB75:HB106" si="358">HA75-GF75</f>
        <v>0</v>
      </c>
      <c r="HC75" s="36" t="e">
        <f t="shared" ref="HC75:HC106" si="359">HA75/GF75</f>
        <v>#DIV/0!</v>
      </c>
      <c r="HD75" s="35">
        <v>0</v>
      </c>
      <c r="HE75" s="35">
        <f t="shared" ref="HE75:HE106" si="360">HD75-GI75</f>
        <v>0</v>
      </c>
      <c r="HF75" s="36" t="e">
        <f t="shared" ref="HF75:HF106" si="361">HD75/GI75</f>
        <v>#DIV/0!</v>
      </c>
      <c r="HG75" s="35">
        <f t="shared" ref="HG75:HG106" si="362">HA75+HD75</f>
        <v>0</v>
      </c>
      <c r="HH75" s="35">
        <f t="shared" ref="HH75:HH106" si="363">HG75-GL75</f>
        <v>0</v>
      </c>
      <c r="HI75" s="36" t="e">
        <f t="shared" ref="HI75:HI106" si="364">HG75/GL75</f>
        <v>#DIV/0!</v>
      </c>
      <c r="HJ75" s="22">
        <f t="shared" ref="HJ75:HJ106" si="365">IF(F75=86618101,HG75*33/100,HG75*41/100)</f>
        <v>0</v>
      </c>
      <c r="HK75" s="37">
        <f t="shared" ref="HK75:HK106" si="366">IF(F75=86618101,HH75*33/100,HH75*41/100)</f>
        <v>0</v>
      </c>
    </row>
    <row r="76" spans="1:219" s="1" customFormat="1" ht="11.25" hidden="1" x14ac:dyDescent="0.2">
      <c r="A76" s="13">
        <v>66</v>
      </c>
      <c r="B76" s="21">
        <v>92</v>
      </c>
      <c r="C76" s="21" t="s">
        <v>178</v>
      </c>
      <c r="D76" s="13">
        <v>1012007813</v>
      </c>
      <c r="E76" s="13">
        <v>101201001</v>
      </c>
      <c r="F76" s="13">
        <v>86618411</v>
      </c>
      <c r="G76" s="22">
        <v>33494</v>
      </c>
      <c r="H76" s="22"/>
      <c r="I76" s="22"/>
      <c r="J76" s="23">
        <f t="shared" si="233"/>
        <v>33494</v>
      </c>
      <c r="K76" s="22">
        <v>4681</v>
      </c>
      <c r="L76" s="22">
        <v>0</v>
      </c>
      <c r="M76" s="22">
        <v>48464</v>
      </c>
      <c r="N76" s="23">
        <f t="shared" si="234"/>
        <v>86639</v>
      </c>
      <c r="O76" s="22">
        <v>25606</v>
      </c>
      <c r="P76" s="22">
        <v>24636</v>
      </c>
      <c r="Q76" s="22">
        <v>24629</v>
      </c>
      <c r="R76" s="23">
        <f t="shared" si="235"/>
        <v>161510</v>
      </c>
      <c r="S76" s="22">
        <v>24965</v>
      </c>
      <c r="T76" s="22">
        <v>24027</v>
      </c>
      <c r="U76" s="22">
        <v>25303</v>
      </c>
      <c r="V76" s="23">
        <f t="shared" si="236"/>
        <v>235805</v>
      </c>
      <c r="W76" s="22">
        <v>26774</v>
      </c>
      <c r="X76" s="22">
        <f t="shared" si="237"/>
        <v>-6720</v>
      </c>
      <c r="Y76" s="24">
        <f t="shared" si="238"/>
        <v>0.79936705081507131</v>
      </c>
      <c r="Z76" s="22">
        <v>20070</v>
      </c>
      <c r="AA76" s="22">
        <f t="shared" si="239"/>
        <v>20070</v>
      </c>
      <c r="AB76" s="24" t="e">
        <f t="shared" si="240"/>
        <v>#DIV/0!</v>
      </c>
      <c r="AC76" s="22">
        <v>21082</v>
      </c>
      <c r="AD76" s="22">
        <f t="shared" si="241"/>
        <v>21082</v>
      </c>
      <c r="AE76" s="24" t="e">
        <f t="shared" si="242"/>
        <v>#DIV/0!</v>
      </c>
      <c r="AF76" s="25">
        <f t="shared" si="243"/>
        <v>67926</v>
      </c>
      <c r="AG76" s="25">
        <f t="shared" si="244"/>
        <v>34432</v>
      </c>
      <c r="AH76" s="26">
        <f t="shared" si="245"/>
        <v>2.0280050158237297</v>
      </c>
      <c r="AI76" s="22">
        <v>34598</v>
      </c>
      <c r="AJ76" s="22">
        <f t="shared" si="246"/>
        <v>29917</v>
      </c>
      <c r="AK76" s="24">
        <f t="shared" si="247"/>
        <v>7.3911557359538564</v>
      </c>
      <c r="AL76" s="22">
        <v>24600</v>
      </c>
      <c r="AM76" s="22">
        <f t="shared" si="248"/>
        <v>24600</v>
      </c>
      <c r="AN76" s="24" t="e">
        <f t="shared" si="249"/>
        <v>#DIV/0!</v>
      </c>
      <c r="AO76" s="22">
        <v>22131</v>
      </c>
      <c r="AP76" s="22">
        <f t="shared" si="250"/>
        <v>-26333</v>
      </c>
      <c r="AQ76" s="24">
        <f t="shared" si="251"/>
        <v>0.45664823374050839</v>
      </c>
      <c r="AR76" s="27">
        <f t="shared" si="252"/>
        <v>149255</v>
      </c>
      <c r="AS76" s="27">
        <f t="shared" si="336"/>
        <v>62616</v>
      </c>
      <c r="AT76" s="28">
        <f t="shared" si="253"/>
        <v>1.7227230231189188</v>
      </c>
      <c r="AU76" s="22">
        <v>24155</v>
      </c>
      <c r="AV76" s="22">
        <f t="shared" si="254"/>
        <v>-1451</v>
      </c>
      <c r="AW76" s="24">
        <f t="shared" si="255"/>
        <v>0.94333359368897918</v>
      </c>
      <c r="AX76" s="22">
        <v>27515</v>
      </c>
      <c r="AY76" s="22">
        <f t="shared" si="256"/>
        <v>2879</v>
      </c>
      <c r="AZ76" s="24">
        <f t="shared" si="257"/>
        <v>1.1168615034908265</v>
      </c>
      <c r="BA76" s="22">
        <v>25199</v>
      </c>
      <c r="BB76" s="22">
        <f t="shared" si="258"/>
        <v>570</v>
      </c>
      <c r="BC76" s="24">
        <f t="shared" si="259"/>
        <v>1.0231434487798936</v>
      </c>
      <c r="BD76" s="27">
        <f t="shared" si="260"/>
        <v>226124</v>
      </c>
      <c r="BE76" s="27">
        <f t="shared" si="261"/>
        <v>64614</v>
      </c>
      <c r="BF76" s="28">
        <f t="shared" si="262"/>
        <v>1.4000619156708562</v>
      </c>
      <c r="BG76" s="22">
        <v>25212.66</v>
      </c>
      <c r="BH76" s="22">
        <f t="shared" si="263"/>
        <v>247.65999999999985</v>
      </c>
      <c r="BI76" s="24">
        <f t="shared" si="264"/>
        <v>1.0099202884037652</v>
      </c>
      <c r="BJ76" s="22">
        <v>19938</v>
      </c>
      <c r="BK76" s="22">
        <f t="shared" si="265"/>
        <v>-4089</v>
      </c>
      <c r="BL76" s="24">
        <f t="shared" si="266"/>
        <v>0.82981645648645275</v>
      </c>
      <c r="BM76" s="22">
        <v>29120</v>
      </c>
      <c r="BN76" s="22">
        <f t="shared" si="267"/>
        <v>3817</v>
      </c>
      <c r="BO76" s="24">
        <f t="shared" si="268"/>
        <v>1.15085167766668</v>
      </c>
      <c r="BP76" s="27">
        <f t="shared" si="269"/>
        <v>300394.66000000003</v>
      </c>
      <c r="BQ76" s="22">
        <f t="shared" si="270"/>
        <v>64589.660000000033</v>
      </c>
      <c r="BR76" s="24">
        <f t="shared" si="271"/>
        <v>1.2739113250355167</v>
      </c>
      <c r="BS76" s="22">
        <v>24941</v>
      </c>
      <c r="BT76" s="22">
        <f t="shared" si="272"/>
        <v>-1833</v>
      </c>
      <c r="BU76" s="24">
        <f t="shared" si="273"/>
        <v>0.93153805931127209</v>
      </c>
      <c r="BV76" s="22">
        <v>22683.27</v>
      </c>
      <c r="BW76" s="22">
        <f t="shared" si="274"/>
        <v>2613.2700000000004</v>
      </c>
      <c r="BX76" s="24">
        <f t="shared" si="275"/>
        <v>1.1302077727952167</v>
      </c>
      <c r="BY76" s="22">
        <v>19563</v>
      </c>
      <c r="BZ76" s="22">
        <f t="shared" si="276"/>
        <v>-1519</v>
      </c>
      <c r="CA76" s="24">
        <f t="shared" si="277"/>
        <v>0.92794801252253112</v>
      </c>
      <c r="CB76" s="29">
        <f t="shared" si="278"/>
        <v>67187.27</v>
      </c>
      <c r="CC76" s="29">
        <f t="shared" si="279"/>
        <v>-738.72999999999593</v>
      </c>
      <c r="CD76" s="30">
        <f t="shared" si="280"/>
        <v>0.98912448841386225</v>
      </c>
      <c r="CE76" s="22">
        <v>20539</v>
      </c>
      <c r="CF76" s="22">
        <f t="shared" si="281"/>
        <v>-14059</v>
      </c>
      <c r="CG76" s="24">
        <f t="shared" si="282"/>
        <v>0.59364703162032484</v>
      </c>
      <c r="CH76" s="22">
        <v>26234.6</v>
      </c>
      <c r="CI76" s="22">
        <f t="shared" si="283"/>
        <v>1634.5999999999985</v>
      </c>
      <c r="CJ76" s="24">
        <f t="shared" si="284"/>
        <v>1.0664471544715446</v>
      </c>
      <c r="CK76" s="22">
        <v>18093.75</v>
      </c>
      <c r="CL76" s="22">
        <f t="shared" si="285"/>
        <v>-4037.25</v>
      </c>
      <c r="CM76" s="24">
        <f t="shared" si="286"/>
        <v>0.81757489494374402</v>
      </c>
      <c r="CN76" s="29">
        <f t="shared" si="287"/>
        <v>132054.62</v>
      </c>
      <c r="CO76" s="29">
        <f t="shared" si="288"/>
        <v>-17200.380000000005</v>
      </c>
      <c r="CP76" s="30">
        <f t="shared" si="289"/>
        <v>0.88475843355331474</v>
      </c>
      <c r="CQ76" s="22">
        <v>78643</v>
      </c>
      <c r="CR76" s="22">
        <f t="shared" si="290"/>
        <v>54488</v>
      </c>
      <c r="CS76" s="24">
        <f t="shared" si="291"/>
        <v>3.2557648519975162</v>
      </c>
      <c r="CT76" s="22">
        <v>74767</v>
      </c>
      <c r="CU76" s="22">
        <f t="shared" si="292"/>
        <v>47252</v>
      </c>
      <c r="CV76" s="24">
        <f t="shared" si="293"/>
        <v>2.7173178266400146</v>
      </c>
      <c r="CW76" s="22">
        <v>68232</v>
      </c>
      <c r="CX76" s="22">
        <f t="shared" si="294"/>
        <v>43033</v>
      </c>
      <c r="CY76" s="24">
        <f t="shared" si="295"/>
        <v>2.7077264970832178</v>
      </c>
      <c r="CZ76" s="29">
        <f t="shared" si="296"/>
        <v>353696.62</v>
      </c>
      <c r="DA76" s="29">
        <f t="shared" si="297"/>
        <v>127572.62</v>
      </c>
      <c r="DB76" s="30">
        <f t="shared" si="298"/>
        <v>1.5641710742778299</v>
      </c>
      <c r="DC76" s="22">
        <v>65953</v>
      </c>
      <c r="DD76" s="22">
        <f t="shared" si="299"/>
        <v>40740.339999999997</v>
      </c>
      <c r="DE76" s="24">
        <f t="shared" si="300"/>
        <v>2.6158683772358806</v>
      </c>
      <c r="DF76" s="22">
        <v>72690</v>
      </c>
      <c r="DG76" s="22">
        <f t="shared" si="301"/>
        <v>52752</v>
      </c>
      <c r="DH76" s="24">
        <f t="shared" si="302"/>
        <v>3.6458019861570872</v>
      </c>
      <c r="DI76" s="22">
        <v>85494</v>
      </c>
      <c r="DJ76" s="22">
        <f t="shared" si="303"/>
        <v>56374</v>
      </c>
      <c r="DK76" s="24">
        <f t="shared" si="304"/>
        <v>2.9359203296703296</v>
      </c>
      <c r="DL76" s="29">
        <f t="shared" si="305"/>
        <v>577833.62</v>
      </c>
      <c r="DM76" s="29">
        <f t="shared" si="306"/>
        <v>277438.95999999996</v>
      </c>
      <c r="DN76" s="30">
        <f t="shared" si="307"/>
        <v>1.9235815310431947</v>
      </c>
      <c r="DO76" s="22">
        <v>160441</v>
      </c>
      <c r="DP76" s="22">
        <f t="shared" si="308"/>
        <v>112816.73000000001</v>
      </c>
      <c r="DQ76" s="24">
        <f t="shared" si="309"/>
        <v>3.3688915336655025</v>
      </c>
      <c r="DR76" s="22">
        <v>66953</v>
      </c>
      <c r="DS76" s="22">
        <f t="shared" si="310"/>
        <v>47390</v>
      </c>
      <c r="DT76" s="24">
        <f t="shared" si="311"/>
        <v>3.4224300976332875</v>
      </c>
      <c r="DU76" s="31">
        <f t="shared" si="312"/>
        <v>227394</v>
      </c>
      <c r="DV76" s="31">
        <f t="shared" si="313"/>
        <v>160206.72999999998</v>
      </c>
      <c r="DW76" s="32">
        <f t="shared" si="314"/>
        <v>3.3844804231515879</v>
      </c>
      <c r="DX76" s="22">
        <v>0</v>
      </c>
      <c r="DY76" s="22">
        <f t="shared" si="315"/>
        <v>-64867.35</v>
      </c>
      <c r="DZ76" s="24">
        <f t="shared" si="316"/>
        <v>0</v>
      </c>
      <c r="EA76" s="31">
        <f t="shared" si="317"/>
        <v>227394</v>
      </c>
      <c r="EB76" s="31">
        <f t="shared" si="318"/>
        <v>95339.38</v>
      </c>
      <c r="EC76" s="32">
        <f t="shared" si="319"/>
        <v>1.7219692881627315</v>
      </c>
      <c r="ED76" s="22">
        <v>0</v>
      </c>
      <c r="EE76" s="22">
        <f t="shared" si="320"/>
        <v>-78643</v>
      </c>
      <c r="EF76" s="24">
        <f t="shared" si="321"/>
        <v>0</v>
      </c>
      <c r="EG76" s="22">
        <v>0</v>
      </c>
      <c r="EH76" s="22">
        <f t="shared" si="322"/>
        <v>-74767</v>
      </c>
      <c r="EI76" s="24">
        <f t="shared" si="323"/>
        <v>0</v>
      </c>
      <c r="EJ76" s="22">
        <v>0</v>
      </c>
      <c r="EK76" s="22">
        <f t="shared" si="324"/>
        <v>-68232</v>
      </c>
      <c r="EL76" s="24">
        <f t="shared" si="325"/>
        <v>0</v>
      </c>
      <c r="EM76" s="31">
        <f t="shared" si="326"/>
        <v>227394</v>
      </c>
      <c r="EN76" s="31">
        <f t="shared" si="327"/>
        <v>-126302.62</v>
      </c>
      <c r="EO76" s="32">
        <f t="shared" si="328"/>
        <v>0.64290690705497833</v>
      </c>
      <c r="EP76" s="22">
        <v>0</v>
      </c>
      <c r="EQ76" s="22">
        <f t="shared" si="329"/>
        <v>-138643</v>
      </c>
      <c r="ER76" s="24">
        <f t="shared" si="330"/>
        <v>0</v>
      </c>
      <c r="ES76" s="22">
        <v>0</v>
      </c>
      <c r="ET76" s="22">
        <f t="shared" si="331"/>
        <v>-85494</v>
      </c>
      <c r="EU76" s="24">
        <f t="shared" si="332"/>
        <v>0</v>
      </c>
      <c r="EV76" s="31">
        <f t="shared" si="333"/>
        <v>227394</v>
      </c>
      <c r="EW76" s="31">
        <f t="shared" si="334"/>
        <v>-350439.62</v>
      </c>
      <c r="EX76" s="32">
        <f t="shared" si="335"/>
        <v>0.39352850393163347</v>
      </c>
      <c r="EY76" s="22">
        <v>0</v>
      </c>
      <c r="EZ76" s="22">
        <f t="shared" si="221"/>
        <v>-227394</v>
      </c>
      <c r="FA76" s="24">
        <f t="shared" si="222"/>
        <v>0</v>
      </c>
      <c r="FB76" s="22">
        <v>0</v>
      </c>
      <c r="FC76" s="22">
        <f t="shared" si="223"/>
        <v>0</v>
      </c>
      <c r="FD76" s="24" t="e">
        <f t="shared" si="224"/>
        <v>#DIV/0!</v>
      </c>
      <c r="FE76" s="33">
        <f t="shared" si="210"/>
        <v>0</v>
      </c>
      <c r="FF76" s="33">
        <f t="shared" si="225"/>
        <v>-227394</v>
      </c>
      <c r="FG76" s="34">
        <f t="shared" si="226"/>
        <v>0</v>
      </c>
      <c r="FH76" s="22">
        <v>0</v>
      </c>
      <c r="FI76" s="22">
        <f t="shared" si="227"/>
        <v>0</v>
      </c>
      <c r="FJ76" s="24" t="e">
        <f t="shared" si="228"/>
        <v>#DIV/0!</v>
      </c>
      <c r="FK76" s="33">
        <f t="shared" si="211"/>
        <v>0</v>
      </c>
      <c r="FL76" s="33">
        <f t="shared" si="229"/>
        <v>-227394</v>
      </c>
      <c r="FM76" s="34">
        <f t="shared" si="230"/>
        <v>0</v>
      </c>
      <c r="FN76" s="22">
        <v>0</v>
      </c>
      <c r="FO76" s="22">
        <f t="shared" si="231"/>
        <v>0</v>
      </c>
      <c r="FP76" s="24" t="e">
        <f t="shared" si="232"/>
        <v>#DIV/0!</v>
      </c>
      <c r="FQ76" s="35">
        <f t="shared" si="212"/>
        <v>0</v>
      </c>
      <c r="FR76" s="35">
        <f t="shared" si="213"/>
        <v>-227394</v>
      </c>
      <c r="FS76" s="36">
        <f t="shared" si="214"/>
        <v>0</v>
      </c>
      <c r="FT76" s="35">
        <v>0</v>
      </c>
      <c r="FU76" s="35">
        <f t="shared" si="215"/>
        <v>0</v>
      </c>
      <c r="FV76" s="36" t="e">
        <f t="shared" si="216"/>
        <v>#DIV/0!</v>
      </c>
      <c r="FW76" s="35">
        <v>0</v>
      </c>
      <c r="FX76" s="35">
        <f t="shared" si="337"/>
        <v>0</v>
      </c>
      <c r="FY76" s="36" t="e">
        <f t="shared" si="338"/>
        <v>#DIV/0!</v>
      </c>
      <c r="FZ76" s="35">
        <f t="shared" si="339"/>
        <v>0</v>
      </c>
      <c r="GA76" s="35">
        <f t="shared" si="340"/>
        <v>0</v>
      </c>
      <c r="GB76" s="36" t="e">
        <f t="shared" si="341"/>
        <v>#DIV/0!</v>
      </c>
      <c r="GC76" s="35">
        <v>0</v>
      </c>
      <c r="GD76" s="35">
        <f t="shared" si="342"/>
        <v>0</v>
      </c>
      <c r="GE76" s="36" t="e">
        <f t="shared" si="343"/>
        <v>#DIV/0!</v>
      </c>
      <c r="GF76" s="35">
        <f t="shared" si="344"/>
        <v>0</v>
      </c>
      <c r="GG76" s="35">
        <f t="shared" si="345"/>
        <v>0</v>
      </c>
      <c r="GH76" s="36" t="e">
        <f t="shared" si="346"/>
        <v>#DIV/0!</v>
      </c>
      <c r="GI76" s="35">
        <v>0</v>
      </c>
      <c r="GJ76" s="35">
        <f t="shared" si="217"/>
        <v>0</v>
      </c>
      <c r="GK76" s="36" t="e">
        <f t="shared" si="218"/>
        <v>#DIV/0!</v>
      </c>
      <c r="GL76" s="35">
        <f t="shared" si="347"/>
        <v>0</v>
      </c>
      <c r="GM76" s="35">
        <f t="shared" si="219"/>
        <v>0</v>
      </c>
      <c r="GN76" s="36" t="e">
        <f t="shared" si="220"/>
        <v>#DIV/0!</v>
      </c>
      <c r="GO76" s="35">
        <v>0</v>
      </c>
      <c r="GP76" s="35">
        <f t="shared" si="348"/>
        <v>0</v>
      </c>
      <c r="GQ76" s="36" t="e">
        <f t="shared" si="349"/>
        <v>#DIV/0!</v>
      </c>
      <c r="GR76" s="35">
        <v>0</v>
      </c>
      <c r="GS76" s="35">
        <f t="shared" si="350"/>
        <v>0</v>
      </c>
      <c r="GT76" s="36" t="e">
        <f t="shared" si="351"/>
        <v>#DIV/0!</v>
      </c>
      <c r="GU76" s="35">
        <f t="shared" si="352"/>
        <v>0</v>
      </c>
      <c r="GV76" s="35">
        <f t="shared" si="353"/>
        <v>0</v>
      </c>
      <c r="GW76" s="36" t="e">
        <f t="shared" si="354"/>
        <v>#DIV/0!</v>
      </c>
      <c r="GX76" s="35">
        <v>0</v>
      </c>
      <c r="GY76" s="35">
        <f t="shared" si="355"/>
        <v>0</v>
      </c>
      <c r="GZ76" s="36" t="e">
        <f t="shared" si="356"/>
        <v>#DIV/0!</v>
      </c>
      <c r="HA76" s="35">
        <f t="shared" si="357"/>
        <v>0</v>
      </c>
      <c r="HB76" s="35">
        <f t="shared" si="358"/>
        <v>0</v>
      </c>
      <c r="HC76" s="36" t="e">
        <f t="shared" si="359"/>
        <v>#DIV/0!</v>
      </c>
      <c r="HD76" s="35">
        <v>0</v>
      </c>
      <c r="HE76" s="35">
        <f t="shared" si="360"/>
        <v>0</v>
      </c>
      <c r="HF76" s="36" t="e">
        <f t="shared" si="361"/>
        <v>#DIV/0!</v>
      </c>
      <c r="HG76" s="35">
        <f t="shared" si="362"/>
        <v>0</v>
      </c>
      <c r="HH76" s="35">
        <f t="shared" si="363"/>
        <v>0</v>
      </c>
      <c r="HI76" s="36" t="e">
        <f t="shared" si="364"/>
        <v>#DIV/0!</v>
      </c>
      <c r="HJ76" s="22">
        <f t="shared" si="365"/>
        <v>0</v>
      </c>
      <c r="HK76" s="37">
        <f t="shared" si="366"/>
        <v>0</v>
      </c>
    </row>
    <row r="77" spans="1:219" s="1" customFormat="1" ht="11.25" hidden="1" x14ac:dyDescent="0.2">
      <c r="A77" s="13">
        <v>67</v>
      </c>
      <c r="B77" s="21">
        <v>93</v>
      </c>
      <c r="C77" s="21" t="s">
        <v>179</v>
      </c>
      <c r="D77" s="13">
        <v>1007012092</v>
      </c>
      <c r="E77" s="13" t="s">
        <v>180</v>
      </c>
      <c r="F77" s="13">
        <v>86618411</v>
      </c>
      <c r="G77" s="22"/>
      <c r="H77" s="22"/>
      <c r="I77" s="22"/>
      <c r="J77" s="23">
        <f t="shared" si="233"/>
        <v>0</v>
      </c>
      <c r="K77" s="22"/>
      <c r="L77" s="22">
        <v>0</v>
      </c>
      <c r="M77" s="22">
        <v>0</v>
      </c>
      <c r="N77" s="23">
        <f t="shared" si="234"/>
        <v>0</v>
      </c>
      <c r="O77" s="22">
        <v>0</v>
      </c>
      <c r="P77" s="22">
        <v>0</v>
      </c>
      <c r="Q77" s="22">
        <v>0</v>
      </c>
      <c r="R77" s="23">
        <f t="shared" si="235"/>
        <v>0</v>
      </c>
      <c r="S77" s="22">
        <v>0</v>
      </c>
      <c r="T77" s="22">
        <v>0</v>
      </c>
      <c r="U77" s="22">
        <v>0</v>
      </c>
      <c r="V77" s="23">
        <f t="shared" si="236"/>
        <v>0</v>
      </c>
      <c r="W77" s="22">
        <v>93989</v>
      </c>
      <c r="X77" s="22">
        <f t="shared" si="237"/>
        <v>93989</v>
      </c>
      <c r="Y77" s="24" t="e">
        <f t="shared" si="238"/>
        <v>#DIV/0!</v>
      </c>
      <c r="Z77" s="22">
        <v>-93989</v>
      </c>
      <c r="AA77" s="22">
        <f t="shared" si="239"/>
        <v>-93989</v>
      </c>
      <c r="AB77" s="24" t="e">
        <f t="shared" si="240"/>
        <v>#DIV/0!</v>
      </c>
      <c r="AC77" s="22">
        <v>0</v>
      </c>
      <c r="AD77" s="22">
        <f t="shared" si="241"/>
        <v>0</v>
      </c>
      <c r="AE77" s="24" t="e">
        <f t="shared" si="242"/>
        <v>#DIV/0!</v>
      </c>
      <c r="AF77" s="25">
        <f t="shared" si="243"/>
        <v>0</v>
      </c>
      <c r="AG77" s="25">
        <f t="shared" si="244"/>
        <v>0</v>
      </c>
      <c r="AH77" s="26" t="e">
        <f t="shared" si="245"/>
        <v>#DIV/0!</v>
      </c>
      <c r="AI77" s="22">
        <v>0</v>
      </c>
      <c r="AJ77" s="22">
        <f t="shared" si="246"/>
        <v>0</v>
      </c>
      <c r="AK77" s="24" t="e">
        <f t="shared" si="247"/>
        <v>#DIV/0!</v>
      </c>
      <c r="AL77" s="22">
        <v>0</v>
      </c>
      <c r="AM77" s="22">
        <f t="shared" si="248"/>
        <v>0</v>
      </c>
      <c r="AN77" s="24" t="e">
        <f t="shared" si="249"/>
        <v>#DIV/0!</v>
      </c>
      <c r="AO77" s="22">
        <v>0</v>
      </c>
      <c r="AP77" s="22">
        <f t="shared" si="250"/>
        <v>0</v>
      </c>
      <c r="AQ77" s="24" t="e">
        <f t="shared" si="251"/>
        <v>#DIV/0!</v>
      </c>
      <c r="AR77" s="27">
        <f t="shared" si="252"/>
        <v>0</v>
      </c>
      <c r="AS77" s="27">
        <f t="shared" si="336"/>
        <v>0</v>
      </c>
      <c r="AT77" s="28" t="e">
        <f t="shared" si="253"/>
        <v>#DIV/0!</v>
      </c>
      <c r="AU77" s="22">
        <v>0</v>
      </c>
      <c r="AV77" s="22">
        <f t="shared" si="254"/>
        <v>0</v>
      </c>
      <c r="AW77" s="24" t="e">
        <f t="shared" si="255"/>
        <v>#DIV/0!</v>
      </c>
      <c r="AX77" s="22">
        <v>0</v>
      </c>
      <c r="AY77" s="22">
        <f t="shared" si="256"/>
        <v>0</v>
      </c>
      <c r="AZ77" s="24" t="e">
        <f t="shared" si="257"/>
        <v>#DIV/0!</v>
      </c>
      <c r="BA77" s="22">
        <v>0</v>
      </c>
      <c r="BB77" s="22">
        <f t="shared" si="258"/>
        <v>0</v>
      </c>
      <c r="BC77" s="24" t="e">
        <f t="shared" si="259"/>
        <v>#DIV/0!</v>
      </c>
      <c r="BD77" s="27">
        <f t="shared" si="260"/>
        <v>0</v>
      </c>
      <c r="BE77" s="27">
        <f t="shared" si="261"/>
        <v>0</v>
      </c>
      <c r="BF77" s="28" t="e">
        <f t="shared" si="262"/>
        <v>#DIV/0!</v>
      </c>
      <c r="BG77" s="22">
        <v>0</v>
      </c>
      <c r="BH77" s="22">
        <f t="shared" si="263"/>
        <v>0</v>
      </c>
      <c r="BI77" s="24" t="e">
        <f t="shared" si="264"/>
        <v>#DIV/0!</v>
      </c>
      <c r="BJ77" s="22">
        <v>0</v>
      </c>
      <c r="BK77" s="22">
        <f t="shared" si="265"/>
        <v>0</v>
      </c>
      <c r="BL77" s="24" t="e">
        <f t="shared" si="266"/>
        <v>#DIV/0!</v>
      </c>
      <c r="BM77" s="22">
        <v>0</v>
      </c>
      <c r="BN77" s="22">
        <f t="shared" si="267"/>
        <v>0</v>
      </c>
      <c r="BO77" s="24" t="e">
        <f t="shared" si="268"/>
        <v>#DIV/0!</v>
      </c>
      <c r="BP77" s="27">
        <f t="shared" si="269"/>
        <v>0</v>
      </c>
      <c r="BQ77" s="22">
        <f t="shared" si="270"/>
        <v>0</v>
      </c>
      <c r="BR77" s="24" t="e">
        <f t="shared" si="271"/>
        <v>#DIV/0!</v>
      </c>
      <c r="BS77" s="22">
        <v>0</v>
      </c>
      <c r="BT77" s="22">
        <f t="shared" si="272"/>
        <v>-93989</v>
      </c>
      <c r="BU77" s="24">
        <f t="shared" si="273"/>
        <v>0</v>
      </c>
      <c r="BV77" s="22">
        <v>0</v>
      </c>
      <c r="BW77" s="22">
        <f t="shared" si="274"/>
        <v>93989</v>
      </c>
      <c r="BX77" s="24">
        <f t="shared" si="275"/>
        <v>0</v>
      </c>
      <c r="BY77" s="22">
        <v>0</v>
      </c>
      <c r="BZ77" s="22">
        <f t="shared" si="276"/>
        <v>0</v>
      </c>
      <c r="CA77" s="24" t="e">
        <f t="shared" si="277"/>
        <v>#DIV/0!</v>
      </c>
      <c r="CB77" s="29">
        <f t="shared" si="278"/>
        <v>0</v>
      </c>
      <c r="CC77" s="29">
        <f t="shared" si="279"/>
        <v>0</v>
      </c>
      <c r="CD77" s="30" t="e">
        <f t="shared" si="280"/>
        <v>#DIV/0!</v>
      </c>
      <c r="CE77" s="22">
        <v>0</v>
      </c>
      <c r="CF77" s="22">
        <f t="shared" si="281"/>
        <v>0</v>
      </c>
      <c r="CG77" s="24" t="e">
        <f t="shared" si="282"/>
        <v>#DIV/0!</v>
      </c>
      <c r="CH77" s="22">
        <v>0</v>
      </c>
      <c r="CI77" s="22">
        <f t="shared" si="283"/>
        <v>0</v>
      </c>
      <c r="CJ77" s="24" t="e">
        <f t="shared" si="284"/>
        <v>#DIV/0!</v>
      </c>
      <c r="CK77" s="22">
        <v>0</v>
      </c>
      <c r="CL77" s="22">
        <f t="shared" si="285"/>
        <v>0</v>
      </c>
      <c r="CM77" s="24" t="e">
        <f t="shared" si="286"/>
        <v>#DIV/0!</v>
      </c>
      <c r="CN77" s="29">
        <f t="shared" si="287"/>
        <v>0</v>
      </c>
      <c r="CO77" s="29">
        <f t="shared" si="288"/>
        <v>0</v>
      </c>
      <c r="CP77" s="30" t="e">
        <f t="shared" si="289"/>
        <v>#DIV/0!</v>
      </c>
      <c r="CQ77" s="22">
        <v>0</v>
      </c>
      <c r="CR77" s="22">
        <f t="shared" si="290"/>
        <v>0</v>
      </c>
      <c r="CS77" s="24" t="e">
        <f t="shared" si="291"/>
        <v>#DIV/0!</v>
      </c>
      <c r="CT77" s="22">
        <v>0</v>
      </c>
      <c r="CU77" s="22">
        <f t="shared" si="292"/>
        <v>0</v>
      </c>
      <c r="CV77" s="24" t="e">
        <f t="shared" si="293"/>
        <v>#DIV/0!</v>
      </c>
      <c r="CW77" s="22">
        <v>0</v>
      </c>
      <c r="CX77" s="22">
        <f t="shared" si="294"/>
        <v>0</v>
      </c>
      <c r="CY77" s="24" t="e">
        <f t="shared" si="295"/>
        <v>#DIV/0!</v>
      </c>
      <c r="CZ77" s="29">
        <f t="shared" si="296"/>
        <v>0</v>
      </c>
      <c r="DA77" s="29">
        <f t="shared" si="297"/>
        <v>0</v>
      </c>
      <c r="DB77" s="30" t="e">
        <f t="shared" si="298"/>
        <v>#DIV/0!</v>
      </c>
      <c r="DC77" s="22">
        <v>0</v>
      </c>
      <c r="DD77" s="22">
        <f t="shared" si="299"/>
        <v>0</v>
      </c>
      <c r="DE77" s="24" t="e">
        <f t="shared" si="300"/>
        <v>#DIV/0!</v>
      </c>
      <c r="DF77" s="22">
        <v>0</v>
      </c>
      <c r="DG77" s="22">
        <f t="shared" si="301"/>
        <v>0</v>
      </c>
      <c r="DH77" s="24" t="e">
        <f t="shared" si="302"/>
        <v>#DIV/0!</v>
      </c>
      <c r="DI77" s="22">
        <v>0</v>
      </c>
      <c r="DJ77" s="22">
        <f t="shared" si="303"/>
        <v>0</v>
      </c>
      <c r="DK77" s="24" t="e">
        <f t="shared" si="304"/>
        <v>#DIV/0!</v>
      </c>
      <c r="DL77" s="29">
        <f t="shared" si="305"/>
        <v>0</v>
      </c>
      <c r="DM77" s="29">
        <f t="shared" si="306"/>
        <v>0</v>
      </c>
      <c r="DN77" s="30" t="e">
        <f t="shared" si="307"/>
        <v>#DIV/0!</v>
      </c>
      <c r="DO77" s="22">
        <v>0</v>
      </c>
      <c r="DP77" s="22">
        <f t="shared" si="308"/>
        <v>0</v>
      </c>
      <c r="DQ77" s="24" t="e">
        <f t="shared" si="309"/>
        <v>#DIV/0!</v>
      </c>
      <c r="DR77" s="22">
        <v>0</v>
      </c>
      <c r="DS77" s="22">
        <f t="shared" si="310"/>
        <v>0</v>
      </c>
      <c r="DT77" s="24" t="e">
        <f t="shared" si="311"/>
        <v>#DIV/0!</v>
      </c>
      <c r="DU77" s="31">
        <f t="shared" si="312"/>
        <v>0</v>
      </c>
      <c r="DV77" s="31">
        <f t="shared" si="313"/>
        <v>0</v>
      </c>
      <c r="DW77" s="32" t="e">
        <f t="shared" si="314"/>
        <v>#DIV/0!</v>
      </c>
      <c r="DX77" s="22">
        <v>0</v>
      </c>
      <c r="DY77" s="22">
        <f t="shared" si="315"/>
        <v>0</v>
      </c>
      <c r="DZ77" s="24" t="e">
        <f t="shared" si="316"/>
        <v>#DIV/0!</v>
      </c>
      <c r="EA77" s="31">
        <f t="shared" si="317"/>
        <v>0</v>
      </c>
      <c r="EB77" s="31">
        <f t="shared" si="318"/>
        <v>0</v>
      </c>
      <c r="EC77" s="32" t="e">
        <f t="shared" si="319"/>
        <v>#DIV/0!</v>
      </c>
      <c r="ED77" s="22">
        <v>0</v>
      </c>
      <c r="EE77" s="22">
        <f t="shared" si="320"/>
        <v>0</v>
      </c>
      <c r="EF77" s="24" t="e">
        <f t="shared" si="321"/>
        <v>#DIV/0!</v>
      </c>
      <c r="EG77" s="22">
        <v>0</v>
      </c>
      <c r="EH77" s="22">
        <f t="shared" si="322"/>
        <v>0</v>
      </c>
      <c r="EI77" s="24" t="e">
        <f t="shared" si="323"/>
        <v>#DIV/0!</v>
      </c>
      <c r="EJ77" s="22">
        <v>0</v>
      </c>
      <c r="EK77" s="22">
        <f t="shared" si="324"/>
        <v>0</v>
      </c>
      <c r="EL77" s="24" t="e">
        <f t="shared" si="325"/>
        <v>#DIV/0!</v>
      </c>
      <c r="EM77" s="31">
        <f t="shared" si="326"/>
        <v>0</v>
      </c>
      <c r="EN77" s="31">
        <f t="shared" si="327"/>
        <v>0</v>
      </c>
      <c r="EO77" s="32" t="e">
        <f t="shared" si="328"/>
        <v>#DIV/0!</v>
      </c>
      <c r="EP77" s="22">
        <v>0</v>
      </c>
      <c r="EQ77" s="22">
        <f t="shared" si="329"/>
        <v>0</v>
      </c>
      <c r="ER77" s="24" t="e">
        <f t="shared" si="330"/>
        <v>#DIV/0!</v>
      </c>
      <c r="ES77" s="22">
        <v>0</v>
      </c>
      <c r="ET77" s="22">
        <f t="shared" si="331"/>
        <v>0</v>
      </c>
      <c r="EU77" s="24" t="e">
        <f t="shared" si="332"/>
        <v>#DIV/0!</v>
      </c>
      <c r="EV77" s="31">
        <f t="shared" si="333"/>
        <v>0</v>
      </c>
      <c r="EW77" s="31">
        <f t="shared" si="334"/>
        <v>0</v>
      </c>
      <c r="EX77" s="32" t="e">
        <f t="shared" si="335"/>
        <v>#DIV/0!</v>
      </c>
      <c r="EY77" s="22">
        <v>0</v>
      </c>
      <c r="EZ77" s="22">
        <f t="shared" si="221"/>
        <v>0</v>
      </c>
      <c r="FA77" s="24" t="e">
        <f t="shared" si="222"/>
        <v>#DIV/0!</v>
      </c>
      <c r="FB77" s="22">
        <v>0</v>
      </c>
      <c r="FC77" s="22">
        <f t="shared" si="223"/>
        <v>0</v>
      </c>
      <c r="FD77" s="24" t="e">
        <f t="shared" si="224"/>
        <v>#DIV/0!</v>
      </c>
      <c r="FE77" s="33">
        <f t="shared" si="210"/>
        <v>0</v>
      </c>
      <c r="FF77" s="33">
        <f t="shared" si="225"/>
        <v>0</v>
      </c>
      <c r="FG77" s="34" t="e">
        <f t="shared" si="226"/>
        <v>#DIV/0!</v>
      </c>
      <c r="FH77" s="22">
        <v>0</v>
      </c>
      <c r="FI77" s="22">
        <f t="shared" si="227"/>
        <v>0</v>
      </c>
      <c r="FJ77" s="24" t="e">
        <f t="shared" si="228"/>
        <v>#DIV/0!</v>
      </c>
      <c r="FK77" s="33">
        <f t="shared" si="211"/>
        <v>0</v>
      </c>
      <c r="FL77" s="33">
        <f t="shared" si="229"/>
        <v>0</v>
      </c>
      <c r="FM77" s="34" t="e">
        <f t="shared" si="230"/>
        <v>#DIV/0!</v>
      </c>
      <c r="FN77" s="22">
        <v>0</v>
      </c>
      <c r="FO77" s="22">
        <f t="shared" si="231"/>
        <v>0</v>
      </c>
      <c r="FP77" s="24" t="e">
        <f t="shared" si="232"/>
        <v>#DIV/0!</v>
      </c>
      <c r="FQ77" s="35">
        <f t="shared" si="212"/>
        <v>0</v>
      </c>
      <c r="FR77" s="35">
        <f t="shared" si="213"/>
        <v>0</v>
      </c>
      <c r="FS77" s="36" t="e">
        <f t="shared" si="214"/>
        <v>#DIV/0!</v>
      </c>
      <c r="FT77" s="35">
        <v>0</v>
      </c>
      <c r="FU77" s="35">
        <f t="shared" si="215"/>
        <v>0</v>
      </c>
      <c r="FV77" s="36" t="e">
        <f t="shared" si="216"/>
        <v>#DIV/0!</v>
      </c>
      <c r="FW77" s="35">
        <v>0</v>
      </c>
      <c r="FX77" s="35">
        <f t="shared" si="337"/>
        <v>0</v>
      </c>
      <c r="FY77" s="36" t="e">
        <f t="shared" si="338"/>
        <v>#DIV/0!</v>
      </c>
      <c r="FZ77" s="35">
        <f t="shared" si="339"/>
        <v>0</v>
      </c>
      <c r="GA77" s="35">
        <f t="shared" si="340"/>
        <v>0</v>
      </c>
      <c r="GB77" s="36" t="e">
        <f t="shared" si="341"/>
        <v>#DIV/0!</v>
      </c>
      <c r="GC77" s="35">
        <v>0</v>
      </c>
      <c r="GD77" s="35">
        <f t="shared" si="342"/>
        <v>0</v>
      </c>
      <c r="GE77" s="36" t="e">
        <f t="shared" si="343"/>
        <v>#DIV/0!</v>
      </c>
      <c r="GF77" s="35">
        <f t="shared" si="344"/>
        <v>0</v>
      </c>
      <c r="GG77" s="35">
        <f t="shared" si="345"/>
        <v>0</v>
      </c>
      <c r="GH77" s="36" t="e">
        <f t="shared" si="346"/>
        <v>#DIV/0!</v>
      </c>
      <c r="GI77" s="35">
        <v>0</v>
      </c>
      <c r="GJ77" s="35">
        <f t="shared" si="217"/>
        <v>0</v>
      </c>
      <c r="GK77" s="36" t="e">
        <f t="shared" si="218"/>
        <v>#DIV/0!</v>
      </c>
      <c r="GL77" s="35">
        <f t="shared" si="347"/>
        <v>0</v>
      </c>
      <c r="GM77" s="35">
        <f t="shared" si="219"/>
        <v>0</v>
      </c>
      <c r="GN77" s="36" t="e">
        <f t="shared" si="220"/>
        <v>#DIV/0!</v>
      </c>
      <c r="GO77" s="35">
        <v>0</v>
      </c>
      <c r="GP77" s="35">
        <f t="shared" si="348"/>
        <v>0</v>
      </c>
      <c r="GQ77" s="36" t="e">
        <f t="shared" si="349"/>
        <v>#DIV/0!</v>
      </c>
      <c r="GR77" s="35">
        <v>0</v>
      </c>
      <c r="GS77" s="35">
        <f t="shared" si="350"/>
        <v>0</v>
      </c>
      <c r="GT77" s="36" t="e">
        <f t="shared" si="351"/>
        <v>#DIV/0!</v>
      </c>
      <c r="GU77" s="35">
        <f t="shared" si="352"/>
        <v>0</v>
      </c>
      <c r="GV77" s="35">
        <f t="shared" si="353"/>
        <v>0</v>
      </c>
      <c r="GW77" s="36" t="e">
        <f t="shared" si="354"/>
        <v>#DIV/0!</v>
      </c>
      <c r="GX77" s="35">
        <v>0</v>
      </c>
      <c r="GY77" s="35">
        <f t="shared" si="355"/>
        <v>0</v>
      </c>
      <c r="GZ77" s="36" t="e">
        <f t="shared" si="356"/>
        <v>#DIV/0!</v>
      </c>
      <c r="HA77" s="35">
        <f t="shared" si="357"/>
        <v>0</v>
      </c>
      <c r="HB77" s="35">
        <f t="shared" si="358"/>
        <v>0</v>
      </c>
      <c r="HC77" s="36" t="e">
        <f t="shared" si="359"/>
        <v>#DIV/0!</v>
      </c>
      <c r="HD77" s="35">
        <v>0</v>
      </c>
      <c r="HE77" s="35">
        <f t="shared" si="360"/>
        <v>0</v>
      </c>
      <c r="HF77" s="36" t="e">
        <f t="shared" si="361"/>
        <v>#DIV/0!</v>
      </c>
      <c r="HG77" s="35">
        <f t="shared" si="362"/>
        <v>0</v>
      </c>
      <c r="HH77" s="35">
        <f t="shared" si="363"/>
        <v>0</v>
      </c>
      <c r="HI77" s="36" t="e">
        <f t="shared" si="364"/>
        <v>#DIV/0!</v>
      </c>
      <c r="HJ77" s="22">
        <f t="shared" si="365"/>
        <v>0</v>
      </c>
      <c r="HK77" s="37">
        <f t="shared" si="366"/>
        <v>0</v>
      </c>
    </row>
    <row r="78" spans="1:219" s="1" customFormat="1" ht="11.25" hidden="1" x14ac:dyDescent="0.2">
      <c r="A78" s="13">
        <v>68</v>
      </c>
      <c r="B78" s="21">
        <v>104</v>
      </c>
      <c r="C78" s="21" t="s">
        <v>181</v>
      </c>
      <c r="D78" s="13">
        <v>1020001533</v>
      </c>
      <c r="E78" s="13"/>
      <c r="F78" s="13">
        <v>86618422</v>
      </c>
      <c r="G78" s="22"/>
      <c r="H78" s="22"/>
      <c r="I78" s="22"/>
      <c r="J78" s="23">
        <f t="shared" si="233"/>
        <v>0</v>
      </c>
      <c r="K78" s="22"/>
      <c r="L78" s="22"/>
      <c r="M78" s="22"/>
      <c r="N78" s="23">
        <f t="shared" si="234"/>
        <v>0</v>
      </c>
      <c r="O78" s="22"/>
      <c r="P78" s="22"/>
      <c r="Q78" s="22"/>
      <c r="R78" s="23">
        <f t="shared" si="235"/>
        <v>0</v>
      </c>
      <c r="S78" s="22"/>
      <c r="T78" s="22"/>
      <c r="U78" s="22"/>
      <c r="V78" s="23">
        <f t="shared" si="236"/>
        <v>0</v>
      </c>
      <c r="W78" s="22"/>
      <c r="X78" s="22">
        <f t="shared" si="237"/>
        <v>0</v>
      </c>
      <c r="Y78" s="24" t="e">
        <f t="shared" si="238"/>
        <v>#DIV/0!</v>
      </c>
      <c r="Z78" s="22"/>
      <c r="AA78" s="22">
        <f t="shared" si="239"/>
        <v>0</v>
      </c>
      <c r="AB78" s="24" t="e">
        <f t="shared" si="240"/>
        <v>#DIV/0!</v>
      </c>
      <c r="AC78" s="22"/>
      <c r="AD78" s="22">
        <f t="shared" si="241"/>
        <v>0</v>
      </c>
      <c r="AE78" s="24" t="e">
        <f t="shared" si="242"/>
        <v>#DIV/0!</v>
      </c>
      <c r="AF78" s="25">
        <f t="shared" si="243"/>
        <v>0</v>
      </c>
      <c r="AG78" s="25">
        <f t="shared" si="244"/>
        <v>0</v>
      </c>
      <c r="AH78" s="26" t="e">
        <f t="shared" si="245"/>
        <v>#DIV/0!</v>
      </c>
      <c r="AI78" s="22"/>
      <c r="AJ78" s="22">
        <f t="shared" si="246"/>
        <v>0</v>
      </c>
      <c r="AK78" s="24" t="e">
        <f t="shared" si="247"/>
        <v>#DIV/0!</v>
      </c>
      <c r="AL78" s="22"/>
      <c r="AM78" s="22">
        <f t="shared" si="248"/>
        <v>0</v>
      </c>
      <c r="AN78" s="24" t="e">
        <f t="shared" si="249"/>
        <v>#DIV/0!</v>
      </c>
      <c r="AO78" s="22"/>
      <c r="AP78" s="22">
        <f t="shared" si="250"/>
        <v>0</v>
      </c>
      <c r="AQ78" s="24" t="e">
        <f t="shared" si="251"/>
        <v>#DIV/0!</v>
      </c>
      <c r="AR78" s="27">
        <f t="shared" si="252"/>
        <v>0</v>
      </c>
      <c r="AS78" s="27">
        <f t="shared" si="336"/>
        <v>0</v>
      </c>
      <c r="AT78" s="28" t="e">
        <f t="shared" si="253"/>
        <v>#DIV/0!</v>
      </c>
      <c r="AU78" s="22"/>
      <c r="AV78" s="22">
        <f t="shared" si="254"/>
        <v>0</v>
      </c>
      <c r="AW78" s="24" t="e">
        <f t="shared" si="255"/>
        <v>#DIV/0!</v>
      </c>
      <c r="AX78" s="22"/>
      <c r="AY78" s="22">
        <f t="shared" si="256"/>
        <v>0</v>
      </c>
      <c r="AZ78" s="24" t="e">
        <f t="shared" si="257"/>
        <v>#DIV/0!</v>
      </c>
      <c r="BA78" s="22"/>
      <c r="BB78" s="22">
        <f t="shared" si="258"/>
        <v>0</v>
      </c>
      <c r="BC78" s="24" t="e">
        <f t="shared" si="259"/>
        <v>#DIV/0!</v>
      </c>
      <c r="BD78" s="27">
        <f t="shared" si="260"/>
        <v>0</v>
      </c>
      <c r="BE78" s="27">
        <f t="shared" si="261"/>
        <v>0</v>
      </c>
      <c r="BF78" s="28" t="e">
        <f t="shared" si="262"/>
        <v>#DIV/0!</v>
      </c>
      <c r="BG78" s="22"/>
      <c r="BH78" s="22">
        <f t="shared" si="263"/>
        <v>0</v>
      </c>
      <c r="BI78" s="24" t="e">
        <f t="shared" si="264"/>
        <v>#DIV/0!</v>
      </c>
      <c r="BJ78" s="22"/>
      <c r="BK78" s="22">
        <f t="shared" si="265"/>
        <v>0</v>
      </c>
      <c r="BL78" s="24" t="e">
        <f t="shared" si="266"/>
        <v>#DIV/0!</v>
      </c>
      <c r="BM78" s="22"/>
      <c r="BN78" s="22">
        <f t="shared" si="267"/>
        <v>0</v>
      </c>
      <c r="BO78" s="24" t="e">
        <f t="shared" si="268"/>
        <v>#DIV/0!</v>
      </c>
      <c r="BP78" s="27">
        <f t="shared" si="269"/>
        <v>0</v>
      </c>
      <c r="BQ78" s="22">
        <f t="shared" si="270"/>
        <v>0</v>
      </c>
      <c r="BR78" s="24" t="e">
        <f t="shared" si="271"/>
        <v>#DIV/0!</v>
      </c>
      <c r="BS78" s="22"/>
      <c r="BT78" s="22">
        <f t="shared" si="272"/>
        <v>0</v>
      </c>
      <c r="BU78" s="24" t="e">
        <f t="shared" si="273"/>
        <v>#DIV/0!</v>
      </c>
      <c r="BV78" s="22"/>
      <c r="BW78" s="22">
        <f t="shared" si="274"/>
        <v>0</v>
      </c>
      <c r="BX78" s="24" t="e">
        <f t="shared" si="275"/>
        <v>#DIV/0!</v>
      </c>
      <c r="BY78" s="22"/>
      <c r="BZ78" s="22">
        <f t="shared" si="276"/>
        <v>0</v>
      </c>
      <c r="CA78" s="24" t="e">
        <f t="shared" si="277"/>
        <v>#DIV/0!</v>
      </c>
      <c r="CB78" s="29">
        <f t="shared" si="278"/>
        <v>0</v>
      </c>
      <c r="CC78" s="29">
        <f t="shared" si="279"/>
        <v>0</v>
      </c>
      <c r="CD78" s="30" t="e">
        <f t="shared" si="280"/>
        <v>#DIV/0!</v>
      </c>
      <c r="CE78" s="22"/>
      <c r="CF78" s="22">
        <f t="shared" si="281"/>
        <v>0</v>
      </c>
      <c r="CG78" s="24" t="e">
        <f t="shared" si="282"/>
        <v>#DIV/0!</v>
      </c>
      <c r="CH78" s="22"/>
      <c r="CI78" s="22">
        <f t="shared" si="283"/>
        <v>0</v>
      </c>
      <c r="CJ78" s="24" t="e">
        <f t="shared" si="284"/>
        <v>#DIV/0!</v>
      </c>
      <c r="CK78" s="22"/>
      <c r="CL78" s="22">
        <f t="shared" si="285"/>
        <v>0</v>
      </c>
      <c r="CM78" s="24" t="e">
        <f t="shared" si="286"/>
        <v>#DIV/0!</v>
      </c>
      <c r="CN78" s="29">
        <f t="shared" si="287"/>
        <v>0</v>
      </c>
      <c r="CO78" s="29">
        <f t="shared" si="288"/>
        <v>0</v>
      </c>
      <c r="CP78" s="30" t="e">
        <f t="shared" si="289"/>
        <v>#DIV/0!</v>
      </c>
      <c r="CQ78" s="22"/>
      <c r="CR78" s="22">
        <f t="shared" si="290"/>
        <v>0</v>
      </c>
      <c r="CS78" s="24" t="e">
        <f t="shared" si="291"/>
        <v>#DIV/0!</v>
      </c>
      <c r="CT78" s="22"/>
      <c r="CU78" s="22">
        <f t="shared" si="292"/>
        <v>0</v>
      </c>
      <c r="CV78" s="24" t="e">
        <f t="shared" si="293"/>
        <v>#DIV/0!</v>
      </c>
      <c r="CW78" s="22"/>
      <c r="CX78" s="22">
        <f t="shared" si="294"/>
        <v>0</v>
      </c>
      <c r="CY78" s="24" t="e">
        <f t="shared" si="295"/>
        <v>#DIV/0!</v>
      </c>
      <c r="CZ78" s="29">
        <f t="shared" si="296"/>
        <v>0</v>
      </c>
      <c r="DA78" s="29">
        <f t="shared" si="297"/>
        <v>0</v>
      </c>
      <c r="DB78" s="30" t="e">
        <f t="shared" si="298"/>
        <v>#DIV/0!</v>
      </c>
      <c r="DC78" s="22"/>
      <c r="DD78" s="22">
        <f t="shared" si="299"/>
        <v>0</v>
      </c>
      <c r="DE78" s="24" t="e">
        <f t="shared" si="300"/>
        <v>#DIV/0!</v>
      </c>
      <c r="DF78" s="22"/>
      <c r="DG78" s="22">
        <f t="shared" si="301"/>
        <v>0</v>
      </c>
      <c r="DH78" s="24" t="e">
        <f t="shared" si="302"/>
        <v>#DIV/0!</v>
      </c>
      <c r="DI78" s="22"/>
      <c r="DJ78" s="22">
        <f t="shared" si="303"/>
        <v>0</v>
      </c>
      <c r="DK78" s="24" t="e">
        <f t="shared" si="304"/>
        <v>#DIV/0!</v>
      </c>
      <c r="DL78" s="29">
        <f t="shared" si="305"/>
        <v>0</v>
      </c>
      <c r="DM78" s="29">
        <f t="shared" si="306"/>
        <v>0</v>
      </c>
      <c r="DN78" s="30" t="e">
        <f t="shared" si="307"/>
        <v>#DIV/0!</v>
      </c>
      <c r="DO78" s="22"/>
      <c r="DP78" s="22">
        <f t="shared" si="308"/>
        <v>0</v>
      </c>
      <c r="DQ78" s="24" t="e">
        <f t="shared" si="309"/>
        <v>#DIV/0!</v>
      </c>
      <c r="DR78" s="22"/>
      <c r="DS78" s="22">
        <f t="shared" si="310"/>
        <v>0</v>
      </c>
      <c r="DT78" s="24" t="e">
        <f t="shared" si="311"/>
        <v>#DIV/0!</v>
      </c>
      <c r="DU78" s="31">
        <f t="shared" si="312"/>
        <v>0</v>
      </c>
      <c r="DV78" s="31">
        <f t="shared" si="313"/>
        <v>0</v>
      </c>
      <c r="DW78" s="32" t="e">
        <f t="shared" si="314"/>
        <v>#DIV/0!</v>
      </c>
      <c r="DX78" s="22"/>
      <c r="DY78" s="22">
        <f t="shared" si="315"/>
        <v>0</v>
      </c>
      <c r="DZ78" s="24" t="e">
        <f t="shared" si="316"/>
        <v>#DIV/0!</v>
      </c>
      <c r="EA78" s="31">
        <f t="shared" si="317"/>
        <v>0</v>
      </c>
      <c r="EB78" s="31">
        <f t="shared" si="318"/>
        <v>0</v>
      </c>
      <c r="EC78" s="32" t="e">
        <f t="shared" si="319"/>
        <v>#DIV/0!</v>
      </c>
      <c r="ED78" s="22"/>
      <c r="EE78" s="22">
        <f t="shared" si="320"/>
        <v>0</v>
      </c>
      <c r="EF78" s="24" t="e">
        <f t="shared" si="321"/>
        <v>#DIV/0!</v>
      </c>
      <c r="EG78" s="22"/>
      <c r="EH78" s="22">
        <f t="shared" si="322"/>
        <v>0</v>
      </c>
      <c r="EI78" s="24" t="e">
        <f t="shared" si="323"/>
        <v>#DIV/0!</v>
      </c>
      <c r="EJ78" s="22"/>
      <c r="EK78" s="22">
        <f t="shared" si="324"/>
        <v>0</v>
      </c>
      <c r="EL78" s="24" t="e">
        <f t="shared" si="325"/>
        <v>#DIV/0!</v>
      </c>
      <c r="EM78" s="31">
        <v>1667526.92</v>
      </c>
      <c r="EN78" s="31">
        <f t="shared" si="327"/>
        <v>1667526.92</v>
      </c>
      <c r="EO78" s="32" t="e">
        <f t="shared" si="328"/>
        <v>#DIV/0!</v>
      </c>
      <c r="EP78" s="22">
        <v>344937</v>
      </c>
      <c r="EQ78" s="22">
        <f t="shared" si="329"/>
        <v>344937</v>
      </c>
      <c r="ER78" s="24" t="e">
        <f t="shared" si="330"/>
        <v>#DIV/0!</v>
      </c>
      <c r="ES78" s="22">
        <v>646</v>
      </c>
      <c r="ET78" s="22">
        <f t="shared" si="331"/>
        <v>646</v>
      </c>
      <c r="EU78" s="24" t="e">
        <f t="shared" si="332"/>
        <v>#DIV/0!</v>
      </c>
      <c r="EV78" s="31">
        <f t="shared" si="333"/>
        <v>2013109.92</v>
      </c>
      <c r="EW78" s="31">
        <f t="shared" si="334"/>
        <v>2013109.92</v>
      </c>
      <c r="EX78" s="32" t="e">
        <f t="shared" si="335"/>
        <v>#DIV/0!</v>
      </c>
      <c r="EY78" s="22">
        <v>21120</v>
      </c>
      <c r="EZ78" s="22">
        <f t="shared" si="221"/>
        <v>21120</v>
      </c>
      <c r="FA78" s="24" t="e">
        <f t="shared" si="222"/>
        <v>#DIV/0!</v>
      </c>
      <c r="FB78" s="22">
        <v>0</v>
      </c>
      <c r="FC78" s="22">
        <f t="shared" si="223"/>
        <v>0</v>
      </c>
      <c r="FD78" s="24" t="e">
        <f t="shared" si="224"/>
        <v>#DIV/0!</v>
      </c>
      <c r="FE78" s="33">
        <f t="shared" si="210"/>
        <v>21120</v>
      </c>
      <c r="FF78" s="33">
        <f t="shared" si="225"/>
        <v>21120</v>
      </c>
      <c r="FG78" s="34" t="e">
        <f t="shared" si="226"/>
        <v>#DIV/0!</v>
      </c>
      <c r="FH78" s="22">
        <v>66637</v>
      </c>
      <c r="FI78" s="22">
        <f t="shared" si="227"/>
        <v>66637</v>
      </c>
      <c r="FJ78" s="24" t="e">
        <f t="shared" si="228"/>
        <v>#DIV/0!</v>
      </c>
      <c r="FK78" s="33">
        <f t="shared" si="211"/>
        <v>87757</v>
      </c>
      <c r="FL78" s="33">
        <f t="shared" si="229"/>
        <v>-1579769.92</v>
      </c>
      <c r="FM78" s="34">
        <f t="shared" si="230"/>
        <v>5.2627036449882321E-2</v>
      </c>
      <c r="FN78" s="22">
        <v>11527.85</v>
      </c>
      <c r="FO78" s="22">
        <f t="shared" si="231"/>
        <v>-334055.15000000002</v>
      </c>
      <c r="FP78" s="24">
        <f t="shared" si="232"/>
        <v>3.3357688312214431E-2</v>
      </c>
      <c r="FQ78" s="35">
        <f t="shared" si="212"/>
        <v>99284.85</v>
      </c>
      <c r="FR78" s="35">
        <f t="shared" si="213"/>
        <v>-1913825.0699999998</v>
      </c>
      <c r="FS78" s="36">
        <f t="shared" si="214"/>
        <v>4.9319140010000054E-2</v>
      </c>
      <c r="FT78" s="35">
        <v>0</v>
      </c>
      <c r="FU78" s="35">
        <f t="shared" si="215"/>
        <v>-21120</v>
      </c>
      <c r="FV78" s="36">
        <f t="shared" si="216"/>
        <v>0</v>
      </c>
      <c r="FW78" s="35">
        <v>0</v>
      </c>
      <c r="FX78" s="35">
        <f t="shared" si="337"/>
        <v>0</v>
      </c>
      <c r="FY78" s="36" t="e">
        <f t="shared" si="338"/>
        <v>#DIV/0!</v>
      </c>
      <c r="FZ78" s="35">
        <f t="shared" si="339"/>
        <v>0</v>
      </c>
      <c r="GA78" s="35">
        <f t="shared" si="340"/>
        <v>-21120</v>
      </c>
      <c r="GB78" s="36">
        <f t="shared" si="341"/>
        <v>0</v>
      </c>
      <c r="GC78" s="35">
        <v>0</v>
      </c>
      <c r="GD78" s="35">
        <f t="shared" si="342"/>
        <v>-66637</v>
      </c>
      <c r="GE78" s="36">
        <f t="shared" si="343"/>
        <v>0</v>
      </c>
      <c r="GF78" s="35">
        <f t="shared" si="344"/>
        <v>0</v>
      </c>
      <c r="GG78" s="35">
        <f t="shared" si="345"/>
        <v>-87757</v>
      </c>
      <c r="GH78" s="36">
        <f t="shared" si="346"/>
        <v>0</v>
      </c>
      <c r="GI78" s="35">
        <v>0</v>
      </c>
      <c r="GJ78" s="35">
        <f t="shared" si="217"/>
        <v>-11527.85</v>
      </c>
      <c r="GK78" s="36">
        <f t="shared" si="218"/>
        <v>0</v>
      </c>
      <c r="GL78" s="35">
        <f t="shared" si="347"/>
        <v>0</v>
      </c>
      <c r="GM78" s="35">
        <f t="shared" si="219"/>
        <v>-99284.85</v>
      </c>
      <c r="GN78" s="36">
        <f t="shared" si="220"/>
        <v>0</v>
      </c>
      <c r="GO78" s="35">
        <v>0</v>
      </c>
      <c r="GP78" s="35">
        <f t="shared" si="348"/>
        <v>0</v>
      </c>
      <c r="GQ78" s="36" t="e">
        <f t="shared" si="349"/>
        <v>#DIV/0!</v>
      </c>
      <c r="GR78" s="35">
        <v>0</v>
      </c>
      <c r="GS78" s="35">
        <f t="shared" si="350"/>
        <v>0</v>
      </c>
      <c r="GT78" s="36" t="e">
        <f t="shared" si="351"/>
        <v>#DIV/0!</v>
      </c>
      <c r="GU78" s="35">
        <f t="shared" si="352"/>
        <v>0</v>
      </c>
      <c r="GV78" s="35">
        <f t="shared" si="353"/>
        <v>0</v>
      </c>
      <c r="GW78" s="36" t="e">
        <f t="shared" si="354"/>
        <v>#DIV/0!</v>
      </c>
      <c r="GX78" s="35">
        <v>0</v>
      </c>
      <c r="GY78" s="35">
        <f t="shared" si="355"/>
        <v>0</v>
      </c>
      <c r="GZ78" s="36" t="e">
        <f t="shared" si="356"/>
        <v>#DIV/0!</v>
      </c>
      <c r="HA78" s="35">
        <f t="shared" si="357"/>
        <v>0</v>
      </c>
      <c r="HB78" s="35">
        <f t="shared" si="358"/>
        <v>0</v>
      </c>
      <c r="HC78" s="36" t="e">
        <f t="shared" si="359"/>
        <v>#DIV/0!</v>
      </c>
      <c r="HD78" s="35">
        <v>0</v>
      </c>
      <c r="HE78" s="35">
        <f t="shared" si="360"/>
        <v>0</v>
      </c>
      <c r="HF78" s="36" t="e">
        <f t="shared" si="361"/>
        <v>#DIV/0!</v>
      </c>
      <c r="HG78" s="35">
        <f t="shared" si="362"/>
        <v>0</v>
      </c>
      <c r="HH78" s="35">
        <f t="shared" si="363"/>
        <v>0</v>
      </c>
      <c r="HI78" s="36" t="e">
        <f t="shared" si="364"/>
        <v>#DIV/0!</v>
      </c>
      <c r="HJ78" s="22">
        <f t="shared" si="365"/>
        <v>0</v>
      </c>
      <c r="HK78" s="37">
        <f t="shared" si="366"/>
        <v>0</v>
      </c>
    </row>
    <row r="79" spans="1:219" s="1" customFormat="1" ht="11.25" hidden="1" x14ac:dyDescent="0.2">
      <c r="A79" s="13">
        <v>69</v>
      </c>
      <c r="B79" s="21">
        <v>105</v>
      </c>
      <c r="C79" s="21" t="s">
        <v>182</v>
      </c>
      <c r="D79" s="13">
        <v>1001000982</v>
      </c>
      <c r="E79" s="13"/>
      <c r="F79" s="13">
        <v>86618422</v>
      </c>
      <c r="G79" s="22"/>
      <c r="H79" s="22"/>
      <c r="I79" s="22"/>
      <c r="J79" s="23"/>
      <c r="K79" s="22"/>
      <c r="L79" s="22"/>
      <c r="M79" s="22"/>
      <c r="N79" s="23"/>
      <c r="O79" s="22"/>
      <c r="P79" s="22"/>
      <c r="Q79" s="22"/>
      <c r="R79" s="23"/>
      <c r="S79" s="22"/>
      <c r="T79" s="22"/>
      <c r="U79" s="22"/>
      <c r="V79" s="23"/>
      <c r="W79" s="22"/>
      <c r="X79" s="22"/>
      <c r="Y79" s="24"/>
      <c r="Z79" s="22"/>
      <c r="AA79" s="22"/>
      <c r="AB79" s="24"/>
      <c r="AC79" s="22"/>
      <c r="AD79" s="22"/>
      <c r="AE79" s="24"/>
      <c r="AF79" s="25"/>
      <c r="AG79" s="25"/>
      <c r="AH79" s="26"/>
      <c r="AI79" s="22"/>
      <c r="AJ79" s="22"/>
      <c r="AK79" s="24"/>
      <c r="AL79" s="22"/>
      <c r="AM79" s="22"/>
      <c r="AN79" s="24"/>
      <c r="AO79" s="22"/>
      <c r="AP79" s="22"/>
      <c r="AQ79" s="24"/>
      <c r="AR79" s="27"/>
      <c r="AS79" s="27"/>
      <c r="AT79" s="28"/>
      <c r="AU79" s="22"/>
      <c r="AV79" s="22"/>
      <c r="AW79" s="24"/>
      <c r="AX79" s="22"/>
      <c r="AY79" s="22"/>
      <c r="AZ79" s="24"/>
      <c r="BA79" s="22"/>
      <c r="BB79" s="22"/>
      <c r="BC79" s="24"/>
      <c r="BD79" s="27"/>
      <c r="BE79" s="27"/>
      <c r="BF79" s="28"/>
      <c r="BG79" s="22"/>
      <c r="BH79" s="22"/>
      <c r="BI79" s="24"/>
      <c r="BJ79" s="22"/>
      <c r="BK79" s="22"/>
      <c r="BL79" s="24"/>
      <c r="BM79" s="22"/>
      <c r="BN79" s="22"/>
      <c r="BO79" s="24"/>
      <c r="BP79" s="27"/>
      <c r="BQ79" s="22"/>
      <c r="BR79" s="24"/>
      <c r="BS79" s="22"/>
      <c r="BT79" s="22"/>
      <c r="BU79" s="24"/>
      <c r="BV79" s="22"/>
      <c r="BW79" s="22"/>
      <c r="BX79" s="24"/>
      <c r="BY79" s="22"/>
      <c r="BZ79" s="22"/>
      <c r="CA79" s="24"/>
      <c r="CB79" s="29"/>
      <c r="CC79" s="29"/>
      <c r="CD79" s="30"/>
      <c r="CE79" s="22"/>
      <c r="CF79" s="22"/>
      <c r="CG79" s="24"/>
      <c r="CH79" s="22"/>
      <c r="CI79" s="22"/>
      <c r="CJ79" s="24"/>
      <c r="CK79" s="22"/>
      <c r="CL79" s="22"/>
      <c r="CM79" s="24"/>
      <c r="CN79" s="29"/>
      <c r="CO79" s="29"/>
      <c r="CP79" s="30"/>
      <c r="CQ79" s="22"/>
      <c r="CR79" s="22"/>
      <c r="CS79" s="24"/>
      <c r="CT79" s="22"/>
      <c r="CU79" s="22"/>
      <c r="CV79" s="24"/>
      <c r="CW79" s="22"/>
      <c r="CX79" s="22"/>
      <c r="CY79" s="24"/>
      <c r="CZ79" s="29"/>
      <c r="DA79" s="29"/>
      <c r="DB79" s="30"/>
      <c r="DC79" s="22"/>
      <c r="DD79" s="22"/>
      <c r="DE79" s="24"/>
      <c r="DF79" s="22"/>
      <c r="DG79" s="22"/>
      <c r="DH79" s="24"/>
      <c r="DI79" s="22"/>
      <c r="DJ79" s="22"/>
      <c r="DK79" s="24"/>
      <c r="DL79" s="29"/>
      <c r="DM79" s="29"/>
      <c r="DN79" s="30"/>
      <c r="DO79" s="22"/>
      <c r="DP79" s="22"/>
      <c r="DQ79" s="24"/>
      <c r="DR79" s="22"/>
      <c r="DS79" s="22"/>
      <c r="DT79" s="24"/>
      <c r="DU79" s="31"/>
      <c r="DV79" s="31"/>
      <c r="DW79" s="32"/>
      <c r="DX79" s="22"/>
      <c r="DY79" s="22"/>
      <c r="DZ79" s="24"/>
      <c r="EA79" s="31"/>
      <c r="EB79" s="31"/>
      <c r="EC79" s="32"/>
      <c r="ED79" s="22"/>
      <c r="EE79" s="22"/>
      <c r="EF79" s="24"/>
      <c r="EG79" s="22"/>
      <c r="EH79" s="22"/>
      <c r="EI79" s="24"/>
      <c r="EJ79" s="22"/>
      <c r="EK79" s="22"/>
      <c r="EL79" s="24"/>
      <c r="EM79" s="31">
        <v>2541186</v>
      </c>
      <c r="EN79" s="31"/>
      <c r="EO79" s="32"/>
      <c r="EP79" s="22">
        <v>798170</v>
      </c>
      <c r="EQ79" s="22"/>
      <c r="ER79" s="24"/>
      <c r="ES79" s="22">
        <v>389156</v>
      </c>
      <c r="ET79" s="22">
        <f t="shared" si="331"/>
        <v>389156</v>
      </c>
      <c r="EU79" s="24" t="e">
        <f t="shared" si="332"/>
        <v>#DIV/0!</v>
      </c>
      <c r="EV79" s="31">
        <f t="shared" si="333"/>
        <v>3728512</v>
      </c>
      <c r="EW79" s="31">
        <f t="shared" si="334"/>
        <v>3728512</v>
      </c>
      <c r="EX79" s="32" t="e">
        <f t="shared" si="335"/>
        <v>#DIV/0!</v>
      </c>
      <c r="EY79" s="22">
        <v>290637</v>
      </c>
      <c r="EZ79" s="22">
        <f t="shared" si="221"/>
        <v>290637</v>
      </c>
      <c r="FA79" s="24" t="e">
        <f t="shared" si="222"/>
        <v>#DIV/0!</v>
      </c>
      <c r="FB79" s="22">
        <v>217687</v>
      </c>
      <c r="FC79" s="22">
        <f t="shared" si="223"/>
        <v>217687</v>
      </c>
      <c r="FD79" s="24" t="e">
        <f t="shared" si="224"/>
        <v>#DIV/0!</v>
      </c>
      <c r="FE79" s="33">
        <f t="shared" si="210"/>
        <v>508324</v>
      </c>
      <c r="FF79" s="33">
        <f t="shared" si="225"/>
        <v>508324</v>
      </c>
      <c r="FG79" s="34" t="e">
        <f t="shared" si="226"/>
        <v>#DIV/0!</v>
      </c>
      <c r="FH79" s="22">
        <v>551494</v>
      </c>
      <c r="FI79" s="22">
        <f t="shared" si="227"/>
        <v>551494</v>
      </c>
      <c r="FJ79" s="24" t="e">
        <f t="shared" si="228"/>
        <v>#DIV/0!</v>
      </c>
      <c r="FK79" s="33">
        <f t="shared" si="211"/>
        <v>1059818</v>
      </c>
      <c r="FL79" s="33">
        <f t="shared" si="229"/>
        <v>-1481368</v>
      </c>
      <c r="FM79" s="34">
        <f t="shared" si="230"/>
        <v>0.4170564452975894</v>
      </c>
      <c r="FN79" s="22">
        <v>0</v>
      </c>
      <c r="FO79" s="22">
        <f t="shared" si="231"/>
        <v>-1187326</v>
      </c>
      <c r="FP79" s="24">
        <f t="shared" si="232"/>
        <v>0</v>
      </c>
      <c r="FQ79" s="35">
        <f t="shared" si="212"/>
        <v>1059818</v>
      </c>
      <c r="FR79" s="35">
        <f t="shared" si="213"/>
        <v>-2668694</v>
      </c>
      <c r="FS79" s="36">
        <f t="shared" si="214"/>
        <v>0.28424690600432556</v>
      </c>
      <c r="FT79" s="35">
        <v>0</v>
      </c>
      <c r="FU79" s="35">
        <f t="shared" si="215"/>
        <v>-290637</v>
      </c>
      <c r="FV79" s="36">
        <f t="shared" si="216"/>
        <v>0</v>
      </c>
      <c r="FW79" s="35">
        <v>0</v>
      </c>
      <c r="FX79" s="35">
        <f t="shared" si="337"/>
        <v>-217687</v>
      </c>
      <c r="FY79" s="36">
        <f t="shared" si="338"/>
        <v>0</v>
      </c>
      <c r="FZ79" s="35">
        <f t="shared" si="339"/>
        <v>0</v>
      </c>
      <c r="GA79" s="35">
        <f t="shared" si="340"/>
        <v>-508324</v>
      </c>
      <c r="GB79" s="36">
        <f t="shared" si="341"/>
        <v>0</v>
      </c>
      <c r="GC79" s="35">
        <v>0</v>
      </c>
      <c r="GD79" s="35">
        <f t="shared" si="342"/>
        <v>-551494</v>
      </c>
      <c r="GE79" s="36">
        <f t="shared" si="343"/>
        <v>0</v>
      </c>
      <c r="GF79" s="35">
        <f t="shared" si="344"/>
        <v>0</v>
      </c>
      <c r="GG79" s="35">
        <f t="shared" si="345"/>
        <v>-1059818</v>
      </c>
      <c r="GH79" s="36">
        <f t="shared" si="346"/>
        <v>0</v>
      </c>
      <c r="GI79" s="35">
        <v>0</v>
      </c>
      <c r="GJ79" s="35">
        <f t="shared" si="217"/>
        <v>0</v>
      </c>
      <c r="GK79" s="36" t="e">
        <f t="shared" si="218"/>
        <v>#DIV/0!</v>
      </c>
      <c r="GL79" s="35">
        <f t="shared" si="347"/>
        <v>0</v>
      </c>
      <c r="GM79" s="35">
        <f t="shared" si="219"/>
        <v>-1059818</v>
      </c>
      <c r="GN79" s="36">
        <f t="shared" si="220"/>
        <v>0</v>
      </c>
      <c r="GO79" s="35">
        <v>0</v>
      </c>
      <c r="GP79" s="35">
        <f t="shared" si="348"/>
        <v>0</v>
      </c>
      <c r="GQ79" s="36" t="e">
        <f t="shared" si="349"/>
        <v>#DIV/0!</v>
      </c>
      <c r="GR79" s="35">
        <v>0</v>
      </c>
      <c r="GS79" s="35">
        <f t="shared" si="350"/>
        <v>0</v>
      </c>
      <c r="GT79" s="36" t="e">
        <f t="shared" si="351"/>
        <v>#DIV/0!</v>
      </c>
      <c r="GU79" s="35">
        <f t="shared" si="352"/>
        <v>0</v>
      </c>
      <c r="GV79" s="35">
        <f t="shared" si="353"/>
        <v>0</v>
      </c>
      <c r="GW79" s="36" t="e">
        <f t="shared" si="354"/>
        <v>#DIV/0!</v>
      </c>
      <c r="GX79" s="35">
        <v>0</v>
      </c>
      <c r="GY79" s="35">
        <f t="shared" si="355"/>
        <v>0</v>
      </c>
      <c r="GZ79" s="36" t="e">
        <f t="shared" si="356"/>
        <v>#DIV/0!</v>
      </c>
      <c r="HA79" s="35">
        <f t="shared" si="357"/>
        <v>0</v>
      </c>
      <c r="HB79" s="35">
        <f t="shared" si="358"/>
        <v>0</v>
      </c>
      <c r="HC79" s="36" t="e">
        <f t="shared" si="359"/>
        <v>#DIV/0!</v>
      </c>
      <c r="HD79" s="35">
        <v>0</v>
      </c>
      <c r="HE79" s="35">
        <f t="shared" si="360"/>
        <v>0</v>
      </c>
      <c r="HF79" s="36" t="e">
        <f t="shared" si="361"/>
        <v>#DIV/0!</v>
      </c>
      <c r="HG79" s="35">
        <f t="shared" si="362"/>
        <v>0</v>
      </c>
      <c r="HH79" s="35">
        <f t="shared" si="363"/>
        <v>0</v>
      </c>
      <c r="HI79" s="36" t="e">
        <f t="shared" si="364"/>
        <v>#DIV/0!</v>
      </c>
      <c r="HJ79" s="22">
        <f t="shared" si="365"/>
        <v>0</v>
      </c>
      <c r="HK79" s="37">
        <f t="shared" si="366"/>
        <v>0</v>
      </c>
    </row>
    <row r="80" spans="1:219" s="1" customFormat="1" ht="11.25" hidden="1" x14ac:dyDescent="0.2">
      <c r="A80" s="13">
        <v>70</v>
      </c>
      <c r="B80" s="21">
        <v>122</v>
      </c>
      <c r="C80" s="21" t="s">
        <v>183</v>
      </c>
      <c r="D80" s="13">
        <v>1012007098</v>
      </c>
      <c r="E80" s="13">
        <v>101201001</v>
      </c>
      <c r="F80" s="13">
        <v>86618450</v>
      </c>
      <c r="G80" s="21"/>
      <c r="H80" s="21"/>
      <c r="I80" s="21"/>
      <c r="J80" s="23">
        <f>G80+H80+I80</f>
        <v>0</v>
      </c>
      <c r="K80" s="21"/>
      <c r="L80" s="21"/>
      <c r="M80" s="21"/>
      <c r="N80" s="23">
        <f>J80+K80+L80+M80</f>
        <v>0</v>
      </c>
      <c r="O80" s="21"/>
      <c r="P80" s="21"/>
      <c r="Q80" s="21"/>
      <c r="R80" s="23">
        <f>N80+O80+P80+Q80</f>
        <v>0</v>
      </c>
      <c r="S80" s="21"/>
      <c r="T80" s="21"/>
      <c r="U80" s="21"/>
      <c r="V80" s="23">
        <v>418110</v>
      </c>
      <c r="W80" s="22">
        <v>27299</v>
      </c>
      <c r="X80" s="22">
        <f>W80-G80</f>
        <v>27299</v>
      </c>
      <c r="Y80" s="24" t="e">
        <f>W80/G80</f>
        <v>#DIV/0!</v>
      </c>
      <c r="Z80" s="22">
        <v>25376</v>
      </c>
      <c r="AA80" s="22">
        <f>Z80-H80</f>
        <v>25376</v>
      </c>
      <c r="AB80" s="24" t="e">
        <f>Z80/H80</f>
        <v>#DIV/0!</v>
      </c>
      <c r="AC80" s="22">
        <v>29777</v>
      </c>
      <c r="AD80" s="22">
        <f>AC80-I80</f>
        <v>29777</v>
      </c>
      <c r="AE80" s="24" t="e">
        <f>AC80/I80</f>
        <v>#DIV/0!</v>
      </c>
      <c r="AF80" s="25">
        <f>W80+Z80+AC80</f>
        <v>82452</v>
      </c>
      <c r="AG80" s="25">
        <f>AF80-J80</f>
        <v>82452</v>
      </c>
      <c r="AH80" s="26" t="e">
        <f>AF80/J80</f>
        <v>#DIV/0!</v>
      </c>
      <c r="AI80" s="22">
        <v>34531</v>
      </c>
      <c r="AJ80" s="22">
        <f>AI80-K80</f>
        <v>34531</v>
      </c>
      <c r="AK80" s="24" t="e">
        <f>AI80/K80</f>
        <v>#DIV/0!</v>
      </c>
      <c r="AL80" s="22">
        <v>28620</v>
      </c>
      <c r="AM80" s="22">
        <f>AL80-L80</f>
        <v>28620</v>
      </c>
      <c r="AN80" s="24" t="e">
        <f>AL80/L80</f>
        <v>#DIV/0!</v>
      </c>
      <c r="AO80" s="22">
        <v>48883</v>
      </c>
      <c r="AP80" s="22">
        <f>AO80-M80</f>
        <v>48883</v>
      </c>
      <c r="AQ80" s="24" t="e">
        <f>AO80/M80</f>
        <v>#DIV/0!</v>
      </c>
      <c r="AR80" s="27">
        <f>AF80+AI80+AL80+AO80</f>
        <v>194486</v>
      </c>
      <c r="AS80" s="27">
        <f>AR80-N80</f>
        <v>194486</v>
      </c>
      <c r="AT80" s="28" t="e">
        <f>AR80/N80</f>
        <v>#DIV/0!</v>
      </c>
      <c r="AU80" s="22">
        <v>40740</v>
      </c>
      <c r="AV80" s="22">
        <f>AU80-O80</f>
        <v>40740</v>
      </c>
      <c r="AW80" s="24" t="e">
        <f>AU80/O80</f>
        <v>#DIV/0!</v>
      </c>
      <c r="AX80" s="22">
        <v>47587</v>
      </c>
      <c r="AY80" s="22">
        <f>AX80-P80</f>
        <v>47587</v>
      </c>
      <c r="AZ80" s="24" t="e">
        <f>AX80/P80</f>
        <v>#DIV/0!</v>
      </c>
      <c r="BA80" s="22">
        <v>37278</v>
      </c>
      <c r="BB80" s="22">
        <f>BA80-Q80</f>
        <v>37278</v>
      </c>
      <c r="BC80" s="24" t="e">
        <f>BA80/Q80</f>
        <v>#DIV/0!</v>
      </c>
      <c r="BD80" s="27">
        <f>AR80+AU80+AX80+BA80</f>
        <v>320091</v>
      </c>
      <c r="BE80" s="27">
        <f>BD80-R80</f>
        <v>320091</v>
      </c>
      <c r="BF80" s="28" t="e">
        <f>BD80/R80</f>
        <v>#DIV/0!</v>
      </c>
      <c r="BG80" s="22">
        <v>39457</v>
      </c>
      <c r="BH80" s="22">
        <f>BG80-S80</f>
        <v>39457</v>
      </c>
      <c r="BI80" s="24" t="e">
        <f>BG80/S80</f>
        <v>#DIV/0!</v>
      </c>
      <c r="BJ80" s="22">
        <v>29404</v>
      </c>
      <c r="BK80" s="22">
        <f>BJ80-T80</f>
        <v>29404</v>
      </c>
      <c r="BL80" s="24" t="e">
        <f>BJ80/T80</f>
        <v>#DIV/0!</v>
      </c>
      <c r="BM80" s="22">
        <v>43939</v>
      </c>
      <c r="BN80" s="22">
        <f>BM80-U80</f>
        <v>43939</v>
      </c>
      <c r="BO80" s="24" t="e">
        <f>BM80/U80</f>
        <v>#DIV/0!</v>
      </c>
      <c r="BP80" s="27">
        <f>BD80+BG80+BJ80+BM80</f>
        <v>432891</v>
      </c>
      <c r="BQ80" s="22">
        <f>BP80-V80</f>
        <v>14781</v>
      </c>
      <c r="BR80" s="24">
        <f>BP80/V80</f>
        <v>1.0353519408768028</v>
      </c>
      <c r="BS80" s="22">
        <v>30098</v>
      </c>
      <c r="BT80" s="22">
        <f>BS80-W80</f>
        <v>2799</v>
      </c>
      <c r="BU80" s="24">
        <f>BS80/W80</f>
        <v>1.102531228250119</v>
      </c>
      <c r="BV80" s="22">
        <v>36088</v>
      </c>
      <c r="BW80" s="22">
        <f>BV80-Z80</f>
        <v>10712</v>
      </c>
      <c r="BX80" s="24">
        <f>BV80/Z80</f>
        <v>1.4221311475409837</v>
      </c>
      <c r="BY80" s="22">
        <v>44580</v>
      </c>
      <c r="BZ80" s="22">
        <f>BY80-AC80</f>
        <v>14803</v>
      </c>
      <c r="CA80" s="24">
        <f>BY80/AC80</f>
        <v>1.4971286563455015</v>
      </c>
      <c r="CB80" s="29">
        <f>BS80+BV80+BY80</f>
        <v>110766</v>
      </c>
      <c r="CC80" s="29">
        <f>CB80-AF80</f>
        <v>28314</v>
      </c>
      <c r="CD80" s="30">
        <f>CB80/AF80</f>
        <v>1.3433997962450881</v>
      </c>
      <c r="CE80" s="22">
        <v>30054</v>
      </c>
      <c r="CF80" s="22">
        <f>CE80-AI80</f>
        <v>-4477</v>
      </c>
      <c r="CG80" s="24">
        <f>CE80/AI80</f>
        <v>0.87034838261272485</v>
      </c>
      <c r="CH80" s="22">
        <v>45917</v>
      </c>
      <c r="CI80" s="22">
        <f>CH80-AL80</f>
        <v>17297</v>
      </c>
      <c r="CJ80" s="24">
        <f>CH80/AL80</f>
        <v>1.6043675751222921</v>
      </c>
      <c r="CK80" s="22">
        <v>54825</v>
      </c>
      <c r="CL80" s="22">
        <f>CK80-AO80</f>
        <v>5942</v>
      </c>
      <c r="CM80" s="24">
        <f>CK80/AO80</f>
        <v>1.1215555510095534</v>
      </c>
      <c r="CN80" s="29">
        <f>CB80+CE80+CH80+CK80</f>
        <v>241562</v>
      </c>
      <c r="CO80" s="29">
        <f>CN80-AR80</f>
        <v>47076</v>
      </c>
      <c r="CP80" s="30">
        <f>CN80/AR80</f>
        <v>1.2420534125849676</v>
      </c>
      <c r="CQ80" s="22">
        <v>61247</v>
      </c>
      <c r="CR80" s="22">
        <f>CQ80-AU80</f>
        <v>20507</v>
      </c>
      <c r="CS80" s="24">
        <f>CQ80/AU80</f>
        <v>1.5033627884143348</v>
      </c>
      <c r="CT80" s="22">
        <v>0</v>
      </c>
      <c r="CU80" s="22">
        <f>CT80-AX80</f>
        <v>-47587</v>
      </c>
      <c r="CV80" s="24">
        <f>CT80/AX80</f>
        <v>0</v>
      </c>
      <c r="CW80" s="22">
        <v>48131</v>
      </c>
      <c r="CX80" s="22">
        <f>CW80-BA80</f>
        <v>10853</v>
      </c>
      <c r="CY80" s="24">
        <f>CW80/BA80</f>
        <v>1.2911368635656419</v>
      </c>
      <c r="CZ80" s="29">
        <f>CN80+CQ80+CT80+CW80</f>
        <v>350940</v>
      </c>
      <c r="DA80" s="29">
        <f>CZ80-BD80</f>
        <v>30849</v>
      </c>
      <c r="DB80" s="30">
        <f>CZ80/BD80</f>
        <v>1.0963757181551497</v>
      </c>
      <c r="DC80" s="22">
        <v>33714</v>
      </c>
      <c r="DD80" s="22">
        <f>DC80-BG80</f>
        <v>-5743</v>
      </c>
      <c r="DE80" s="24">
        <f>DC80/BG80</f>
        <v>0.85444914717287168</v>
      </c>
      <c r="DF80" s="22">
        <v>38985</v>
      </c>
      <c r="DG80" s="22">
        <f>DF80-BJ80</f>
        <v>9581</v>
      </c>
      <c r="DH80" s="24">
        <f>DF80/BJ80</f>
        <v>1.3258400217657462</v>
      </c>
      <c r="DI80" s="22">
        <v>43872.58</v>
      </c>
      <c r="DJ80" s="22">
        <f>DI80-BM80</f>
        <v>-66.419999999998254</v>
      </c>
      <c r="DK80" s="24">
        <f>DI80/BM80</f>
        <v>0.9984883588611484</v>
      </c>
      <c r="DL80" s="29">
        <f>CZ80+DC80+DF80+DI80</f>
        <v>467511.58</v>
      </c>
      <c r="DM80" s="29">
        <f>DL80-BP80</f>
        <v>34620.580000000016</v>
      </c>
      <c r="DN80" s="30">
        <f>DL80/BP80</f>
        <v>1.0799752824614048</v>
      </c>
      <c r="DO80" s="22">
        <v>68956</v>
      </c>
      <c r="DP80" s="22">
        <f>DO80-BV80-BS80</f>
        <v>2770</v>
      </c>
      <c r="DQ80" s="24">
        <f>DO80/(BV80+BS80)</f>
        <v>1.0418517511256158</v>
      </c>
      <c r="DR80" s="22">
        <v>46124</v>
      </c>
      <c r="DS80" s="22">
        <f>DR80-BY80</f>
        <v>1544</v>
      </c>
      <c r="DT80" s="24">
        <f>DR80/BY80</f>
        <v>1.0346343651861822</v>
      </c>
      <c r="DU80" s="31">
        <f>DO80+DR80</f>
        <v>115080</v>
      </c>
      <c r="DV80" s="31">
        <f>DU80-CB80</f>
        <v>4314</v>
      </c>
      <c r="DW80" s="32">
        <f>DU80/CB80</f>
        <v>1.0389469692866042</v>
      </c>
      <c r="DX80" s="22">
        <v>103541</v>
      </c>
      <c r="DY80" s="22">
        <f>DX80-(CK80+CH80+CE80)</f>
        <v>-27255</v>
      </c>
      <c r="DZ80" s="24">
        <f>DX80/(CK80+CH80+CE80)</f>
        <v>0.79162206795314838</v>
      </c>
      <c r="EA80" s="31">
        <f>DU80+DX80</f>
        <v>218621</v>
      </c>
      <c r="EB80" s="31">
        <f>EA80-CN80</f>
        <v>-22941</v>
      </c>
      <c r="EC80" s="32">
        <f>EA80/CN80</f>
        <v>0.90503059256008811</v>
      </c>
      <c r="ED80" s="22">
        <v>131288</v>
      </c>
      <c r="EE80" s="22">
        <f>ED80-CQ80</f>
        <v>70041</v>
      </c>
      <c r="EF80" s="24">
        <f>ED80/CQ80</f>
        <v>2.1435825428184239</v>
      </c>
      <c r="EG80" s="22">
        <v>0</v>
      </c>
      <c r="EH80" s="22">
        <f>EG80-CT80</f>
        <v>0</v>
      </c>
      <c r="EI80" s="24" t="e">
        <f>EG80/CT80</f>
        <v>#DIV/0!</v>
      </c>
      <c r="EJ80" s="22">
        <v>0</v>
      </c>
      <c r="EK80" s="22">
        <f>EJ80-CW80</f>
        <v>-48131</v>
      </c>
      <c r="EL80" s="24">
        <f>EJ80/CW80</f>
        <v>0</v>
      </c>
      <c r="EM80" s="31">
        <f>EA80+ED80+EG80+EJ80</f>
        <v>349909</v>
      </c>
      <c r="EN80" s="31">
        <f>EM80-CZ80</f>
        <v>-1031</v>
      </c>
      <c r="EO80" s="32">
        <f>EM80/CZ80</f>
        <v>0.99706217587051915</v>
      </c>
      <c r="EP80" s="22"/>
      <c r="EQ80" s="22">
        <f>EP80-DF80-DC80</f>
        <v>-72699</v>
      </c>
      <c r="ER80" s="24">
        <f>EP80/(DC80+DF80)</f>
        <v>0</v>
      </c>
      <c r="ES80" s="22">
        <v>0</v>
      </c>
      <c r="ET80" s="22">
        <f t="shared" si="331"/>
        <v>-43872.58</v>
      </c>
      <c r="EU80" s="24">
        <f t="shared" si="332"/>
        <v>0</v>
      </c>
      <c r="EV80" s="31">
        <f t="shared" si="333"/>
        <v>349909</v>
      </c>
      <c r="EW80" s="31">
        <f t="shared" si="334"/>
        <v>-117602.58000000002</v>
      </c>
      <c r="EX80" s="32">
        <f t="shared" si="335"/>
        <v>0.74844991005356487</v>
      </c>
      <c r="EY80" s="22">
        <v>0</v>
      </c>
      <c r="EZ80" s="22">
        <f t="shared" si="221"/>
        <v>-115080</v>
      </c>
      <c r="FA80" s="24">
        <f t="shared" si="222"/>
        <v>0</v>
      </c>
      <c r="FB80" s="22">
        <v>0</v>
      </c>
      <c r="FC80" s="22">
        <f t="shared" si="223"/>
        <v>-103541</v>
      </c>
      <c r="FD80" s="24">
        <f t="shared" si="224"/>
        <v>0</v>
      </c>
      <c r="FE80" s="33">
        <f t="shared" si="210"/>
        <v>0</v>
      </c>
      <c r="FF80" s="33">
        <f t="shared" si="225"/>
        <v>-218621</v>
      </c>
      <c r="FG80" s="34">
        <f t="shared" si="226"/>
        <v>0</v>
      </c>
      <c r="FH80" s="22">
        <v>0</v>
      </c>
      <c r="FI80" s="22">
        <f t="shared" si="227"/>
        <v>-131288</v>
      </c>
      <c r="FJ80" s="24">
        <f t="shared" si="228"/>
        <v>0</v>
      </c>
      <c r="FK80" s="33">
        <f t="shared" si="211"/>
        <v>0</v>
      </c>
      <c r="FL80" s="33">
        <f t="shared" si="229"/>
        <v>-349909</v>
      </c>
      <c r="FM80" s="34">
        <f t="shared" si="230"/>
        <v>0</v>
      </c>
      <c r="FN80" s="22">
        <v>0</v>
      </c>
      <c r="FO80" s="22">
        <f t="shared" si="231"/>
        <v>0</v>
      </c>
      <c r="FP80" s="24" t="e">
        <f t="shared" si="232"/>
        <v>#DIV/0!</v>
      </c>
      <c r="FQ80" s="35">
        <f t="shared" si="212"/>
        <v>0</v>
      </c>
      <c r="FR80" s="35">
        <f t="shared" si="213"/>
        <v>-349909</v>
      </c>
      <c r="FS80" s="36">
        <f t="shared" si="214"/>
        <v>0</v>
      </c>
      <c r="FT80" s="35">
        <v>0</v>
      </c>
      <c r="FU80" s="35">
        <f t="shared" si="215"/>
        <v>0</v>
      </c>
      <c r="FV80" s="36" t="e">
        <f t="shared" si="216"/>
        <v>#DIV/0!</v>
      </c>
      <c r="FW80" s="35">
        <v>0</v>
      </c>
      <c r="FX80" s="35">
        <f t="shared" si="337"/>
        <v>0</v>
      </c>
      <c r="FY80" s="36" t="e">
        <f t="shared" si="338"/>
        <v>#DIV/0!</v>
      </c>
      <c r="FZ80" s="35">
        <f t="shared" si="339"/>
        <v>0</v>
      </c>
      <c r="GA80" s="35">
        <f t="shared" si="340"/>
        <v>0</v>
      </c>
      <c r="GB80" s="36" t="e">
        <f t="shared" si="341"/>
        <v>#DIV/0!</v>
      </c>
      <c r="GC80" s="35">
        <v>0</v>
      </c>
      <c r="GD80" s="35">
        <f t="shared" si="342"/>
        <v>0</v>
      </c>
      <c r="GE80" s="36" t="e">
        <f t="shared" si="343"/>
        <v>#DIV/0!</v>
      </c>
      <c r="GF80" s="35">
        <f t="shared" si="344"/>
        <v>0</v>
      </c>
      <c r="GG80" s="35">
        <f t="shared" si="345"/>
        <v>0</v>
      </c>
      <c r="GH80" s="36" t="e">
        <f t="shared" si="346"/>
        <v>#DIV/0!</v>
      </c>
      <c r="GI80" s="35">
        <v>0</v>
      </c>
      <c r="GJ80" s="35">
        <f t="shared" si="217"/>
        <v>0</v>
      </c>
      <c r="GK80" s="36" t="e">
        <f t="shared" si="218"/>
        <v>#DIV/0!</v>
      </c>
      <c r="GL80" s="35">
        <f t="shared" si="347"/>
        <v>0</v>
      </c>
      <c r="GM80" s="35">
        <f t="shared" si="219"/>
        <v>0</v>
      </c>
      <c r="GN80" s="36" t="e">
        <f t="shared" si="220"/>
        <v>#DIV/0!</v>
      </c>
      <c r="GO80" s="35">
        <v>0</v>
      </c>
      <c r="GP80" s="35">
        <f t="shared" si="348"/>
        <v>0</v>
      </c>
      <c r="GQ80" s="36" t="e">
        <f t="shared" si="349"/>
        <v>#DIV/0!</v>
      </c>
      <c r="GR80" s="35">
        <v>0</v>
      </c>
      <c r="GS80" s="35">
        <f t="shared" si="350"/>
        <v>0</v>
      </c>
      <c r="GT80" s="36" t="e">
        <f t="shared" si="351"/>
        <v>#DIV/0!</v>
      </c>
      <c r="GU80" s="35">
        <f t="shared" si="352"/>
        <v>0</v>
      </c>
      <c r="GV80" s="35">
        <f t="shared" si="353"/>
        <v>0</v>
      </c>
      <c r="GW80" s="36" t="e">
        <f t="shared" si="354"/>
        <v>#DIV/0!</v>
      </c>
      <c r="GX80" s="35">
        <v>0</v>
      </c>
      <c r="GY80" s="35">
        <f t="shared" si="355"/>
        <v>0</v>
      </c>
      <c r="GZ80" s="36" t="e">
        <f t="shared" si="356"/>
        <v>#DIV/0!</v>
      </c>
      <c r="HA80" s="35">
        <f t="shared" si="357"/>
        <v>0</v>
      </c>
      <c r="HB80" s="35">
        <f t="shared" si="358"/>
        <v>0</v>
      </c>
      <c r="HC80" s="36" t="e">
        <f t="shared" si="359"/>
        <v>#DIV/0!</v>
      </c>
      <c r="HD80" s="35">
        <v>0</v>
      </c>
      <c r="HE80" s="35">
        <f t="shared" si="360"/>
        <v>0</v>
      </c>
      <c r="HF80" s="36" t="e">
        <f t="shared" si="361"/>
        <v>#DIV/0!</v>
      </c>
      <c r="HG80" s="35">
        <f t="shared" si="362"/>
        <v>0</v>
      </c>
      <c r="HH80" s="35">
        <f t="shared" si="363"/>
        <v>0</v>
      </c>
      <c r="HI80" s="36" t="e">
        <f t="shared" si="364"/>
        <v>#DIV/0!</v>
      </c>
      <c r="HJ80" s="22">
        <f t="shared" si="365"/>
        <v>0</v>
      </c>
      <c r="HK80" s="37">
        <f t="shared" si="366"/>
        <v>0</v>
      </c>
    </row>
    <row r="81" spans="1:219" s="1" customFormat="1" ht="11.25" x14ac:dyDescent="0.2">
      <c r="A81" s="13">
        <v>71</v>
      </c>
      <c r="B81" s="21">
        <v>50</v>
      </c>
      <c r="C81" s="21" t="s">
        <v>184</v>
      </c>
      <c r="D81" s="13">
        <v>1012010118</v>
      </c>
      <c r="E81" s="13">
        <v>101201001</v>
      </c>
      <c r="F81" s="13">
        <v>86618101</v>
      </c>
      <c r="G81" s="22">
        <v>32481</v>
      </c>
      <c r="H81" s="22">
        <v>24653</v>
      </c>
      <c r="I81" s="22">
        <v>32557</v>
      </c>
      <c r="J81" s="23">
        <f>G81+H81+I81</f>
        <v>89691</v>
      </c>
      <c r="K81" s="22">
        <v>44016</v>
      </c>
      <c r="L81" s="22">
        <v>3884</v>
      </c>
      <c r="M81" s="22">
        <v>35796</v>
      </c>
      <c r="N81" s="23">
        <f>J81+K81+L81+M81</f>
        <v>173387</v>
      </c>
      <c r="O81" s="22">
        <v>50748</v>
      </c>
      <c r="P81" s="22">
        <v>27770</v>
      </c>
      <c r="Q81" s="22">
        <v>31830</v>
      </c>
      <c r="R81" s="23">
        <f>N81+O81+P81+Q81</f>
        <v>283735</v>
      </c>
      <c r="S81" s="22">
        <v>42529</v>
      </c>
      <c r="T81" s="22">
        <v>31288</v>
      </c>
      <c r="U81" s="22">
        <v>34671</v>
      </c>
      <c r="V81" s="23">
        <f>R81+S81+T81+U81</f>
        <v>392223</v>
      </c>
      <c r="W81" s="22">
        <v>26312</v>
      </c>
      <c r="X81" s="22">
        <f>W81-G81</f>
        <v>-6169</v>
      </c>
      <c r="Y81" s="24">
        <f>W81/G81</f>
        <v>0.8100735814784028</v>
      </c>
      <c r="Z81" s="22">
        <v>29496</v>
      </c>
      <c r="AA81" s="22">
        <f>Z81-H81</f>
        <v>4843</v>
      </c>
      <c r="AB81" s="24">
        <f>Z81/H81</f>
        <v>1.1964466799172515</v>
      </c>
      <c r="AC81" s="22">
        <v>26828</v>
      </c>
      <c r="AD81" s="22">
        <f>AC81-I81</f>
        <v>-5729</v>
      </c>
      <c r="AE81" s="24">
        <f>AC81/I81</f>
        <v>0.82403169825229594</v>
      </c>
      <c r="AF81" s="25">
        <f>W81+Z81+AC81</f>
        <v>82636</v>
      </c>
      <c r="AG81" s="25">
        <f>AF81-J81</f>
        <v>-7055</v>
      </c>
      <c r="AH81" s="26">
        <f>AF81/J81</f>
        <v>0.92134104871168787</v>
      </c>
      <c r="AI81" s="22">
        <v>31808</v>
      </c>
      <c r="AJ81" s="22">
        <f>AI81-K81</f>
        <v>-12208</v>
      </c>
      <c r="AK81" s="24">
        <f>AI81/K81</f>
        <v>0.72264631043256999</v>
      </c>
      <c r="AL81" s="22">
        <v>30101</v>
      </c>
      <c r="AM81" s="22">
        <f>AL81-L81</f>
        <v>26217</v>
      </c>
      <c r="AN81" s="24">
        <f>AL81/L81</f>
        <v>7.75</v>
      </c>
      <c r="AO81" s="22">
        <v>35547</v>
      </c>
      <c r="AP81" s="22">
        <f>AO81-M81</f>
        <v>-249</v>
      </c>
      <c r="AQ81" s="24">
        <f>AO81/M81</f>
        <v>0.99304391552128735</v>
      </c>
      <c r="AR81" s="27">
        <f>AF81+AI81+AL81+AO81</f>
        <v>180092</v>
      </c>
      <c r="AS81" s="27">
        <f>AR81-N81</f>
        <v>6705</v>
      </c>
      <c r="AT81" s="28">
        <f>AR81/N81</f>
        <v>1.038670719258076</v>
      </c>
      <c r="AU81" s="22">
        <v>32719</v>
      </c>
      <c r="AV81" s="22">
        <f>AU81-O81</f>
        <v>-18029</v>
      </c>
      <c r="AW81" s="24">
        <f>AU81/O81</f>
        <v>0.64473476787262551</v>
      </c>
      <c r="AX81" s="22">
        <v>31066</v>
      </c>
      <c r="AY81" s="22">
        <f>AX81-P81</f>
        <v>3296</v>
      </c>
      <c r="AZ81" s="24">
        <f>AX81/P81</f>
        <v>1.1186892329852358</v>
      </c>
      <c r="BA81" s="22">
        <v>30911.65</v>
      </c>
      <c r="BB81" s="22">
        <f>BA81-Q81</f>
        <v>-918.34999999999854</v>
      </c>
      <c r="BC81" s="24">
        <f>BA81/Q81</f>
        <v>0.971148287778825</v>
      </c>
      <c r="BD81" s="27">
        <f>AR81+AU81+AX81+BA81</f>
        <v>274788.65000000002</v>
      </c>
      <c r="BE81" s="27">
        <f>BD81-R81</f>
        <v>-8946.3499999999767</v>
      </c>
      <c r="BF81" s="28">
        <f>BD81/R81</f>
        <v>0.96846934639716642</v>
      </c>
      <c r="BG81" s="22">
        <v>8539.5300000000007</v>
      </c>
      <c r="BH81" s="22">
        <f>BG81-S81</f>
        <v>-33989.47</v>
      </c>
      <c r="BI81" s="24">
        <f>BG81/S81</f>
        <v>0.20079310588069318</v>
      </c>
      <c r="BJ81" s="22">
        <v>62434.47</v>
      </c>
      <c r="BK81" s="22">
        <f>BJ81-T81</f>
        <v>31146.47</v>
      </c>
      <c r="BL81" s="24">
        <f>BJ81/T81</f>
        <v>1.9954765405267196</v>
      </c>
      <c r="BM81" s="22">
        <v>43699</v>
      </c>
      <c r="BN81" s="22">
        <f>BM81-U81</f>
        <v>9028</v>
      </c>
      <c r="BO81" s="24">
        <f>BM81/U81</f>
        <v>1.2603905281070635</v>
      </c>
      <c r="BP81" s="27">
        <f>BD81+BG81+BJ81+BM81</f>
        <v>389461.65</v>
      </c>
      <c r="BQ81" s="22">
        <f>BP81-V81</f>
        <v>-2761.3499999999767</v>
      </c>
      <c r="BR81" s="24">
        <f>BP81/V81</f>
        <v>0.99295974483903293</v>
      </c>
      <c r="BS81" s="22">
        <v>39411</v>
      </c>
      <c r="BT81" s="22">
        <f>BS81-W81</f>
        <v>13099</v>
      </c>
      <c r="BU81" s="24">
        <f>BS81/W81</f>
        <v>1.4978336880510794</v>
      </c>
      <c r="BV81" s="22">
        <v>0</v>
      </c>
      <c r="BW81" s="22">
        <f>BV81-Z81</f>
        <v>-29496</v>
      </c>
      <c r="BX81" s="24">
        <f>BV81/Z81</f>
        <v>0</v>
      </c>
      <c r="BY81" s="22">
        <v>36494</v>
      </c>
      <c r="BZ81" s="22">
        <f>BY81-AC81</f>
        <v>9666</v>
      </c>
      <c r="CA81" s="24">
        <f>BY81/AC81</f>
        <v>1.3602952139555688</v>
      </c>
      <c r="CB81" s="29">
        <f>BS81+BV81+BY81</f>
        <v>75905</v>
      </c>
      <c r="CC81" s="29">
        <f>CB81-AF81</f>
        <v>-6731</v>
      </c>
      <c r="CD81" s="30">
        <f>CB81/AF81</f>
        <v>0.91854639624376788</v>
      </c>
      <c r="CE81" s="22">
        <v>74119</v>
      </c>
      <c r="CF81" s="22">
        <f>CE81-AI81</f>
        <v>42311</v>
      </c>
      <c r="CG81" s="24">
        <f>CE81/AI81</f>
        <v>2.3301999496981893</v>
      </c>
      <c r="CH81" s="22">
        <v>36742</v>
      </c>
      <c r="CI81" s="22">
        <f>CH81-AL81</f>
        <v>6641</v>
      </c>
      <c r="CJ81" s="24">
        <f>CH81/AL81</f>
        <v>1.2206238995382213</v>
      </c>
      <c r="CK81" s="22">
        <v>1148</v>
      </c>
      <c r="CL81" s="22">
        <f>CK81-AO81</f>
        <v>-34399</v>
      </c>
      <c r="CM81" s="24">
        <f>CK81/AO81</f>
        <v>3.2295271049596307E-2</v>
      </c>
      <c r="CN81" s="29">
        <f>CB81+CE81+CH81+CK81</f>
        <v>187914</v>
      </c>
      <c r="CO81" s="29">
        <f>CN81-AR81</f>
        <v>7822</v>
      </c>
      <c r="CP81" s="30">
        <f>CN81/AR81</f>
        <v>1.0434333562845657</v>
      </c>
      <c r="CQ81" s="22">
        <v>86723</v>
      </c>
      <c r="CR81" s="22">
        <f>CQ81-AU81</f>
        <v>54004</v>
      </c>
      <c r="CS81" s="24">
        <f>CQ81/AU81</f>
        <v>2.6505394419144839</v>
      </c>
      <c r="CT81" s="22">
        <v>32742.05</v>
      </c>
      <c r="CU81" s="22">
        <f>CT81-AX81</f>
        <v>1676.0499999999993</v>
      </c>
      <c r="CV81" s="24">
        <f>CT81/AX81</f>
        <v>1.0539512650486063</v>
      </c>
      <c r="CW81" s="22">
        <v>39496.54</v>
      </c>
      <c r="CX81" s="22">
        <f>CW81-BA81</f>
        <v>8584.89</v>
      </c>
      <c r="CY81" s="24">
        <f>CW81/BA81</f>
        <v>1.2777234473087007</v>
      </c>
      <c r="CZ81" s="29">
        <f>CN81+CQ81+CT81+CW81</f>
        <v>346875.58999999997</v>
      </c>
      <c r="DA81" s="29">
        <f>CZ81-BD81</f>
        <v>72086.939999999944</v>
      </c>
      <c r="DB81" s="30">
        <f>CZ81/BD81</f>
        <v>1.2623359443703368</v>
      </c>
      <c r="DC81" s="22">
        <v>33936</v>
      </c>
      <c r="DD81" s="22">
        <f>DC81-BG81</f>
        <v>25396.47</v>
      </c>
      <c r="DE81" s="24">
        <f>DC81/BG81</f>
        <v>3.9739892008108173</v>
      </c>
      <c r="DF81" s="22">
        <v>0</v>
      </c>
      <c r="DG81" s="22">
        <f>DF81-BJ81</f>
        <v>-62434.47</v>
      </c>
      <c r="DH81" s="24">
        <f>DF81/BJ81</f>
        <v>0</v>
      </c>
      <c r="DI81" s="22">
        <v>36962</v>
      </c>
      <c r="DJ81" s="22">
        <f>DI81-BM81</f>
        <v>-6737</v>
      </c>
      <c r="DK81" s="24">
        <f>DI81/BM81</f>
        <v>0.84583171239616473</v>
      </c>
      <c r="DL81" s="29">
        <f>CZ81+DC81+DF81+DI81</f>
        <v>417773.58999999997</v>
      </c>
      <c r="DM81" s="29">
        <f>DL81-BP81</f>
        <v>28311.939999999944</v>
      </c>
      <c r="DN81" s="30">
        <f>DL81/BP81</f>
        <v>1.0726950650981937</v>
      </c>
      <c r="DO81" s="22">
        <v>67178</v>
      </c>
      <c r="DP81" s="22">
        <f>DO81-BV81-BS81</f>
        <v>27767</v>
      </c>
      <c r="DQ81" s="24">
        <f>DO81/(BV81+BS81)</f>
        <v>1.7045494912587855</v>
      </c>
      <c r="DR81" s="22">
        <v>35119</v>
      </c>
      <c r="DS81" s="22">
        <f>DR81-BY81</f>
        <v>-1375</v>
      </c>
      <c r="DT81" s="24">
        <f>DR81/BY81</f>
        <v>0.96232257357373818</v>
      </c>
      <c r="DU81" s="31">
        <f>DO81+DR81</f>
        <v>102297</v>
      </c>
      <c r="DV81" s="31">
        <f>DU81-CB81</f>
        <v>26392</v>
      </c>
      <c r="DW81" s="32">
        <f>DU81/CB81</f>
        <v>1.3476977801198866</v>
      </c>
      <c r="DX81" s="22">
        <v>94876</v>
      </c>
      <c r="DY81" s="22">
        <f>DX81-(CK81+CH81+CE81)</f>
        <v>-17133</v>
      </c>
      <c r="DZ81" s="24">
        <f>DX81/(CK81+CH81+CE81)</f>
        <v>0.84703907721700933</v>
      </c>
      <c r="EA81" s="31">
        <f>DU81+DX81</f>
        <v>197173</v>
      </c>
      <c r="EB81" s="31">
        <f>EA81-CN81</f>
        <v>9259</v>
      </c>
      <c r="EC81" s="32">
        <f>EA81/CN81</f>
        <v>1.0492725395659717</v>
      </c>
      <c r="ED81" s="22">
        <v>33716</v>
      </c>
      <c r="EE81" s="22">
        <f>ED81-CQ81</f>
        <v>-53007</v>
      </c>
      <c r="EF81" s="24">
        <f>ED81/CQ81</f>
        <v>0.38877806348950106</v>
      </c>
      <c r="EG81" s="22">
        <v>35257</v>
      </c>
      <c r="EH81" s="22">
        <f>EG81-CT81</f>
        <v>2514.9500000000007</v>
      </c>
      <c r="EI81" s="24">
        <f>EG81/CT81</f>
        <v>1.0768110121388246</v>
      </c>
      <c r="EJ81" s="22">
        <v>25424</v>
      </c>
      <c r="EK81" s="22">
        <f>EJ81-CW81</f>
        <v>-14072.54</v>
      </c>
      <c r="EL81" s="24">
        <f>EJ81/CW81</f>
        <v>0.64370195465223023</v>
      </c>
      <c r="EM81" s="31">
        <f>EA81+ED81+EG81+EJ81</f>
        <v>291570</v>
      </c>
      <c r="EN81" s="31">
        <f>EM81-CZ81</f>
        <v>-55305.589999999967</v>
      </c>
      <c r="EO81" s="32">
        <f>EM81/CZ81</f>
        <v>0.84056073245165519</v>
      </c>
      <c r="EP81" s="22">
        <v>23749</v>
      </c>
      <c r="EQ81" s="22">
        <f>EP81-DF81-DC81</f>
        <v>-10187</v>
      </c>
      <c r="ER81" s="24">
        <f>EP81/(DC81+DF81)</f>
        <v>0.69981730315888735</v>
      </c>
      <c r="ES81" s="22">
        <v>98356</v>
      </c>
      <c r="ET81" s="22">
        <f t="shared" si="331"/>
        <v>61394</v>
      </c>
      <c r="EU81" s="24">
        <f t="shared" si="332"/>
        <v>2.6610031924679403</v>
      </c>
      <c r="EV81" s="31">
        <f t="shared" si="333"/>
        <v>413675</v>
      </c>
      <c r="EW81" s="31">
        <f t="shared" si="334"/>
        <v>-4098.5899999999674</v>
      </c>
      <c r="EX81" s="32">
        <f t="shared" si="335"/>
        <v>0.99018944687240773</v>
      </c>
      <c r="EY81" s="22">
        <v>76948</v>
      </c>
      <c r="EZ81" s="22">
        <f t="shared" si="221"/>
        <v>-25349</v>
      </c>
      <c r="FA81" s="24">
        <f t="shared" si="222"/>
        <v>0.75220192185499091</v>
      </c>
      <c r="FB81" s="22">
        <v>55444</v>
      </c>
      <c r="FC81" s="22">
        <f t="shared" si="223"/>
        <v>-39432</v>
      </c>
      <c r="FD81" s="24">
        <f t="shared" si="224"/>
        <v>0.58438382731143812</v>
      </c>
      <c r="FE81" s="33">
        <f t="shared" si="210"/>
        <v>132392</v>
      </c>
      <c r="FF81" s="33">
        <f t="shared" si="225"/>
        <v>-64781</v>
      </c>
      <c r="FG81" s="34">
        <f t="shared" si="226"/>
        <v>0.67145095930984466</v>
      </c>
      <c r="FH81" s="22">
        <v>3250</v>
      </c>
      <c r="FI81" s="22">
        <f t="shared" si="227"/>
        <v>-91147</v>
      </c>
      <c r="FJ81" s="24">
        <f t="shared" si="228"/>
        <v>3.4429060245558654E-2</v>
      </c>
      <c r="FK81" s="33">
        <f t="shared" si="211"/>
        <v>135642</v>
      </c>
      <c r="FL81" s="33">
        <f t="shared" si="229"/>
        <v>-155928</v>
      </c>
      <c r="FM81" s="34">
        <f t="shared" si="230"/>
        <v>0.46521247041876734</v>
      </c>
      <c r="FN81" s="22">
        <v>0</v>
      </c>
      <c r="FO81" s="22">
        <f t="shared" si="231"/>
        <v>-122105</v>
      </c>
      <c r="FP81" s="24">
        <f t="shared" si="232"/>
        <v>0</v>
      </c>
      <c r="FQ81" s="35">
        <f t="shared" si="212"/>
        <v>135642</v>
      </c>
      <c r="FR81" s="35">
        <f t="shared" si="213"/>
        <v>-278033</v>
      </c>
      <c r="FS81" s="36">
        <f t="shared" si="214"/>
        <v>0.32789508672266876</v>
      </c>
      <c r="FT81" s="35">
        <v>0</v>
      </c>
      <c r="FU81" s="35">
        <f t="shared" si="215"/>
        <v>-76948</v>
      </c>
      <c r="FV81" s="36">
        <f t="shared" si="216"/>
        <v>0</v>
      </c>
      <c r="FW81" s="35">
        <v>0</v>
      </c>
      <c r="FX81" s="35">
        <f t="shared" si="337"/>
        <v>-55444</v>
      </c>
      <c r="FY81" s="36">
        <f t="shared" si="338"/>
        <v>0</v>
      </c>
      <c r="FZ81" s="35">
        <f t="shared" si="339"/>
        <v>0</v>
      </c>
      <c r="GA81" s="35">
        <f t="shared" si="340"/>
        <v>-132392</v>
      </c>
      <c r="GB81" s="36">
        <f t="shared" si="341"/>
        <v>0</v>
      </c>
      <c r="GC81" s="35">
        <v>0</v>
      </c>
      <c r="GD81" s="35">
        <f t="shared" si="342"/>
        <v>-3250</v>
      </c>
      <c r="GE81" s="36">
        <f t="shared" si="343"/>
        <v>0</v>
      </c>
      <c r="GF81" s="35">
        <f t="shared" si="344"/>
        <v>0</v>
      </c>
      <c r="GG81" s="35">
        <f t="shared" si="345"/>
        <v>-135642</v>
      </c>
      <c r="GH81" s="36">
        <f t="shared" si="346"/>
        <v>0</v>
      </c>
      <c r="GI81" s="35">
        <v>-100</v>
      </c>
      <c r="GJ81" s="35">
        <f t="shared" si="217"/>
        <v>-100</v>
      </c>
      <c r="GK81" s="36" t="e">
        <f t="shared" si="218"/>
        <v>#DIV/0!</v>
      </c>
      <c r="GL81" s="35">
        <f t="shared" si="347"/>
        <v>-100</v>
      </c>
      <c r="GM81" s="35">
        <f t="shared" si="219"/>
        <v>-135742</v>
      </c>
      <c r="GN81" s="36">
        <f t="shared" si="220"/>
        <v>-7.3723477978797131E-4</v>
      </c>
      <c r="GO81" s="35">
        <v>0</v>
      </c>
      <c r="GP81" s="35">
        <f t="shared" si="348"/>
        <v>0</v>
      </c>
      <c r="GQ81" s="36" t="e">
        <f t="shared" si="349"/>
        <v>#DIV/0!</v>
      </c>
      <c r="GR81" s="35">
        <v>0</v>
      </c>
      <c r="GS81" s="35">
        <f t="shared" si="350"/>
        <v>0</v>
      </c>
      <c r="GT81" s="36" t="e">
        <f t="shared" si="351"/>
        <v>#DIV/0!</v>
      </c>
      <c r="GU81" s="35">
        <f t="shared" si="352"/>
        <v>0</v>
      </c>
      <c r="GV81" s="35">
        <f t="shared" si="353"/>
        <v>0</v>
      </c>
      <c r="GW81" s="36" t="e">
        <f t="shared" si="354"/>
        <v>#DIV/0!</v>
      </c>
      <c r="GX81" s="35">
        <v>-495.98</v>
      </c>
      <c r="GY81" s="35">
        <f t="shared" si="355"/>
        <v>-495.98</v>
      </c>
      <c r="GZ81" s="36" t="e">
        <f t="shared" si="356"/>
        <v>#DIV/0!</v>
      </c>
      <c r="HA81" s="35">
        <f t="shared" si="357"/>
        <v>-495.98</v>
      </c>
      <c r="HB81" s="35">
        <f t="shared" si="358"/>
        <v>-495.98</v>
      </c>
      <c r="HC81" s="36" t="e">
        <f t="shared" si="359"/>
        <v>#DIV/0!</v>
      </c>
      <c r="HD81" s="35">
        <v>0</v>
      </c>
      <c r="HE81" s="35">
        <f t="shared" si="360"/>
        <v>100</v>
      </c>
      <c r="HF81" s="36">
        <f t="shared" si="361"/>
        <v>0</v>
      </c>
      <c r="HG81" s="35">
        <f t="shared" si="362"/>
        <v>-495.98</v>
      </c>
      <c r="HH81" s="35">
        <f t="shared" si="363"/>
        <v>-395.98</v>
      </c>
      <c r="HI81" s="36">
        <f t="shared" si="364"/>
        <v>4.9598000000000004</v>
      </c>
      <c r="HJ81" s="22">
        <f t="shared" si="365"/>
        <v>-163.67340000000002</v>
      </c>
      <c r="HK81" s="37">
        <f t="shared" si="366"/>
        <v>-130.67340000000002</v>
      </c>
    </row>
    <row r="82" spans="1:219" s="1" customFormat="1" ht="11.25" x14ac:dyDescent="0.2">
      <c r="A82" s="13">
        <v>72</v>
      </c>
      <c r="B82" s="21">
        <v>22</v>
      </c>
      <c r="C82" s="21" t="s">
        <v>185</v>
      </c>
      <c r="D82" s="13">
        <v>1012010703</v>
      </c>
      <c r="E82" s="13">
        <v>101201001</v>
      </c>
      <c r="F82" s="13">
        <v>86618101</v>
      </c>
      <c r="G82" s="22">
        <v>20223</v>
      </c>
      <c r="H82" s="22">
        <v>16167</v>
      </c>
      <c r="I82" s="22">
        <v>17607</v>
      </c>
      <c r="J82" s="23">
        <f>G82+H82+I82</f>
        <v>53997</v>
      </c>
      <c r="K82" s="22">
        <v>17900</v>
      </c>
      <c r="L82" s="22">
        <v>20639</v>
      </c>
      <c r="M82" s="22">
        <v>19982</v>
      </c>
      <c r="N82" s="23">
        <f>J82+K82+L82+M82</f>
        <v>112518</v>
      </c>
      <c r="O82" s="22">
        <v>0</v>
      </c>
      <c r="P82" s="22">
        <v>20961</v>
      </c>
      <c r="Q82" s="22">
        <v>19439</v>
      </c>
      <c r="R82" s="23">
        <f>N82+O82+P82+Q82</f>
        <v>152918</v>
      </c>
      <c r="S82" s="22">
        <v>43098</v>
      </c>
      <c r="T82" s="22">
        <v>25683.13</v>
      </c>
      <c r="U82" s="22">
        <v>32632.68</v>
      </c>
      <c r="V82" s="23">
        <f>R82+S82+T82+U82</f>
        <v>254331.81</v>
      </c>
      <c r="W82" s="22">
        <v>33272.19</v>
      </c>
      <c r="X82" s="22">
        <f>W82-G82</f>
        <v>13049.190000000002</v>
      </c>
      <c r="Y82" s="24">
        <f>W82/G82</f>
        <v>1.6452647975077883</v>
      </c>
      <c r="Z82" s="22">
        <v>41524</v>
      </c>
      <c r="AA82" s="22">
        <f>Z82-H82</f>
        <v>25357</v>
      </c>
      <c r="AB82" s="24">
        <f>Z82/H82</f>
        <v>2.5684418877961277</v>
      </c>
      <c r="AC82" s="22">
        <v>8915</v>
      </c>
      <c r="AD82" s="22">
        <f>AC82-I82</f>
        <v>-8692</v>
      </c>
      <c r="AE82" s="24">
        <f>AC82/I82</f>
        <v>0.50633270858181401</v>
      </c>
      <c r="AF82" s="25">
        <f>W82+Z82+AC82</f>
        <v>83711.19</v>
      </c>
      <c r="AG82" s="25">
        <f>AF82-J82</f>
        <v>29714.190000000002</v>
      </c>
      <c r="AH82" s="26">
        <f>AF82/J82</f>
        <v>1.5502933496305351</v>
      </c>
      <c r="AI82" s="22">
        <v>0</v>
      </c>
      <c r="AJ82" s="22">
        <f>AI82-K82</f>
        <v>-17900</v>
      </c>
      <c r="AK82" s="24">
        <f>AI82/K82</f>
        <v>0</v>
      </c>
      <c r="AL82" s="22">
        <v>71687</v>
      </c>
      <c r="AM82" s="22">
        <f>AL82-L82</f>
        <v>51048</v>
      </c>
      <c r="AN82" s="24">
        <f>AL82/L82</f>
        <v>3.4733756480449633</v>
      </c>
      <c r="AO82" s="22">
        <v>23324</v>
      </c>
      <c r="AP82" s="22">
        <f>AO82-M82</f>
        <v>3342</v>
      </c>
      <c r="AQ82" s="24">
        <f>AO82/M82</f>
        <v>1.1672505254729257</v>
      </c>
      <c r="AR82" s="27">
        <f>AF82+AI82+AL82+AO82</f>
        <v>178722.19</v>
      </c>
      <c r="AS82" s="27">
        <f>AR82-N82</f>
        <v>66204.19</v>
      </c>
      <c r="AT82" s="28">
        <f>AR82/N82</f>
        <v>1.5883875468813879</v>
      </c>
      <c r="AU82" s="22">
        <v>26996</v>
      </c>
      <c r="AV82" s="22">
        <f>AU82-O82</f>
        <v>26996</v>
      </c>
      <c r="AW82" s="24" t="e">
        <f>AU82/O82</f>
        <v>#DIV/0!</v>
      </c>
      <c r="AX82" s="22">
        <v>256</v>
      </c>
      <c r="AY82" s="22">
        <f>AX82-P82</f>
        <v>-20705</v>
      </c>
      <c r="AZ82" s="24">
        <f>AX82/P82</f>
        <v>1.2213157769190401E-2</v>
      </c>
      <c r="BA82" s="22">
        <v>1068.01</v>
      </c>
      <c r="BB82" s="22">
        <f>BA82-Q82</f>
        <v>-18370.990000000002</v>
      </c>
      <c r="BC82" s="24">
        <f>BA82/Q82</f>
        <v>5.4941612222850968E-2</v>
      </c>
      <c r="BD82" s="27">
        <f>AR82+AU82+AX82+BA82</f>
        <v>207042.2</v>
      </c>
      <c r="BE82" s="27">
        <f>BD82-R82</f>
        <v>54124.200000000012</v>
      </c>
      <c r="BF82" s="28">
        <f>BD82/R82</f>
        <v>1.3539426359225206</v>
      </c>
      <c r="BG82" s="22">
        <v>0</v>
      </c>
      <c r="BH82" s="22">
        <f>BG82-S82</f>
        <v>-43098</v>
      </c>
      <c r="BI82" s="24">
        <f>BG82/S82</f>
        <v>0</v>
      </c>
      <c r="BJ82" s="22">
        <v>197.2</v>
      </c>
      <c r="BK82" s="22">
        <f>BJ82-T82</f>
        <v>-25485.93</v>
      </c>
      <c r="BL82" s="24">
        <f>BJ82/T82</f>
        <v>7.6781918714736086E-3</v>
      </c>
      <c r="BM82" s="22">
        <v>0</v>
      </c>
      <c r="BN82" s="22">
        <f>BM82-U82</f>
        <v>-32632.68</v>
      </c>
      <c r="BO82" s="24">
        <f>BM82/U82</f>
        <v>0</v>
      </c>
      <c r="BP82" s="27">
        <f>BD82+BG82+BJ82+BM82</f>
        <v>207239.40000000002</v>
      </c>
      <c r="BQ82" s="22">
        <f>BP82-V82</f>
        <v>-47092.409999999974</v>
      </c>
      <c r="BR82" s="24">
        <f>BP82/V82</f>
        <v>0.81483869438117085</v>
      </c>
      <c r="BS82" s="22">
        <v>0</v>
      </c>
      <c r="BT82" s="22">
        <f>BS82-W82</f>
        <v>-33272.19</v>
      </c>
      <c r="BU82" s="24">
        <f>BS82/W82</f>
        <v>0</v>
      </c>
      <c r="BV82" s="22">
        <v>0</v>
      </c>
      <c r="BW82" s="22">
        <f>BV82-Z82</f>
        <v>-41524</v>
      </c>
      <c r="BX82" s="24">
        <f>BV82/Z82</f>
        <v>0</v>
      </c>
      <c r="BY82" s="22">
        <v>7205</v>
      </c>
      <c r="BZ82" s="22">
        <f>BY82-AC82</f>
        <v>-1710</v>
      </c>
      <c r="CA82" s="24">
        <f>BY82/AC82</f>
        <v>0.80818844643858667</v>
      </c>
      <c r="CB82" s="29">
        <f>BS82+BV82+BY82</f>
        <v>7205</v>
      </c>
      <c r="CC82" s="29">
        <f>CB82-AF82</f>
        <v>-76506.19</v>
      </c>
      <c r="CD82" s="30">
        <f>CB82/AF82</f>
        <v>8.6069735718725296E-2</v>
      </c>
      <c r="CE82" s="22">
        <v>0</v>
      </c>
      <c r="CF82" s="22">
        <f>CE82-AI82</f>
        <v>0</v>
      </c>
      <c r="CG82" s="24" t="e">
        <f>CE82/AI82</f>
        <v>#DIV/0!</v>
      </c>
      <c r="CH82" s="22">
        <v>0</v>
      </c>
      <c r="CI82" s="22">
        <f>CH82-AL82</f>
        <v>-71687</v>
      </c>
      <c r="CJ82" s="24">
        <f>CH82/AL82</f>
        <v>0</v>
      </c>
      <c r="CK82" s="22">
        <v>100442.52</v>
      </c>
      <c r="CL82" s="22">
        <f>CK82-AO82</f>
        <v>77118.52</v>
      </c>
      <c r="CM82" s="24">
        <f>CK82/AO82</f>
        <v>4.3064019893671759</v>
      </c>
      <c r="CN82" s="29">
        <f>CB82+CE82+CH82+CK82</f>
        <v>107647.52</v>
      </c>
      <c r="CO82" s="29">
        <f>CN82-AR82</f>
        <v>-71074.67</v>
      </c>
      <c r="CP82" s="30">
        <f>CN82/AR82</f>
        <v>0.60231759693634013</v>
      </c>
      <c r="CQ82" s="22">
        <v>0</v>
      </c>
      <c r="CR82" s="22">
        <f>CQ82-AU82</f>
        <v>-26996</v>
      </c>
      <c r="CS82" s="24">
        <f>CQ82/AU82</f>
        <v>0</v>
      </c>
      <c r="CT82" s="22">
        <v>57256.49</v>
      </c>
      <c r="CU82" s="22">
        <f>CT82-AX82</f>
        <v>57000.49</v>
      </c>
      <c r="CV82" s="24">
        <f>CT82/AX82</f>
        <v>223.65816406249999</v>
      </c>
      <c r="CW82" s="22">
        <v>6670.35</v>
      </c>
      <c r="CX82" s="22">
        <f>CW82-BA82</f>
        <v>5602.34</v>
      </c>
      <c r="CY82" s="24">
        <f>CW82/BA82</f>
        <v>6.2455875881311975</v>
      </c>
      <c r="CZ82" s="29">
        <f>CN82+CQ82+CT82+CW82</f>
        <v>171574.36000000002</v>
      </c>
      <c r="DA82" s="29">
        <f>CZ82-BD82</f>
        <v>-35467.839999999997</v>
      </c>
      <c r="DB82" s="30">
        <f>CZ82/BD82</f>
        <v>0.82869270129471195</v>
      </c>
      <c r="DC82" s="22">
        <v>9620.7999999999993</v>
      </c>
      <c r="DD82" s="22">
        <f>DC82-BG82</f>
        <v>9620.7999999999993</v>
      </c>
      <c r="DE82" s="24" t="e">
        <f>DC82/BG82</f>
        <v>#DIV/0!</v>
      </c>
      <c r="DF82" s="22">
        <v>8268.01</v>
      </c>
      <c r="DG82" s="22">
        <f>DF82-BJ82</f>
        <v>8070.81</v>
      </c>
      <c r="DH82" s="24">
        <f>DF82/BJ82</f>
        <v>41.927028397565927</v>
      </c>
      <c r="DI82" s="22">
        <v>12388.4</v>
      </c>
      <c r="DJ82" s="22">
        <f>DI82-BM82</f>
        <v>12388.4</v>
      </c>
      <c r="DK82" s="24" t="e">
        <f>DI82/BM82</f>
        <v>#DIV/0!</v>
      </c>
      <c r="DL82" s="29">
        <f>CZ82+DC82+DF82+DI82</f>
        <v>201851.57</v>
      </c>
      <c r="DM82" s="29">
        <f>DL82-BP82</f>
        <v>-5387.8300000000163</v>
      </c>
      <c r="DN82" s="30">
        <f>DL82/BP82</f>
        <v>0.97400190311301804</v>
      </c>
      <c r="DO82" s="22">
        <v>40069.839999999997</v>
      </c>
      <c r="DP82" s="22">
        <f>DO82-BV82-BS82</f>
        <v>40069.839999999997</v>
      </c>
      <c r="DQ82" s="24" t="e">
        <f>DO82/(BV82+BS82)</f>
        <v>#DIV/0!</v>
      </c>
      <c r="DR82" s="22">
        <v>1667.31</v>
      </c>
      <c r="DS82" s="22">
        <f>DR82-BY82</f>
        <v>-5537.6900000000005</v>
      </c>
      <c r="DT82" s="24">
        <f>DR82/BY82</f>
        <v>0.23141013185287992</v>
      </c>
      <c r="DU82" s="31">
        <f>DO82+DR82</f>
        <v>41737.149999999994</v>
      </c>
      <c r="DV82" s="31">
        <f>DU82-CB82</f>
        <v>34532.149999999994</v>
      </c>
      <c r="DW82" s="32">
        <f>DU82/CB82</f>
        <v>5.7928036086051344</v>
      </c>
      <c r="DX82" s="22">
        <v>19292.14</v>
      </c>
      <c r="DY82" s="22">
        <f>DX82-(CK82+CH82+CE82)</f>
        <v>-81150.38</v>
      </c>
      <c r="DZ82" s="24">
        <f>DX82/(CK82+CH82+CE82)</f>
        <v>0.1920714454396405</v>
      </c>
      <c r="EA82" s="31">
        <f>DU82+DX82</f>
        <v>61029.289999999994</v>
      </c>
      <c r="EB82" s="31">
        <f>EA82-CN82</f>
        <v>-46618.23000000001</v>
      </c>
      <c r="EC82" s="32">
        <f>EA82/CN82</f>
        <v>0.56693633072085625</v>
      </c>
      <c r="ED82" s="22">
        <v>2220.12</v>
      </c>
      <c r="EE82" s="22">
        <f>ED82-CQ82</f>
        <v>2220.12</v>
      </c>
      <c r="EF82" s="24" t="e">
        <f>ED82/CQ82</f>
        <v>#DIV/0!</v>
      </c>
      <c r="EG82" s="22">
        <v>4866.84</v>
      </c>
      <c r="EH82" s="22">
        <f>EG82-CT82</f>
        <v>-52389.649999999994</v>
      </c>
      <c r="EI82" s="24">
        <f>EG82/CT82</f>
        <v>8.5000669793066252E-2</v>
      </c>
      <c r="EJ82" s="22">
        <v>4753.1499999999996</v>
      </c>
      <c r="EK82" s="22">
        <f>EJ82-CW82</f>
        <v>-1917.2000000000007</v>
      </c>
      <c r="EL82" s="24">
        <f>EJ82/CW82</f>
        <v>0.71257880021288234</v>
      </c>
      <c r="EM82" s="31">
        <f>EA82+ED82+EG82+EJ82</f>
        <v>72869.399999999994</v>
      </c>
      <c r="EN82" s="31">
        <f>EM82-CZ82</f>
        <v>-98704.960000000021</v>
      </c>
      <c r="EO82" s="32">
        <f>EM82/CZ82</f>
        <v>0.42471031219350019</v>
      </c>
      <c r="EP82" s="22">
        <v>5455.46</v>
      </c>
      <c r="EQ82" s="22">
        <f>EP82-DF82-DC82</f>
        <v>-12433.349999999999</v>
      </c>
      <c r="ER82" s="24">
        <f>EP82/(DC82+DF82)</f>
        <v>0.30496494736094804</v>
      </c>
      <c r="ES82" s="22">
        <v>0</v>
      </c>
      <c r="ET82" s="22">
        <f t="shared" si="331"/>
        <v>-12388.4</v>
      </c>
      <c r="EU82" s="24">
        <f t="shared" si="332"/>
        <v>0</v>
      </c>
      <c r="EV82" s="31">
        <f t="shared" si="333"/>
        <v>78324.86</v>
      </c>
      <c r="EW82" s="31">
        <f t="shared" si="334"/>
        <v>-123526.71</v>
      </c>
      <c r="EX82" s="32">
        <f t="shared" si="335"/>
        <v>0.38803195833453263</v>
      </c>
      <c r="EY82" s="22">
        <v>27571.74</v>
      </c>
      <c r="EZ82" s="22">
        <f t="shared" si="221"/>
        <v>-14165.409999999993</v>
      </c>
      <c r="FA82" s="24">
        <f t="shared" si="222"/>
        <v>0.66060428179691244</v>
      </c>
      <c r="FB82" s="22">
        <v>18441.18</v>
      </c>
      <c r="FC82" s="22">
        <f t="shared" si="223"/>
        <v>-850.95999999999913</v>
      </c>
      <c r="FD82" s="24">
        <f t="shared" si="224"/>
        <v>0.95589084466523677</v>
      </c>
      <c r="FE82" s="33">
        <f t="shared" si="210"/>
        <v>46012.92</v>
      </c>
      <c r="FF82" s="33">
        <f t="shared" si="225"/>
        <v>-15016.369999999995</v>
      </c>
      <c r="FG82" s="34">
        <f t="shared" si="226"/>
        <v>0.75394814522666087</v>
      </c>
      <c r="FH82" s="22">
        <v>2324.37</v>
      </c>
      <c r="FI82" s="22">
        <f t="shared" si="227"/>
        <v>-9515.7400000000016</v>
      </c>
      <c r="FJ82" s="24">
        <f t="shared" si="228"/>
        <v>0.19631320992794829</v>
      </c>
      <c r="FK82" s="33">
        <f t="shared" si="211"/>
        <v>48337.29</v>
      </c>
      <c r="FL82" s="33">
        <f t="shared" si="229"/>
        <v>-24532.109999999993</v>
      </c>
      <c r="FM82" s="34">
        <f t="shared" si="230"/>
        <v>0.66334140256403928</v>
      </c>
      <c r="FN82" s="22">
        <v>32768.1</v>
      </c>
      <c r="FO82" s="22">
        <f t="shared" si="231"/>
        <v>27312.639999999999</v>
      </c>
      <c r="FP82" s="24">
        <f t="shared" si="232"/>
        <v>6.0064779138697739</v>
      </c>
      <c r="FQ82" s="35">
        <f t="shared" si="212"/>
        <v>81105.39</v>
      </c>
      <c r="FR82" s="35">
        <f t="shared" si="213"/>
        <v>2780.5299999999988</v>
      </c>
      <c r="FS82" s="36">
        <f t="shared" si="214"/>
        <v>1.0354999676986336</v>
      </c>
      <c r="FT82" s="35">
        <v>999</v>
      </c>
      <c r="FU82" s="35">
        <f t="shared" si="215"/>
        <v>-26572.74</v>
      </c>
      <c r="FV82" s="36">
        <f t="shared" si="216"/>
        <v>3.6232751360632295E-2</v>
      </c>
      <c r="FW82" s="35">
        <v>0</v>
      </c>
      <c r="FX82" s="35">
        <f t="shared" si="337"/>
        <v>-18441.18</v>
      </c>
      <c r="FY82" s="36">
        <f t="shared" si="338"/>
        <v>0</v>
      </c>
      <c r="FZ82" s="35">
        <f t="shared" si="339"/>
        <v>999</v>
      </c>
      <c r="GA82" s="35">
        <f t="shared" si="340"/>
        <v>-45013.919999999998</v>
      </c>
      <c r="GB82" s="36">
        <f t="shared" si="341"/>
        <v>2.1711293262848784E-2</v>
      </c>
      <c r="GC82" s="35">
        <v>0</v>
      </c>
      <c r="GD82" s="35">
        <f t="shared" si="342"/>
        <v>-2324.37</v>
      </c>
      <c r="GE82" s="36">
        <f t="shared" si="343"/>
        <v>0</v>
      </c>
      <c r="GF82" s="35">
        <f t="shared" si="344"/>
        <v>999</v>
      </c>
      <c r="GG82" s="35">
        <f t="shared" si="345"/>
        <v>-47338.29</v>
      </c>
      <c r="GH82" s="36">
        <f t="shared" si="346"/>
        <v>2.0667273651460392E-2</v>
      </c>
      <c r="GI82" s="35">
        <v>100.87</v>
      </c>
      <c r="GJ82" s="35">
        <f t="shared" si="217"/>
        <v>-32667.23</v>
      </c>
      <c r="GK82" s="36">
        <f t="shared" si="218"/>
        <v>3.0782987112466091E-3</v>
      </c>
      <c r="GL82" s="35">
        <f t="shared" si="347"/>
        <v>1099.8699999999999</v>
      </c>
      <c r="GM82" s="35">
        <f t="shared" si="219"/>
        <v>-80005.52</v>
      </c>
      <c r="GN82" s="36">
        <f t="shared" si="220"/>
        <v>1.3560997610639686E-2</v>
      </c>
      <c r="GO82" s="35">
        <v>282.13</v>
      </c>
      <c r="GP82" s="35">
        <f t="shared" si="348"/>
        <v>-716.87</v>
      </c>
      <c r="GQ82" s="36">
        <f t="shared" si="349"/>
        <v>0.28241241241241238</v>
      </c>
      <c r="GR82" s="35">
        <v>0</v>
      </c>
      <c r="GS82" s="35">
        <f t="shared" si="350"/>
        <v>0</v>
      </c>
      <c r="GT82" s="36" t="e">
        <f t="shared" si="351"/>
        <v>#DIV/0!</v>
      </c>
      <c r="GU82" s="35">
        <f t="shared" si="352"/>
        <v>282.13</v>
      </c>
      <c r="GV82" s="35">
        <f t="shared" si="353"/>
        <v>-716.87</v>
      </c>
      <c r="GW82" s="36">
        <f t="shared" si="354"/>
        <v>0.28241241241241238</v>
      </c>
      <c r="GX82" s="35">
        <v>0</v>
      </c>
      <c r="GY82" s="35">
        <f t="shared" si="355"/>
        <v>0</v>
      </c>
      <c r="GZ82" s="36" t="e">
        <f t="shared" si="356"/>
        <v>#DIV/0!</v>
      </c>
      <c r="HA82" s="35">
        <f t="shared" si="357"/>
        <v>282.13</v>
      </c>
      <c r="HB82" s="35">
        <f t="shared" si="358"/>
        <v>-716.87</v>
      </c>
      <c r="HC82" s="36">
        <f t="shared" si="359"/>
        <v>0.28241241241241238</v>
      </c>
      <c r="HD82" s="35">
        <v>0</v>
      </c>
      <c r="HE82" s="35">
        <f t="shared" si="360"/>
        <v>-100.87</v>
      </c>
      <c r="HF82" s="36">
        <f t="shared" si="361"/>
        <v>0</v>
      </c>
      <c r="HG82" s="35">
        <f t="shared" si="362"/>
        <v>282.13</v>
      </c>
      <c r="HH82" s="35">
        <f t="shared" si="363"/>
        <v>-817.7399999999999</v>
      </c>
      <c r="HI82" s="36">
        <f t="shared" si="364"/>
        <v>0.25651213325211164</v>
      </c>
      <c r="HJ82" s="22">
        <f t="shared" si="365"/>
        <v>93.102899999999991</v>
      </c>
      <c r="HK82" s="37">
        <f t="shared" si="366"/>
        <v>-269.85419999999999</v>
      </c>
    </row>
    <row r="83" spans="1:219" s="1" customFormat="1" ht="11.25" x14ac:dyDescent="0.2">
      <c r="A83" s="13">
        <v>73</v>
      </c>
      <c r="B83" s="21">
        <v>62</v>
      </c>
      <c r="C83" s="21" t="s">
        <v>186</v>
      </c>
      <c r="D83" s="13">
        <v>1020177103</v>
      </c>
      <c r="E83" s="13"/>
      <c r="F83" s="13">
        <v>86618101</v>
      </c>
      <c r="G83" s="22"/>
      <c r="H83" s="22"/>
      <c r="I83" s="22"/>
      <c r="J83" s="23"/>
      <c r="K83" s="22"/>
      <c r="L83" s="22"/>
      <c r="M83" s="22"/>
      <c r="N83" s="23"/>
      <c r="O83" s="22"/>
      <c r="P83" s="22"/>
      <c r="Q83" s="22"/>
      <c r="R83" s="23"/>
      <c r="S83" s="22"/>
      <c r="T83" s="22"/>
      <c r="U83" s="22"/>
      <c r="V83" s="23"/>
      <c r="W83" s="22"/>
      <c r="X83" s="22"/>
      <c r="Y83" s="24"/>
      <c r="Z83" s="22"/>
      <c r="AA83" s="22"/>
      <c r="AB83" s="24"/>
      <c r="AC83" s="22"/>
      <c r="AD83" s="22"/>
      <c r="AE83" s="24"/>
      <c r="AF83" s="25"/>
      <c r="AG83" s="25"/>
      <c r="AH83" s="26"/>
      <c r="AI83" s="22"/>
      <c r="AJ83" s="22"/>
      <c r="AK83" s="24"/>
      <c r="AL83" s="22"/>
      <c r="AM83" s="22"/>
      <c r="AN83" s="24"/>
      <c r="AO83" s="22"/>
      <c r="AP83" s="22"/>
      <c r="AQ83" s="24"/>
      <c r="AR83" s="27"/>
      <c r="AS83" s="27"/>
      <c r="AT83" s="28"/>
      <c r="AU83" s="22"/>
      <c r="AV83" s="22"/>
      <c r="AW83" s="24"/>
      <c r="AX83" s="22"/>
      <c r="AY83" s="22"/>
      <c r="AZ83" s="24"/>
      <c r="BA83" s="22"/>
      <c r="BB83" s="22"/>
      <c r="BC83" s="24"/>
      <c r="BD83" s="27"/>
      <c r="BE83" s="27"/>
      <c r="BF83" s="28"/>
      <c r="BG83" s="22"/>
      <c r="BH83" s="22"/>
      <c r="BI83" s="24"/>
      <c r="BJ83" s="22"/>
      <c r="BK83" s="22"/>
      <c r="BL83" s="24"/>
      <c r="BM83" s="22"/>
      <c r="BN83" s="22"/>
      <c r="BO83" s="24"/>
      <c r="BP83" s="27"/>
      <c r="BQ83" s="22"/>
      <c r="BR83" s="24"/>
      <c r="BS83" s="22"/>
      <c r="BT83" s="22"/>
      <c r="BU83" s="24"/>
      <c r="BV83" s="22"/>
      <c r="BW83" s="22"/>
      <c r="BX83" s="24"/>
      <c r="BY83" s="22"/>
      <c r="BZ83" s="22"/>
      <c r="CA83" s="24"/>
      <c r="CB83" s="29"/>
      <c r="CC83" s="29"/>
      <c r="CD83" s="30"/>
      <c r="CE83" s="22"/>
      <c r="CF83" s="22"/>
      <c r="CG83" s="24"/>
      <c r="CH83" s="22"/>
      <c r="CI83" s="22"/>
      <c r="CJ83" s="24"/>
      <c r="CK83" s="22"/>
      <c r="CL83" s="22"/>
      <c r="CM83" s="24"/>
      <c r="CN83" s="29"/>
      <c r="CO83" s="29"/>
      <c r="CP83" s="30"/>
      <c r="CQ83" s="22"/>
      <c r="CR83" s="22"/>
      <c r="CS83" s="24"/>
      <c r="CT83" s="22"/>
      <c r="CU83" s="22"/>
      <c r="CV83" s="24"/>
      <c r="CW83" s="22"/>
      <c r="CX83" s="22"/>
      <c r="CY83" s="24"/>
      <c r="CZ83" s="29"/>
      <c r="DA83" s="29"/>
      <c r="DB83" s="30"/>
      <c r="DC83" s="22"/>
      <c r="DD83" s="22"/>
      <c r="DE83" s="24"/>
      <c r="DF83" s="22"/>
      <c r="DG83" s="22"/>
      <c r="DH83" s="24"/>
      <c r="DI83" s="22"/>
      <c r="DJ83" s="22"/>
      <c r="DK83" s="24"/>
      <c r="DL83" s="29">
        <v>0</v>
      </c>
      <c r="DM83" s="29"/>
      <c r="DN83" s="30"/>
      <c r="DO83" s="22"/>
      <c r="DP83" s="22"/>
      <c r="DQ83" s="24"/>
      <c r="DR83" s="22"/>
      <c r="DS83" s="22"/>
      <c r="DT83" s="24"/>
      <c r="DU83" s="31"/>
      <c r="DV83" s="31"/>
      <c r="DW83" s="32"/>
      <c r="DX83" s="22"/>
      <c r="DY83" s="22"/>
      <c r="DZ83" s="24"/>
      <c r="EA83" s="31"/>
      <c r="EB83" s="31"/>
      <c r="EC83" s="32"/>
      <c r="ED83" s="22"/>
      <c r="EE83" s="22"/>
      <c r="EF83" s="24"/>
      <c r="EG83" s="22"/>
      <c r="EH83" s="22"/>
      <c r="EI83" s="24"/>
      <c r="EJ83" s="22"/>
      <c r="EK83" s="22"/>
      <c r="EL83" s="24"/>
      <c r="EM83" s="31">
        <v>388094</v>
      </c>
      <c r="EN83" s="31"/>
      <c r="EO83" s="32"/>
      <c r="EP83" s="22">
        <v>426304</v>
      </c>
      <c r="EQ83" s="22"/>
      <c r="ER83" s="24"/>
      <c r="ES83" s="22">
        <v>114408</v>
      </c>
      <c r="ET83" s="22">
        <f t="shared" si="331"/>
        <v>114408</v>
      </c>
      <c r="EU83" s="24" t="e">
        <f t="shared" si="332"/>
        <v>#DIV/0!</v>
      </c>
      <c r="EV83" s="31">
        <f t="shared" si="333"/>
        <v>928806</v>
      </c>
      <c r="EW83" s="31">
        <f t="shared" si="334"/>
        <v>928806</v>
      </c>
      <c r="EX83" s="32" t="e">
        <f t="shared" si="335"/>
        <v>#DIV/0!</v>
      </c>
      <c r="EY83" s="22">
        <v>444045.61</v>
      </c>
      <c r="EZ83" s="22">
        <f t="shared" si="221"/>
        <v>444045.61</v>
      </c>
      <c r="FA83" s="24" t="e">
        <f t="shared" si="222"/>
        <v>#DIV/0!</v>
      </c>
      <c r="FB83" s="22">
        <v>272208.53000000003</v>
      </c>
      <c r="FC83" s="22">
        <f t="shared" si="223"/>
        <v>272208.53000000003</v>
      </c>
      <c r="FD83" s="24" t="e">
        <f t="shared" si="224"/>
        <v>#DIV/0!</v>
      </c>
      <c r="FE83" s="33">
        <f t="shared" ref="FE83:FE114" si="367">EY83+FB83</f>
        <v>716254.14</v>
      </c>
      <c r="FF83" s="33">
        <f t="shared" si="225"/>
        <v>716254.14</v>
      </c>
      <c r="FG83" s="34" t="e">
        <f t="shared" si="226"/>
        <v>#DIV/0!</v>
      </c>
      <c r="FH83" s="22">
        <v>0</v>
      </c>
      <c r="FI83" s="22">
        <f t="shared" si="227"/>
        <v>0</v>
      </c>
      <c r="FJ83" s="24" t="e">
        <f t="shared" si="228"/>
        <v>#DIV/0!</v>
      </c>
      <c r="FK83" s="33">
        <f t="shared" ref="FK83:FK114" si="368">FE83+FH83</f>
        <v>716254.14</v>
      </c>
      <c r="FL83" s="33">
        <f t="shared" si="229"/>
        <v>328160.14</v>
      </c>
      <c r="FM83" s="34">
        <f t="shared" si="230"/>
        <v>1.8455687024277623</v>
      </c>
      <c r="FN83" s="22">
        <v>-7582</v>
      </c>
      <c r="FO83" s="22">
        <f t="shared" si="231"/>
        <v>-548294</v>
      </c>
      <c r="FP83" s="24">
        <f t="shared" si="232"/>
        <v>-1.4022252141620678E-2</v>
      </c>
      <c r="FQ83" s="35">
        <f t="shared" ref="FQ83:FQ114" si="369">FK83+FN83</f>
        <v>708672.14</v>
      </c>
      <c r="FR83" s="35">
        <f t="shared" ref="FR83:FR114" si="370">FQ83-EV83</f>
        <v>-220133.86</v>
      </c>
      <c r="FS83" s="36">
        <f t="shared" ref="FS83:FS114" si="371">FQ83/EV83</f>
        <v>0.76299263785978988</v>
      </c>
      <c r="FT83" s="35">
        <v>0</v>
      </c>
      <c r="FU83" s="35">
        <f t="shared" ref="FU83:FU114" si="372">FT83-EY83</f>
        <v>-444045.61</v>
      </c>
      <c r="FV83" s="36">
        <f t="shared" ref="FV83:FV114" si="373">FT83/EY83</f>
        <v>0</v>
      </c>
      <c r="FW83" s="35">
        <v>0</v>
      </c>
      <c r="FX83" s="35">
        <f t="shared" si="337"/>
        <v>-272208.53000000003</v>
      </c>
      <c r="FY83" s="36">
        <f t="shared" si="338"/>
        <v>0</v>
      </c>
      <c r="FZ83" s="35">
        <f t="shared" si="339"/>
        <v>0</v>
      </c>
      <c r="GA83" s="35">
        <f t="shared" si="340"/>
        <v>-716254.14</v>
      </c>
      <c r="GB83" s="36">
        <f t="shared" si="341"/>
        <v>0</v>
      </c>
      <c r="GC83" s="35">
        <v>0</v>
      </c>
      <c r="GD83" s="35">
        <f t="shared" si="342"/>
        <v>0</v>
      </c>
      <c r="GE83" s="36" t="e">
        <f t="shared" si="343"/>
        <v>#DIV/0!</v>
      </c>
      <c r="GF83" s="35">
        <f t="shared" si="344"/>
        <v>0</v>
      </c>
      <c r="GG83" s="35">
        <f t="shared" si="345"/>
        <v>-716254.14</v>
      </c>
      <c r="GH83" s="36">
        <f t="shared" si="346"/>
        <v>0</v>
      </c>
      <c r="GI83" s="35">
        <v>1416.84</v>
      </c>
      <c r="GJ83" s="35">
        <f t="shared" ref="GJ83:GJ114" si="374">GI83-FN83</f>
        <v>8998.84</v>
      </c>
      <c r="GK83" s="36">
        <f t="shared" ref="GK83:GK114" si="375">GI83/FN83</f>
        <v>-0.18686890002637827</v>
      </c>
      <c r="GL83" s="35">
        <f t="shared" si="347"/>
        <v>1416.84</v>
      </c>
      <c r="GM83" s="35">
        <f t="shared" ref="GM83:GM114" si="376">GL83-FQ83</f>
        <v>-707255.3</v>
      </c>
      <c r="GN83" s="36">
        <f t="shared" ref="GN83:GN114" si="377">GL83/FQ83</f>
        <v>1.9992884156557924E-3</v>
      </c>
      <c r="GO83" s="35">
        <v>-592.77</v>
      </c>
      <c r="GP83" s="35">
        <f t="shared" si="348"/>
        <v>-592.77</v>
      </c>
      <c r="GQ83" s="36" t="e">
        <f t="shared" si="349"/>
        <v>#DIV/0!</v>
      </c>
      <c r="GR83" s="35">
        <v>0</v>
      </c>
      <c r="GS83" s="35">
        <f t="shared" si="350"/>
        <v>0</v>
      </c>
      <c r="GT83" s="36" t="e">
        <f t="shared" si="351"/>
        <v>#DIV/0!</v>
      </c>
      <c r="GU83" s="35">
        <f t="shared" si="352"/>
        <v>-592.77</v>
      </c>
      <c r="GV83" s="35">
        <f t="shared" si="353"/>
        <v>-592.77</v>
      </c>
      <c r="GW83" s="36" t="e">
        <f t="shared" si="354"/>
        <v>#DIV/0!</v>
      </c>
      <c r="GX83" s="35">
        <v>0</v>
      </c>
      <c r="GY83" s="35">
        <f t="shared" si="355"/>
        <v>0</v>
      </c>
      <c r="GZ83" s="36" t="e">
        <f t="shared" si="356"/>
        <v>#DIV/0!</v>
      </c>
      <c r="HA83" s="35">
        <f t="shared" si="357"/>
        <v>-592.77</v>
      </c>
      <c r="HB83" s="35">
        <f t="shared" si="358"/>
        <v>-592.77</v>
      </c>
      <c r="HC83" s="36" t="e">
        <f t="shared" si="359"/>
        <v>#DIV/0!</v>
      </c>
      <c r="HD83" s="35">
        <v>0</v>
      </c>
      <c r="HE83" s="35">
        <f t="shared" si="360"/>
        <v>-1416.84</v>
      </c>
      <c r="HF83" s="36">
        <f t="shared" si="361"/>
        <v>0</v>
      </c>
      <c r="HG83" s="35">
        <f t="shared" si="362"/>
        <v>-592.77</v>
      </c>
      <c r="HH83" s="35">
        <f t="shared" si="363"/>
        <v>-2009.61</v>
      </c>
      <c r="HI83" s="36">
        <f t="shared" si="364"/>
        <v>-0.41837469297874141</v>
      </c>
      <c r="HJ83" s="22">
        <f t="shared" si="365"/>
        <v>-195.61410000000001</v>
      </c>
      <c r="HK83" s="37">
        <f t="shared" si="366"/>
        <v>-663.17129999999986</v>
      </c>
    </row>
    <row r="84" spans="1:219" s="1" customFormat="1" ht="11.25" x14ac:dyDescent="0.2">
      <c r="A84" s="13">
        <v>74</v>
      </c>
      <c r="B84" s="21">
        <v>102</v>
      </c>
      <c r="C84" s="21" t="s">
        <v>187</v>
      </c>
      <c r="D84" s="13">
        <v>7841419025</v>
      </c>
      <c r="E84" s="13" t="s">
        <v>188</v>
      </c>
      <c r="F84" s="13">
        <v>86618422</v>
      </c>
      <c r="G84" s="22">
        <v>24972</v>
      </c>
      <c r="H84" s="22">
        <v>26149</v>
      </c>
      <c r="I84" s="22">
        <v>26496</v>
      </c>
      <c r="J84" s="23">
        <f>G84+H84+I84</f>
        <v>77617</v>
      </c>
      <c r="K84" s="22">
        <v>39133</v>
      </c>
      <c r="L84" s="22">
        <v>38414</v>
      </c>
      <c r="M84" s="22">
        <v>10321</v>
      </c>
      <c r="N84" s="23">
        <f>J84+K84+L84+M84</f>
        <v>165485</v>
      </c>
      <c r="O84" s="22">
        <v>25517</v>
      </c>
      <c r="P84" s="22">
        <v>23945</v>
      </c>
      <c r="Q84" s="22">
        <v>27430</v>
      </c>
      <c r="R84" s="23">
        <f>N84+O84+P84+Q84</f>
        <v>242377</v>
      </c>
      <c r="S84" s="22">
        <v>25697</v>
      </c>
      <c r="T84" s="22">
        <v>27811</v>
      </c>
      <c r="U84" s="22">
        <v>61918</v>
      </c>
      <c r="V84" s="23">
        <f>R84+S84+T84+U84</f>
        <v>357803</v>
      </c>
      <c r="W84" s="22">
        <v>22999</v>
      </c>
      <c r="X84" s="22">
        <f>W84-G84</f>
        <v>-1973</v>
      </c>
      <c r="Y84" s="24">
        <f>W84/G84</f>
        <v>0.92099151049175076</v>
      </c>
      <c r="Z84" s="22">
        <v>2560</v>
      </c>
      <c r="AA84" s="22">
        <f>Z84-H84</f>
        <v>-23589</v>
      </c>
      <c r="AB84" s="24">
        <f>Z84/H84</f>
        <v>9.7900493326704655E-2</v>
      </c>
      <c r="AC84" s="22">
        <v>53283</v>
      </c>
      <c r="AD84" s="22">
        <f>AC84-I84</f>
        <v>26787</v>
      </c>
      <c r="AE84" s="24">
        <f>AC84/I84</f>
        <v>2.0109827898550723</v>
      </c>
      <c r="AF84" s="25">
        <f>W84+Z84+AC84</f>
        <v>78842</v>
      </c>
      <c r="AG84" s="25">
        <f>AF84-J84</f>
        <v>1225</v>
      </c>
      <c r="AH84" s="26">
        <f>AF84/J84</f>
        <v>1.0157826249404125</v>
      </c>
      <c r="AI84" s="22">
        <v>22082</v>
      </c>
      <c r="AJ84" s="22">
        <f>AI84-K84</f>
        <v>-17051</v>
      </c>
      <c r="AK84" s="24">
        <f>AI84/K84</f>
        <v>0.56428078603735976</v>
      </c>
      <c r="AL84" s="22">
        <v>27873</v>
      </c>
      <c r="AM84" s="22">
        <f>AL84-L84</f>
        <v>-10541</v>
      </c>
      <c r="AN84" s="24">
        <f>AL84/L84</f>
        <v>0.72559483521632739</v>
      </c>
      <c r="AO84" s="22">
        <v>29757</v>
      </c>
      <c r="AP84" s="22">
        <f>AO84-M84</f>
        <v>19436</v>
      </c>
      <c r="AQ84" s="24">
        <f>AO84/M84</f>
        <v>2.8831508574750511</v>
      </c>
      <c r="AR84" s="27">
        <f>AF84+AI84+AL84+AO84</f>
        <v>158554</v>
      </c>
      <c r="AS84" s="27">
        <f>AR84-N84</f>
        <v>-6931</v>
      </c>
      <c r="AT84" s="28">
        <f>AR84/N84</f>
        <v>0.9581170498836753</v>
      </c>
      <c r="AU84" s="22">
        <v>34042</v>
      </c>
      <c r="AV84" s="22">
        <f>AU84-O84</f>
        <v>8525</v>
      </c>
      <c r="AW84" s="24">
        <f>AU84/O84</f>
        <v>1.3340909981580906</v>
      </c>
      <c r="AX84" s="22">
        <v>24853</v>
      </c>
      <c r="AY84" s="22">
        <f>AX84-P84</f>
        <v>908</v>
      </c>
      <c r="AZ84" s="24">
        <f>AX84/P84</f>
        <v>1.0379202338692837</v>
      </c>
      <c r="BA84" s="22">
        <v>30153</v>
      </c>
      <c r="BB84" s="22">
        <f>BA84-Q84</f>
        <v>2723</v>
      </c>
      <c r="BC84" s="24">
        <f>BA84/Q84</f>
        <v>1.099270871308786</v>
      </c>
      <c r="BD84" s="27">
        <f>AR84+AU84+AX84+BA84</f>
        <v>247602</v>
      </c>
      <c r="BE84" s="27">
        <f>BD84-R84</f>
        <v>5225</v>
      </c>
      <c r="BF84" s="28">
        <f>BD84/R84</f>
        <v>1.021557325983901</v>
      </c>
      <c r="BG84" s="22">
        <v>38029</v>
      </c>
      <c r="BH84" s="22">
        <f>BG84-S84</f>
        <v>12332</v>
      </c>
      <c r="BI84" s="24">
        <f>BG84/S84</f>
        <v>1.47990037747597</v>
      </c>
      <c r="BJ84" s="22">
        <v>21947</v>
      </c>
      <c r="BK84" s="22">
        <f>BJ84-T84</f>
        <v>-5864</v>
      </c>
      <c r="BL84" s="24">
        <f>BJ84/T84</f>
        <v>0.78914817877818133</v>
      </c>
      <c r="BM84" s="22">
        <v>71273</v>
      </c>
      <c r="BN84" s="22">
        <f>BM84-U84</f>
        <v>9355</v>
      </c>
      <c r="BO84" s="24">
        <f>BM84/U84</f>
        <v>1.1510869214121904</v>
      </c>
      <c r="BP84" s="27">
        <f>BD84+BG84+BJ84+BM84</f>
        <v>378851</v>
      </c>
      <c r="BQ84" s="22">
        <f>BP84-V84</f>
        <v>21048</v>
      </c>
      <c r="BR84" s="24">
        <f>BP84/V84</f>
        <v>1.0588256666377867</v>
      </c>
      <c r="BS84" s="22">
        <v>34893</v>
      </c>
      <c r="BT84" s="22">
        <f>BS84-W84</f>
        <v>11894</v>
      </c>
      <c r="BU84" s="24">
        <f>BS84/W84</f>
        <v>1.5171529196921605</v>
      </c>
      <c r="BV84" s="22">
        <v>26046</v>
      </c>
      <c r="BW84" s="22">
        <f>BV84-Z84</f>
        <v>23486</v>
      </c>
      <c r="BX84" s="24">
        <f>BV84/Z84</f>
        <v>10.17421875</v>
      </c>
      <c r="BY84" s="22">
        <v>32061</v>
      </c>
      <c r="BZ84" s="22">
        <f>BY84-AC84</f>
        <v>-21222</v>
      </c>
      <c r="CA84" s="24">
        <f>BY84/AC84</f>
        <v>0.60171161533697426</v>
      </c>
      <c r="CB84" s="29">
        <f>BS84+BV84+BY84</f>
        <v>93000</v>
      </c>
      <c r="CC84" s="29">
        <f>CB84-AF84</f>
        <v>14158</v>
      </c>
      <c r="CD84" s="30">
        <f>CB84/AF84</f>
        <v>1.1795743385505189</v>
      </c>
      <c r="CE84" s="22">
        <v>27436</v>
      </c>
      <c r="CF84" s="22">
        <f>CE84-AI84</f>
        <v>5354</v>
      </c>
      <c r="CG84" s="24">
        <f>CE84/AI84</f>
        <v>1.2424599221085046</v>
      </c>
      <c r="CH84" s="22">
        <v>27016</v>
      </c>
      <c r="CI84" s="22">
        <f>CH84-AL84</f>
        <v>-857</v>
      </c>
      <c r="CJ84" s="24">
        <f>CH84/AL84</f>
        <v>0.96925339934703836</v>
      </c>
      <c r="CK84" s="22">
        <v>44909</v>
      </c>
      <c r="CL84" s="22">
        <f>CK84-AO84</f>
        <v>15152</v>
      </c>
      <c r="CM84" s="24">
        <f>CK84/AO84</f>
        <v>1.5091911146957018</v>
      </c>
      <c r="CN84" s="29">
        <f>CB84+CE84+CH84+CK84</f>
        <v>192361</v>
      </c>
      <c r="CO84" s="29">
        <f>CN84-AR84</f>
        <v>33807</v>
      </c>
      <c r="CP84" s="30">
        <f>CN84/AR84</f>
        <v>1.2132207323687829</v>
      </c>
      <c r="CQ84" s="22">
        <v>32221</v>
      </c>
      <c r="CR84" s="22">
        <f>CQ84-AU84</f>
        <v>-1821</v>
      </c>
      <c r="CS84" s="24">
        <f>CQ84/AU84</f>
        <v>0.94650725574290584</v>
      </c>
      <c r="CT84" s="22">
        <v>24115</v>
      </c>
      <c r="CU84" s="22">
        <f>CT84-AX84</f>
        <v>-738</v>
      </c>
      <c r="CV84" s="24">
        <f>CT84/AX84</f>
        <v>0.97030539572687402</v>
      </c>
      <c r="CW84" s="22">
        <v>31449</v>
      </c>
      <c r="CX84" s="22">
        <f>CW84-BA84</f>
        <v>1296</v>
      </c>
      <c r="CY84" s="24">
        <f>CW84/BA84</f>
        <v>1.0429807979305541</v>
      </c>
      <c r="CZ84" s="29">
        <f>CN84+CQ84+CT84+CW84</f>
        <v>280146</v>
      </c>
      <c r="DA84" s="29">
        <f>CZ84-BD84</f>
        <v>32544</v>
      </c>
      <c r="DB84" s="30">
        <f>CZ84/BD84</f>
        <v>1.1314367412217996</v>
      </c>
      <c r="DC84" s="22">
        <v>36683</v>
      </c>
      <c r="DD84" s="22">
        <f>DC84-BG84</f>
        <v>-1346</v>
      </c>
      <c r="DE84" s="24">
        <f>DC84/BG84</f>
        <v>0.96460595861053411</v>
      </c>
      <c r="DF84" s="22">
        <v>32786</v>
      </c>
      <c r="DG84" s="22">
        <f>DF84-BJ84</f>
        <v>10839</v>
      </c>
      <c r="DH84" s="24">
        <f>DF84/BJ84</f>
        <v>1.4938715997630656</v>
      </c>
      <c r="DI84" s="22">
        <v>33225</v>
      </c>
      <c r="DJ84" s="22">
        <f>DI84-BM84</f>
        <v>-38048</v>
      </c>
      <c r="DK84" s="24">
        <f>DI84/BM84</f>
        <v>0.46616530804091311</v>
      </c>
      <c r="DL84" s="29">
        <f>CZ84+DC84+DF84+DI84</f>
        <v>382840</v>
      </c>
      <c r="DM84" s="29">
        <f>DL84-BP84</f>
        <v>3989</v>
      </c>
      <c r="DN84" s="30">
        <f>DL84/BP84</f>
        <v>1.01052920541321</v>
      </c>
      <c r="DO84" s="22">
        <v>84754</v>
      </c>
      <c r="DP84" s="22">
        <f>DO84-BV84-BS84</f>
        <v>23815</v>
      </c>
      <c r="DQ84" s="24">
        <f>DO84/(BV84+BS84)</f>
        <v>1.390800636702276</v>
      </c>
      <c r="DR84" s="22">
        <v>33409</v>
      </c>
      <c r="DS84" s="22">
        <f>DR84-BY84</f>
        <v>1348</v>
      </c>
      <c r="DT84" s="24">
        <f>DR84/BY84</f>
        <v>1.0420448520008734</v>
      </c>
      <c r="DU84" s="31">
        <f>DO84+DR84</f>
        <v>118163</v>
      </c>
      <c r="DV84" s="31">
        <f>DU84-CB84</f>
        <v>25163</v>
      </c>
      <c r="DW84" s="32">
        <f>DU84/CB84</f>
        <v>1.2705698924731184</v>
      </c>
      <c r="DX84" s="22">
        <v>106364</v>
      </c>
      <c r="DY84" s="22">
        <f>DX84-(CK84+CH84+CE84)</f>
        <v>7003</v>
      </c>
      <c r="DZ84" s="24">
        <f>DX84/(CK84+CH84+CE84)</f>
        <v>1.0704803695614979</v>
      </c>
      <c r="EA84" s="31">
        <f>DU84+DX84</f>
        <v>224527</v>
      </c>
      <c r="EB84" s="31">
        <f>EA84-CN84</f>
        <v>32166</v>
      </c>
      <c r="EC84" s="32">
        <f>EA84/CN84</f>
        <v>1.1672168474898759</v>
      </c>
      <c r="ED84" s="22">
        <v>36751</v>
      </c>
      <c r="EE84" s="22">
        <f>ED84-CQ84</f>
        <v>4530</v>
      </c>
      <c r="EF84" s="24">
        <f>ED84/CQ84</f>
        <v>1.1405915396790913</v>
      </c>
      <c r="EG84" s="22">
        <v>51272</v>
      </c>
      <c r="EH84" s="22">
        <f>EG84-CT84</f>
        <v>27157</v>
      </c>
      <c r="EI84" s="24">
        <f>EG84/CT84</f>
        <v>2.1261455525606467</v>
      </c>
      <c r="EJ84" s="22">
        <v>32909</v>
      </c>
      <c r="EK84" s="22">
        <f>EJ84-CW84</f>
        <v>1460</v>
      </c>
      <c r="EL84" s="24">
        <f>EJ84/CW84</f>
        <v>1.0464243696142961</v>
      </c>
      <c r="EM84" s="31">
        <f>EA84+ED84+EG84+EJ84</f>
        <v>345459</v>
      </c>
      <c r="EN84" s="31">
        <f>EM84-CZ84</f>
        <v>65313</v>
      </c>
      <c r="EO84" s="32">
        <f>EM84/CZ84</f>
        <v>1.2331391488723737</v>
      </c>
      <c r="EP84" s="22">
        <v>64037</v>
      </c>
      <c r="EQ84" s="22">
        <f>EP84-DF84-DC84</f>
        <v>-5432</v>
      </c>
      <c r="ER84" s="24">
        <f>EP84/(DC84+DF84)</f>
        <v>0.92180684909815891</v>
      </c>
      <c r="ES84" s="22">
        <v>92354</v>
      </c>
      <c r="ET84" s="22">
        <f t="shared" si="331"/>
        <v>59129</v>
      </c>
      <c r="EU84" s="24">
        <f t="shared" si="332"/>
        <v>2.7796538750940556</v>
      </c>
      <c r="EV84" s="31">
        <f t="shared" si="333"/>
        <v>501850</v>
      </c>
      <c r="EW84" s="31">
        <f t="shared" si="334"/>
        <v>119010</v>
      </c>
      <c r="EX84" s="32">
        <f t="shared" si="335"/>
        <v>1.3108609340716748</v>
      </c>
      <c r="EY84" s="22">
        <v>129891</v>
      </c>
      <c r="EZ84" s="22">
        <f t="shared" si="221"/>
        <v>11728</v>
      </c>
      <c r="FA84" s="24">
        <f t="shared" si="222"/>
        <v>1.0992527271650179</v>
      </c>
      <c r="FB84" s="22">
        <v>101686</v>
      </c>
      <c r="FC84" s="22">
        <f t="shared" si="223"/>
        <v>-4678</v>
      </c>
      <c r="FD84" s="24">
        <f t="shared" si="224"/>
        <v>0.9560189537813546</v>
      </c>
      <c r="FE84" s="33">
        <f t="shared" si="367"/>
        <v>231577</v>
      </c>
      <c r="FF84" s="33">
        <f t="shared" si="225"/>
        <v>7050</v>
      </c>
      <c r="FG84" s="34">
        <f t="shared" si="226"/>
        <v>1.0313993417272755</v>
      </c>
      <c r="FH84" s="22">
        <v>135390</v>
      </c>
      <c r="FI84" s="22">
        <f t="shared" si="227"/>
        <v>14458</v>
      </c>
      <c r="FJ84" s="24">
        <f t="shared" si="228"/>
        <v>1.1195547911222836</v>
      </c>
      <c r="FK84" s="33">
        <f t="shared" si="368"/>
        <v>366967</v>
      </c>
      <c r="FL84" s="33">
        <f t="shared" si="229"/>
        <v>21508</v>
      </c>
      <c r="FM84" s="34">
        <f t="shared" si="230"/>
        <v>1.0622591971840363</v>
      </c>
      <c r="FN84" s="22">
        <v>179312</v>
      </c>
      <c r="FO84" s="22">
        <f t="shared" si="231"/>
        <v>22921</v>
      </c>
      <c r="FP84" s="24">
        <f t="shared" si="232"/>
        <v>1.1465621423227679</v>
      </c>
      <c r="FQ84" s="35">
        <f t="shared" si="369"/>
        <v>546279</v>
      </c>
      <c r="FR84" s="35">
        <f t="shared" si="370"/>
        <v>44429</v>
      </c>
      <c r="FS84" s="36">
        <f t="shared" si="371"/>
        <v>1.0885304373816878</v>
      </c>
      <c r="FT84" s="35">
        <v>130610</v>
      </c>
      <c r="FU84" s="35">
        <f t="shared" si="372"/>
        <v>719</v>
      </c>
      <c r="FV84" s="36">
        <f t="shared" si="373"/>
        <v>1.0055354104595391</v>
      </c>
      <c r="FW84" s="35">
        <v>117772</v>
      </c>
      <c r="FX84" s="35">
        <f t="shared" si="337"/>
        <v>16086</v>
      </c>
      <c r="FY84" s="36">
        <f t="shared" si="338"/>
        <v>1.1581928682414491</v>
      </c>
      <c r="FZ84" s="35">
        <f t="shared" si="339"/>
        <v>248382</v>
      </c>
      <c r="GA84" s="35">
        <f t="shared" si="340"/>
        <v>16805</v>
      </c>
      <c r="GB84" s="36">
        <f t="shared" si="341"/>
        <v>1.0725676556825592</v>
      </c>
      <c r="GC84" s="35">
        <v>124349</v>
      </c>
      <c r="GD84" s="35">
        <f t="shared" si="342"/>
        <v>-11041</v>
      </c>
      <c r="GE84" s="36">
        <f t="shared" si="343"/>
        <v>0.91845040254080801</v>
      </c>
      <c r="GF84" s="35">
        <f t="shared" si="344"/>
        <v>372731</v>
      </c>
      <c r="GG84" s="35">
        <f t="shared" si="345"/>
        <v>5764</v>
      </c>
      <c r="GH84" s="36">
        <f t="shared" si="346"/>
        <v>1.0157071344289814</v>
      </c>
      <c r="GI84" s="35">
        <v>172470</v>
      </c>
      <c r="GJ84" s="35">
        <f t="shared" si="374"/>
        <v>-6842</v>
      </c>
      <c r="GK84" s="36">
        <f t="shared" si="375"/>
        <v>0.96184304452574287</v>
      </c>
      <c r="GL84" s="35">
        <f t="shared" si="347"/>
        <v>545201</v>
      </c>
      <c r="GM84" s="35">
        <f t="shared" si="376"/>
        <v>-1078</v>
      </c>
      <c r="GN84" s="36">
        <f t="shared" si="377"/>
        <v>0.99802664938611951</v>
      </c>
      <c r="GO84" s="35">
        <v>93373</v>
      </c>
      <c r="GP84" s="35">
        <f t="shared" si="348"/>
        <v>-37237</v>
      </c>
      <c r="GQ84" s="36">
        <f t="shared" si="349"/>
        <v>0.71489931858203815</v>
      </c>
      <c r="GR84" s="35">
        <v>87777</v>
      </c>
      <c r="GS84" s="35">
        <f t="shared" si="350"/>
        <v>-29995</v>
      </c>
      <c r="GT84" s="36">
        <f t="shared" si="351"/>
        <v>0.74531297761776993</v>
      </c>
      <c r="GU84" s="35">
        <f t="shared" si="352"/>
        <v>181150</v>
      </c>
      <c r="GV84" s="35">
        <f t="shared" si="353"/>
        <v>-67232</v>
      </c>
      <c r="GW84" s="36">
        <f t="shared" si="354"/>
        <v>0.72932016007601197</v>
      </c>
      <c r="GX84" s="35">
        <v>167455</v>
      </c>
      <c r="GY84" s="35">
        <f t="shared" si="355"/>
        <v>43106</v>
      </c>
      <c r="GZ84" s="36">
        <f t="shared" si="356"/>
        <v>1.3466533707548916</v>
      </c>
      <c r="HA84" s="35">
        <f t="shared" si="357"/>
        <v>348605</v>
      </c>
      <c r="HB84" s="35">
        <f t="shared" si="358"/>
        <v>-24126</v>
      </c>
      <c r="HC84" s="36">
        <f t="shared" si="359"/>
        <v>0.9352723545935272</v>
      </c>
      <c r="HD84" s="35">
        <v>192904</v>
      </c>
      <c r="HE84" s="35">
        <f t="shared" si="360"/>
        <v>20434</v>
      </c>
      <c r="HF84" s="36">
        <f t="shared" si="361"/>
        <v>1.1184785759842291</v>
      </c>
      <c r="HG84" s="35">
        <f t="shared" si="362"/>
        <v>541509</v>
      </c>
      <c r="HH84" s="35">
        <f t="shared" si="363"/>
        <v>-3692</v>
      </c>
      <c r="HI84" s="36">
        <f t="shared" si="364"/>
        <v>0.99322818556825831</v>
      </c>
      <c r="HJ84" s="22">
        <f t="shared" si="365"/>
        <v>222018.69</v>
      </c>
      <c r="HK84" s="37">
        <f t="shared" si="366"/>
        <v>-1513.72</v>
      </c>
    </row>
    <row r="85" spans="1:219" s="1" customFormat="1" ht="11.25" x14ac:dyDescent="0.2">
      <c r="A85" s="13">
        <v>75</v>
      </c>
      <c r="B85" s="21">
        <v>106</v>
      </c>
      <c r="C85" s="21" t="s">
        <v>189</v>
      </c>
      <c r="D85" s="13">
        <v>1001184793</v>
      </c>
      <c r="E85" s="13"/>
      <c r="F85" s="13">
        <v>86618422</v>
      </c>
      <c r="G85" s="22"/>
      <c r="H85" s="22"/>
      <c r="I85" s="22"/>
      <c r="J85" s="23"/>
      <c r="K85" s="22"/>
      <c r="L85" s="22"/>
      <c r="M85" s="22"/>
      <c r="N85" s="23"/>
      <c r="O85" s="22"/>
      <c r="P85" s="22"/>
      <c r="Q85" s="22"/>
      <c r="R85" s="23"/>
      <c r="S85" s="22"/>
      <c r="T85" s="22"/>
      <c r="U85" s="22"/>
      <c r="V85" s="23"/>
      <c r="W85" s="22"/>
      <c r="X85" s="22"/>
      <c r="Y85" s="24"/>
      <c r="Z85" s="22"/>
      <c r="AA85" s="22"/>
      <c r="AB85" s="24"/>
      <c r="AC85" s="22"/>
      <c r="AD85" s="22"/>
      <c r="AE85" s="24"/>
      <c r="AF85" s="25"/>
      <c r="AG85" s="25"/>
      <c r="AH85" s="26"/>
      <c r="AI85" s="22"/>
      <c r="AJ85" s="22"/>
      <c r="AK85" s="24"/>
      <c r="AL85" s="22"/>
      <c r="AM85" s="22"/>
      <c r="AN85" s="24"/>
      <c r="AO85" s="22"/>
      <c r="AP85" s="22"/>
      <c r="AQ85" s="24"/>
      <c r="AR85" s="27"/>
      <c r="AS85" s="27"/>
      <c r="AT85" s="28"/>
      <c r="AU85" s="22"/>
      <c r="AV85" s="22"/>
      <c r="AW85" s="24"/>
      <c r="AX85" s="22"/>
      <c r="AY85" s="22"/>
      <c r="AZ85" s="24"/>
      <c r="BA85" s="22"/>
      <c r="BB85" s="22"/>
      <c r="BC85" s="24"/>
      <c r="BD85" s="27"/>
      <c r="BE85" s="27"/>
      <c r="BF85" s="28"/>
      <c r="BG85" s="22"/>
      <c r="BH85" s="22"/>
      <c r="BI85" s="24"/>
      <c r="BJ85" s="22"/>
      <c r="BK85" s="22"/>
      <c r="BL85" s="24"/>
      <c r="BM85" s="22"/>
      <c r="BN85" s="22"/>
      <c r="BO85" s="24"/>
      <c r="BP85" s="27"/>
      <c r="BQ85" s="22"/>
      <c r="BR85" s="24"/>
      <c r="BS85" s="22"/>
      <c r="BT85" s="22"/>
      <c r="BU85" s="24"/>
      <c r="BV85" s="22"/>
      <c r="BW85" s="22"/>
      <c r="BX85" s="24"/>
      <c r="BY85" s="22"/>
      <c r="BZ85" s="22"/>
      <c r="CA85" s="24"/>
      <c r="CB85" s="29"/>
      <c r="CC85" s="29"/>
      <c r="CD85" s="30"/>
      <c r="CE85" s="22"/>
      <c r="CF85" s="22"/>
      <c r="CG85" s="24"/>
      <c r="CH85" s="22"/>
      <c r="CI85" s="22"/>
      <c r="CJ85" s="24"/>
      <c r="CK85" s="22"/>
      <c r="CL85" s="22"/>
      <c r="CM85" s="24"/>
      <c r="CN85" s="29"/>
      <c r="CO85" s="29"/>
      <c r="CP85" s="30"/>
      <c r="CQ85" s="22"/>
      <c r="CR85" s="22"/>
      <c r="CS85" s="24"/>
      <c r="CT85" s="22"/>
      <c r="CU85" s="22"/>
      <c r="CV85" s="24"/>
      <c r="CW85" s="22"/>
      <c r="CX85" s="22"/>
      <c r="CY85" s="24"/>
      <c r="CZ85" s="29"/>
      <c r="DA85" s="29"/>
      <c r="DB85" s="30"/>
      <c r="DC85" s="22"/>
      <c r="DD85" s="22"/>
      <c r="DE85" s="24"/>
      <c r="DF85" s="22"/>
      <c r="DG85" s="22"/>
      <c r="DH85" s="24"/>
      <c r="DI85" s="22"/>
      <c r="DJ85" s="22"/>
      <c r="DK85" s="24"/>
      <c r="DL85" s="29"/>
      <c r="DM85" s="29"/>
      <c r="DN85" s="30"/>
      <c r="DO85" s="22"/>
      <c r="DP85" s="22"/>
      <c r="DQ85" s="24"/>
      <c r="DR85" s="22"/>
      <c r="DS85" s="22"/>
      <c r="DT85" s="24"/>
      <c r="DU85" s="31"/>
      <c r="DV85" s="31"/>
      <c r="DW85" s="32"/>
      <c r="DX85" s="22"/>
      <c r="DY85" s="22"/>
      <c r="DZ85" s="24"/>
      <c r="EA85" s="31"/>
      <c r="EB85" s="31"/>
      <c r="EC85" s="32"/>
      <c r="ED85" s="22"/>
      <c r="EE85" s="22"/>
      <c r="EF85" s="24"/>
      <c r="EG85" s="22"/>
      <c r="EH85" s="22"/>
      <c r="EI85" s="24"/>
      <c r="EJ85" s="22"/>
      <c r="EK85" s="22"/>
      <c r="EL85" s="24"/>
      <c r="EM85" s="31">
        <v>331320</v>
      </c>
      <c r="EN85" s="31"/>
      <c r="EO85" s="32"/>
      <c r="EP85" s="22">
        <v>121690.61</v>
      </c>
      <c r="EQ85" s="22"/>
      <c r="ER85" s="24"/>
      <c r="ES85" s="22">
        <v>50939</v>
      </c>
      <c r="ET85" s="22">
        <f t="shared" si="331"/>
        <v>50939</v>
      </c>
      <c r="EU85" s="24" t="e">
        <f t="shared" si="332"/>
        <v>#DIV/0!</v>
      </c>
      <c r="EV85" s="31">
        <f t="shared" si="333"/>
        <v>503949.61</v>
      </c>
      <c r="EW85" s="31">
        <f t="shared" si="334"/>
        <v>503949.61</v>
      </c>
      <c r="EX85" s="32" t="e">
        <f t="shared" si="335"/>
        <v>#DIV/0!</v>
      </c>
      <c r="EY85" s="22">
        <v>44741.04</v>
      </c>
      <c r="EZ85" s="22">
        <f t="shared" si="221"/>
        <v>44741.04</v>
      </c>
      <c r="FA85" s="24" t="e">
        <f t="shared" si="222"/>
        <v>#DIV/0!</v>
      </c>
      <c r="FB85" s="22">
        <v>37186</v>
      </c>
      <c r="FC85" s="22">
        <f t="shared" si="223"/>
        <v>37186</v>
      </c>
      <c r="FD85" s="24" t="e">
        <f t="shared" si="224"/>
        <v>#DIV/0!</v>
      </c>
      <c r="FE85" s="33">
        <f t="shared" si="367"/>
        <v>81927.040000000008</v>
      </c>
      <c r="FF85" s="33">
        <f t="shared" si="225"/>
        <v>81927.040000000008</v>
      </c>
      <c r="FG85" s="34" t="e">
        <f t="shared" si="226"/>
        <v>#DIV/0!</v>
      </c>
      <c r="FH85" s="22">
        <v>79054</v>
      </c>
      <c r="FI85" s="22">
        <f t="shared" si="227"/>
        <v>79054</v>
      </c>
      <c r="FJ85" s="24" t="e">
        <f t="shared" si="228"/>
        <v>#DIV/0!</v>
      </c>
      <c r="FK85" s="33">
        <f t="shared" si="368"/>
        <v>160981.04</v>
      </c>
      <c r="FL85" s="33">
        <f t="shared" si="229"/>
        <v>-170338.96</v>
      </c>
      <c r="FM85" s="34">
        <f t="shared" si="230"/>
        <v>0.48587782204515273</v>
      </c>
      <c r="FN85" s="22">
        <v>17613</v>
      </c>
      <c r="FO85" s="22">
        <f t="shared" si="231"/>
        <v>-155016.60999999999</v>
      </c>
      <c r="FP85" s="24">
        <f t="shared" si="232"/>
        <v>0.1020276880657959</v>
      </c>
      <c r="FQ85" s="35">
        <f t="shared" si="369"/>
        <v>178594.04</v>
      </c>
      <c r="FR85" s="35">
        <f t="shared" si="370"/>
        <v>-325355.56999999995</v>
      </c>
      <c r="FS85" s="36">
        <f t="shared" si="371"/>
        <v>0.35438868580531296</v>
      </c>
      <c r="FT85" s="35">
        <v>2907</v>
      </c>
      <c r="FU85" s="35">
        <f t="shared" si="372"/>
        <v>-41834.04</v>
      </c>
      <c r="FV85" s="36">
        <f t="shared" si="373"/>
        <v>6.4973903154687512E-2</v>
      </c>
      <c r="FW85" s="35">
        <v>0</v>
      </c>
      <c r="FX85" s="35">
        <f t="shared" si="337"/>
        <v>-37186</v>
      </c>
      <c r="FY85" s="36">
        <f t="shared" si="338"/>
        <v>0</v>
      </c>
      <c r="FZ85" s="35">
        <f t="shared" si="339"/>
        <v>2907</v>
      </c>
      <c r="GA85" s="35">
        <f t="shared" si="340"/>
        <v>-79020.040000000008</v>
      </c>
      <c r="GB85" s="36">
        <f t="shared" si="341"/>
        <v>3.5482790541437839E-2</v>
      </c>
      <c r="GC85" s="35">
        <v>0</v>
      </c>
      <c r="GD85" s="35">
        <f t="shared" si="342"/>
        <v>-79054</v>
      </c>
      <c r="GE85" s="36">
        <f t="shared" si="343"/>
        <v>0</v>
      </c>
      <c r="GF85" s="35">
        <f t="shared" si="344"/>
        <v>2907</v>
      </c>
      <c r="GG85" s="35">
        <f t="shared" si="345"/>
        <v>-158074.04</v>
      </c>
      <c r="GH85" s="36">
        <f t="shared" si="346"/>
        <v>1.8058027206185275E-2</v>
      </c>
      <c r="GI85" s="35">
        <v>1885.27</v>
      </c>
      <c r="GJ85" s="35">
        <f t="shared" si="374"/>
        <v>-15727.73</v>
      </c>
      <c r="GK85" s="36">
        <f t="shared" si="375"/>
        <v>0.10703855107023222</v>
      </c>
      <c r="GL85" s="35">
        <f t="shared" si="347"/>
        <v>4792.2700000000004</v>
      </c>
      <c r="GM85" s="35">
        <f t="shared" si="376"/>
        <v>-173801.77000000002</v>
      </c>
      <c r="GN85" s="36">
        <f t="shared" si="377"/>
        <v>2.6833314258415345E-2</v>
      </c>
      <c r="GO85" s="35">
        <v>0</v>
      </c>
      <c r="GP85" s="35">
        <f t="shared" si="348"/>
        <v>-2907</v>
      </c>
      <c r="GQ85" s="36">
        <f t="shared" si="349"/>
        <v>0</v>
      </c>
      <c r="GR85" s="35">
        <v>0</v>
      </c>
      <c r="GS85" s="35">
        <f t="shared" si="350"/>
        <v>0</v>
      </c>
      <c r="GT85" s="36" t="e">
        <f t="shared" si="351"/>
        <v>#DIV/0!</v>
      </c>
      <c r="GU85" s="35">
        <f t="shared" si="352"/>
        <v>0</v>
      </c>
      <c r="GV85" s="35">
        <f t="shared" si="353"/>
        <v>-2907</v>
      </c>
      <c r="GW85" s="36">
        <f t="shared" si="354"/>
        <v>0</v>
      </c>
      <c r="GX85" s="35">
        <v>0</v>
      </c>
      <c r="GY85" s="35">
        <f t="shared" si="355"/>
        <v>0</v>
      </c>
      <c r="GZ85" s="36" t="e">
        <f t="shared" si="356"/>
        <v>#DIV/0!</v>
      </c>
      <c r="HA85" s="35">
        <f t="shared" si="357"/>
        <v>0</v>
      </c>
      <c r="HB85" s="35">
        <f t="shared" si="358"/>
        <v>-2907</v>
      </c>
      <c r="HC85" s="36">
        <f t="shared" si="359"/>
        <v>0</v>
      </c>
      <c r="HD85" s="35">
        <v>0</v>
      </c>
      <c r="HE85" s="35">
        <f t="shared" si="360"/>
        <v>-1885.27</v>
      </c>
      <c r="HF85" s="36">
        <f t="shared" si="361"/>
        <v>0</v>
      </c>
      <c r="HG85" s="35">
        <f t="shared" si="362"/>
        <v>0</v>
      </c>
      <c r="HH85" s="35">
        <f t="shared" si="363"/>
        <v>-4792.2700000000004</v>
      </c>
      <c r="HI85" s="36">
        <f t="shared" si="364"/>
        <v>0</v>
      </c>
      <c r="HJ85" s="22">
        <f t="shared" si="365"/>
        <v>0</v>
      </c>
      <c r="HK85" s="37">
        <f t="shared" si="366"/>
        <v>-1964.8307</v>
      </c>
    </row>
    <row r="86" spans="1:219" s="1" customFormat="1" ht="11.25" x14ac:dyDescent="0.2">
      <c r="A86" s="13">
        <v>76</v>
      </c>
      <c r="B86" s="21">
        <v>58</v>
      </c>
      <c r="C86" s="21" t="s">
        <v>190</v>
      </c>
      <c r="D86" s="13">
        <v>1001000598</v>
      </c>
      <c r="E86" s="13">
        <v>1000101001</v>
      </c>
      <c r="F86" s="13">
        <v>86618101</v>
      </c>
      <c r="G86" s="22">
        <v>0</v>
      </c>
      <c r="H86" s="22">
        <v>0</v>
      </c>
      <c r="I86" s="22">
        <v>0</v>
      </c>
      <c r="J86" s="23">
        <f t="shared" ref="J86:J94" si="378">G86+H86+I86</f>
        <v>0</v>
      </c>
      <c r="K86" s="22">
        <v>25441</v>
      </c>
      <c r="L86" s="22">
        <v>0</v>
      </c>
      <c r="M86" s="22">
        <v>26937</v>
      </c>
      <c r="N86" s="23">
        <f t="shared" ref="N86:N94" si="379">J86+K86+L86+M86</f>
        <v>52378</v>
      </c>
      <c r="O86" s="22">
        <v>25991</v>
      </c>
      <c r="P86" s="22">
        <v>0</v>
      </c>
      <c r="Q86" s="22">
        <v>0</v>
      </c>
      <c r="R86" s="23">
        <f t="shared" ref="R86:R94" si="380">N86+O86+P86+Q86</f>
        <v>78369</v>
      </c>
      <c r="S86" s="22">
        <v>32989.99</v>
      </c>
      <c r="T86" s="22">
        <v>242295</v>
      </c>
      <c r="U86" s="22">
        <v>73230</v>
      </c>
      <c r="V86" s="23">
        <f t="shared" ref="V86:V94" si="381">R86+S86+T86+U86</f>
        <v>426883.99</v>
      </c>
      <c r="W86" s="22">
        <v>0</v>
      </c>
      <c r="X86" s="22">
        <f t="shared" ref="X86:X94" si="382">W86-G86</f>
        <v>0</v>
      </c>
      <c r="Y86" s="24" t="e">
        <f t="shared" ref="Y86:Y94" si="383">W86/G86</f>
        <v>#DIV/0!</v>
      </c>
      <c r="Z86" s="22">
        <v>7840.38</v>
      </c>
      <c r="AA86" s="22">
        <f t="shared" ref="AA86:AA94" si="384">Z86-H86</f>
        <v>7840.38</v>
      </c>
      <c r="AB86" s="24" t="e">
        <f t="shared" ref="AB86:AB94" si="385">Z86/H86</f>
        <v>#DIV/0!</v>
      </c>
      <c r="AC86" s="22">
        <v>0</v>
      </c>
      <c r="AD86" s="22">
        <f t="shared" ref="AD86:AD94" si="386">AC86-I86</f>
        <v>0</v>
      </c>
      <c r="AE86" s="24" t="e">
        <f t="shared" ref="AE86:AE94" si="387">AC86/I86</f>
        <v>#DIV/0!</v>
      </c>
      <c r="AF86" s="25">
        <f t="shared" ref="AF86:AF94" si="388">W86+Z86+AC86</f>
        <v>7840.38</v>
      </c>
      <c r="AG86" s="25">
        <f t="shared" ref="AG86:AG94" si="389">AF86-J86</f>
        <v>7840.38</v>
      </c>
      <c r="AH86" s="26" t="e">
        <f t="shared" ref="AH86:AH94" si="390">AF86/J86</f>
        <v>#DIV/0!</v>
      </c>
      <c r="AI86" s="22">
        <v>81455</v>
      </c>
      <c r="AJ86" s="22">
        <f t="shared" ref="AJ86:AJ94" si="391">AI86-K86</f>
        <v>56014</v>
      </c>
      <c r="AK86" s="24">
        <f t="shared" ref="AK86:AK94" si="392">AI86/K86</f>
        <v>3.2017216304390552</v>
      </c>
      <c r="AL86" s="22">
        <v>0</v>
      </c>
      <c r="AM86" s="22">
        <f t="shared" ref="AM86:AM94" si="393">AL86-L86</f>
        <v>0</v>
      </c>
      <c r="AN86" s="24" t="e">
        <f t="shared" ref="AN86:AN94" si="394">AL86/L86</f>
        <v>#DIV/0!</v>
      </c>
      <c r="AO86" s="22">
        <v>0</v>
      </c>
      <c r="AP86" s="22">
        <f t="shared" ref="AP86:AP94" si="395">AO86-M86</f>
        <v>-26937</v>
      </c>
      <c r="AQ86" s="24">
        <f t="shared" ref="AQ86:AQ94" si="396">AO86/M86</f>
        <v>0</v>
      </c>
      <c r="AR86" s="27">
        <f t="shared" ref="AR86:AR94" si="397">AF86+AI86+AL86+AO86</f>
        <v>89295.38</v>
      </c>
      <c r="AS86" s="27">
        <f>AR86-N86</f>
        <v>36917.380000000005</v>
      </c>
      <c r="AT86" s="28">
        <f>AR86/N86</f>
        <v>1.7048260720149682</v>
      </c>
      <c r="AU86" s="22">
        <v>183657</v>
      </c>
      <c r="AV86" s="22">
        <f t="shared" ref="AV86:AV94" si="398">AU86-O86</f>
        <v>157666</v>
      </c>
      <c r="AW86" s="24">
        <f t="shared" ref="AW86:AW94" si="399">AU86/O86</f>
        <v>7.0661767534915931</v>
      </c>
      <c r="AX86" s="22">
        <v>794.55</v>
      </c>
      <c r="AY86" s="22">
        <f t="shared" ref="AY86:AY94" si="400">AX86-P86</f>
        <v>794.55</v>
      </c>
      <c r="AZ86" s="24" t="e">
        <f t="shared" ref="AZ86:AZ94" si="401">AX86/P86</f>
        <v>#DIV/0!</v>
      </c>
      <c r="BA86" s="22">
        <v>0</v>
      </c>
      <c r="BB86" s="22">
        <f t="shared" ref="BB86:BB94" si="402">BA86-Q86</f>
        <v>0</v>
      </c>
      <c r="BC86" s="24" t="e">
        <f t="shared" ref="BC86:BC94" si="403">BA86/Q86</f>
        <v>#DIV/0!</v>
      </c>
      <c r="BD86" s="27">
        <f t="shared" ref="BD86:BD94" si="404">AR86+AU86+AX86+BA86</f>
        <v>273746.93</v>
      </c>
      <c r="BE86" s="27">
        <f t="shared" ref="BE86:BE94" si="405">BD86-R86</f>
        <v>195377.93</v>
      </c>
      <c r="BF86" s="28">
        <f t="shared" ref="BF86:BF94" si="406">BD86/R86</f>
        <v>3.4930512064719466</v>
      </c>
      <c r="BG86" s="22">
        <v>107158.82</v>
      </c>
      <c r="BH86" s="22">
        <f t="shared" ref="BH86:BH94" si="407">BG86-S86</f>
        <v>74168.830000000016</v>
      </c>
      <c r="BI86" s="24">
        <f t="shared" ref="BI86:BI94" si="408">BG86/S86</f>
        <v>3.2482222637836511</v>
      </c>
      <c r="BJ86" s="22">
        <v>26774</v>
      </c>
      <c r="BK86" s="22">
        <f t="shared" ref="BK86:BK94" si="409">BJ86-T86</f>
        <v>-215521</v>
      </c>
      <c r="BL86" s="24">
        <f t="shared" ref="BL86:BL94" si="410">BJ86/T86</f>
        <v>0.11050166119812625</v>
      </c>
      <c r="BM86" s="22">
        <v>31337</v>
      </c>
      <c r="BN86" s="22">
        <f t="shared" ref="BN86:BN94" si="411">BM86-U86</f>
        <v>-41893</v>
      </c>
      <c r="BO86" s="24">
        <f t="shared" ref="BO86:BO94" si="412">BM86/U86</f>
        <v>0.42792571350539399</v>
      </c>
      <c r="BP86" s="27">
        <f t="shared" ref="BP86:BP94" si="413">BD86+BG86+BJ86+BM86</f>
        <v>439016.75</v>
      </c>
      <c r="BQ86" s="22">
        <f t="shared" ref="BQ86:BQ94" si="414">BP86-V86</f>
        <v>12132.760000000009</v>
      </c>
      <c r="BR86" s="24">
        <f t="shared" ref="BR86:BR94" si="415">BP86/V86</f>
        <v>1.0284216796230752</v>
      </c>
      <c r="BS86" s="22">
        <v>32241</v>
      </c>
      <c r="BT86" s="22">
        <f t="shared" ref="BT86:BT94" si="416">BS86-W86</f>
        <v>32241</v>
      </c>
      <c r="BU86" s="24" t="e">
        <f t="shared" ref="BU86:BU94" si="417">BS86/W86</f>
        <v>#DIV/0!</v>
      </c>
      <c r="BV86" s="22">
        <v>1584</v>
      </c>
      <c r="BW86" s="22">
        <f t="shared" ref="BW86:BW94" si="418">BV86-Z86</f>
        <v>-6256.38</v>
      </c>
      <c r="BX86" s="24">
        <f t="shared" ref="BX86:BX94" si="419">BV86/Z86</f>
        <v>0.20203102400648948</v>
      </c>
      <c r="BY86" s="22">
        <v>0</v>
      </c>
      <c r="BZ86" s="22">
        <f t="shared" ref="BZ86:BZ94" si="420">BY86-AC86</f>
        <v>0</v>
      </c>
      <c r="CA86" s="24" t="e">
        <f t="shared" ref="CA86:CA94" si="421">BY86/AC86</f>
        <v>#DIV/0!</v>
      </c>
      <c r="CB86" s="29">
        <f t="shared" ref="CB86:CB94" si="422">BS86+BV86+BY86</f>
        <v>33825</v>
      </c>
      <c r="CC86" s="29">
        <f t="shared" ref="CC86:CC94" si="423">CB86-AF86</f>
        <v>25984.62</v>
      </c>
      <c r="CD86" s="30">
        <f t="shared" ref="CD86:CD94" si="424">CB86/AF86</f>
        <v>4.3142041584719104</v>
      </c>
      <c r="CE86" s="22">
        <v>51524</v>
      </c>
      <c r="CF86" s="22">
        <f t="shared" ref="CF86:CF94" si="425">CE86-AI86</f>
        <v>-29931</v>
      </c>
      <c r="CG86" s="24">
        <f t="shared" ref="CG86:CG94" si="426">CE86/AI86</f>
        <v>0.63254557731262662</v>
      </c>
      <c r="CH86" s="22">
        <v>0</v>
      </c>
      <c r="CI86" s="22">
        <f t="shared" ref="CI86:CI94" si="427">CH86-AL86</f>
        <v>0</v>
      </c>
      <c r="CJ86" s="24" t="e">
        <f t="shared" ref="CJ86:CJ94" si="428">CH86/AL86</f>
        <v>#DIV/0!</v>
      </c>
      <c r="CK86" s="22">
        <v>0</v>
      </c>
      <c r="CL86" s="22">
        <f t="shared" ref="CL86:CL94" si="429">CK86-AO86</f>
        <v>0</v>
      </c>
      <c r="CM86" s="24" t="e">
        <f t="shared" ref="CM86:CM94" si="430">CK86/AO86</f>
        <v>#DIV/0!</v>
      </c>
      <c r="CN86" s="29">
        <f t="shared" ref="CN86:CN94" si="431">CB86+CE86+CH86+CK86</f>
        <v>85349</v>
      </c>
      <c r="CO86" s="29">
        <f t="shared" ref="CO86:CO94" si="432">CN86-AR86</f>
        <v>-3946.3800000000047</v>
      </c>
      <c r="CP86" s="30">
        <f t="shared" ref="CP86:CP94" si="433">CN86/AR86</f>
        <v>0.95580532833837539</v>
      </c>
      <c r="CQ86" s="22">
        <v>85899</v>
      </c>
      <c r="CR86" s="22">
        <f t="shared" ref="CR86:CR94" si="434">CQ86-AU86</f>
        <v>-97758</v>
      </c>
      <c r="CS86" s="24">
        <f t="shared" ref="CS86:CS94" si="435">CQ86/AU86</f>
        <v>0.46771427171303026</v>
      </c>
      <c r="CT86" s="22">
        <v>0</v>
      </c>
      <c r="CU86" s="22">
        <f t="shared" ref="CU86:CU94" si="436">CT86-AX86</f>
        <v>-794.55</v>
      </c>
      <c r="CV86" s="24">
        <f t="shared" ref="CV86:CV94" si="437">CT86/AX86</f>
        <v>0</v>
      </c>
      <c r="CW86" s="22">
        <v>78463</v>
      </c>
      <c r="CX86" s="22">
        <f t="shared" ref="CX86:CX94" si="438">CW86-BA86</f>
        <v>78463</v>
      </c>
      <c r="CY86" s="24" t="e">
        <f t="shared" ref="CY86:CY94" si="439">CW86/BA86</f>
        <v>#DIV/0!</v>
      </c>
      <c r="CZ86" s="29">
        <f t="shared" ref="CZ86:CZ94" si="440">CN86+CQ86+CT86+CW86</f>
        <v>249711</v>
      </c>
      <c r="DA86" s="29">
        <f t="shared" ref="DA86:DA94" si="441">CZ86-BD86</f>
        <v>-24035.929999999993</v>
      </c>
      <c r="DB86" s="30">
        <f t="shared" ref="DB86:DB94" si="442">CZ86/BD86</f>
        <v>0.91219653129991274</v>
      </c>
      <c r="DC86" s="22">
        <v>28202</v>
      </c>
      <c r="DD86" s="22">
        <f t="shared" ref="DD86:DD94" si="443">DC86-BG86</f>
        <v>-78956.820000000007</v>
      </c>
      <c r="DE86" s="24">
        <f t="shared" ref="DE86:DE94" si="444">DC86/BG86</f>
        <v>0.26317945643671697</v>
      </c>
      <c r="DF86" s="22">
        <v>24855</v>
      </c>
      <c r="DG86" s="22">
        <f t="shared" ref="DG86:DG94" si="445">DF86-BJ86</f>
        <v>-1919</v>
      </c>
      <c r="DH86" s="24">
        <f t="shared" ref="DH86:DH94" si="446">DF86/BJ86</f>
        <v>0.92832598789870768</v>
      </c>
      <c r="DI86" s="22">
        <v>30998</v>
      </c>
      <c r="DJ86" s="22">
        <f t="shared" ref="DJ86:DJ94" si="447">DI86-BM86</f>
        <v>-339</v>
      </c>
      <c r="DK86" s="24">
        <f t="shared" ref="DK86:DK94" si="448">DI86/BM86</f>
        <v>0.98918211698631009</v>
      </c>
      <c r="DL86" s="29">
        <f t="shared" ref="DL86:DL94" si="449">CZ86+DC86+DF86+DI86</f>
        <v>333766</v>
      </c>
      <c r="DM86" s="29">
        <f t="shared" ref="DM86:DM94" si="450">DL86-BP86</f>
        <v>-105250.75</v>
      </c>
      <c r="DN86" s="30">
        <f t="shared" ref="DN86:DN94" si="451">DL86/BP86</f>
        <v>0.76025800837895141</v>
      </c>
      <c r="DO86" s="22">
        <v>51075</v>
      </c>
      <c r="DP86" s="22">
        <f t="shared" ref="DP86:DP94" si="452">DO86-BV86-BS86</f>
        <v>17250</v>
      </c>
      <c r="DQ86" s="24">
        <f t="shared" ref="DQ86:DQ94" si="453">DO86/(BV86+BS86)</f>
        <v>1.5099778270509978</v>
      </c>
      <c r="DR86" s="22">
        <v>31123</v>
      </c>
      <c r="DS86" s="22">
        <f t="shared" ref="DS86:DS94" si="454">DR86-BY86</f>
        <v>31123</v>
      </c>
      <c r="DT86" s="24" t="e">
        <f t="shared" ref="DT86:DT94" si="455">DR86/BY86</f>
        <v>#DIV/0!</v>
      </c>
      <c r="DU86" s="31">
        <f t="shared" ref="DU86:DU94" si="456">DO86+DR86</f>
        <v>82198</v>
      </c>
      <c r="DV86" s="31">
        <f t="shared" ref="DV86:DV94" si="457">DU86-CB86</f>
        <v>48373</v>
      </c>
      <c r="DW86" s="32">
        <f t="shared" ref="DW86:DW94" si="458">DU86/CB86</f>
        <v>2.4300960827790097</v>
      </c>
      <c r="DX86" s="22">
        <v>89815</v>
      </c>
      <c r="DY86" s="22">
        <f t="shared" ref="DY86:DY94" si="459">DX86-(CK86+CH86+CE86)</f>
        <v>38291</v>
      </c>
      <c r="DZ86" s="24">
        <f t="shared" ref="DZ86:DZ94" si="460">DX86/(CK86+CH86+CE86)</f>
        <v>1.7431682322801025</v>
      </c>
      <c r="EA86" s="31">
        <f t="shared" ref="EA86:EA94" si="461">DU86+DX86</f>
        <v>172013</v>
      </c>
      <c r="EB86" s="31">
        <f t="shared" ref="EB86:EB94" si="462">EA86-CN86</f>
        <v>86664</v>
      </c>
      <c r="EC86" s="32">
        <f t="shared" ref="EC86:EC94" si="463">EA86/CN86</f>
        <v>2.0154073275609554</v>
      </c>
      <c r="ED86" s="22">
        <v>34917</v>
      </c>
      <c r="EE86" s="22">
        <f t="shared" ref="EE86:EE94" si="464">ED86-CQ86</f>
        <v>-50982</v>
      </c>
      <c r="EF86" s="24">
        <f t="shared" ref="EF86:EF94" si="465">ED86/CQ86</f>
        <v>0.40648901617015332</v>
      </c>
      <c r="EG86" s="22">
        <v>28123</v>
      </c>
      <c r="EH86" s="22">
        <f t="shared" ref="EH86:EH94" si="466">EG86-CT86</f>
        <v>28123</v>
      </c>
      <c r="EI86" s="24" t="e">
        <f t="shared" ref="EI86:EI94" si="467">EG86/CT86</f>
        <v>#DIV/0!</v>
      </c>
      <c r="EJ86" s="22">
        <v>27770</v>
      </c>
      <c r="EK86" s="22">
        <f t="shared" ref="EK86:EK94" si="468">EJ86-CW86</f>
        <v>-50693</v>
      </c>
      <c r="EL86" s="24">
        <f t="shared" ref="EL86:EL94" si="469">EJ86/CW86</f>
        <v>0.35392477983253251</v>
      </c>
      <c r="EM86" s="31">
        <f t="shared" ref="EM86:EM94" si="470">EA86+ED86+EG86+EJ86</f>
        <v>262823</v>
      </c>
      <c r="EN86" s="31">
        <f t="shared" ref="EN86:EN94" si="471">EM86-CZ86</f>
        <v>13112</v>
      </c>
      <c r="EO86" s="32">
        <f t="shared" ref="EO86:EO94" si="472">EM86/CZ86</f>
        <v>1.0525087000572662</v>
      </c>
      <c r="EP86" s="22">
        <v>55813</v>
      </c>
      <c r="EQ86" s="22">
        <f t="shared" ref="EQ86:EQ94" si="473">EP86-DF86-DC86</f>
        <v>2756</v>
      </c>
      <c r="ER86" s="24">
        <f t="shared" ref="ER86:ER94" si="474">EP86/(DC86+DF86)</f>
        <v>1.0519441355523305</v>
      </c>
      <c r="ES86" s="22">
        <v>26228</v>
      </c>
      <c r="ET86" s="22">
        <f t="shared" si="331"/>
        <v>-4770</v>
      </c>
      <c r="EU86" s="24">
        <f t="shared" si="332"/>
        <v>0.84611910445835214</v>
      </c>
      <c r="EV86" s="31">
        <f t="shared" si="333"/>
        <v>344864</v>
      </c>
      <c r="EW86" s="31">
        <f t="shared" si="334"/>
        <v>11098</v>
      </c>
      <c r="EX86" s="32">
        <f t="shared" si="335"/>
        <v>1.0332508404091489</v>
      </c>
      <c r="EY86" s="22">
        <v>95453</v>
      </c>
      <c r="EZ86" s="22">
        <f t="shared" si="221"/>
        <v>13255</v>
      </c>
      <c r="FA86" s="24">
        <f t="shared" si="222"/>
        <v>1.1612569648896567</v>
      </c>
      <c r="FB86" s="22">
        <v>100380</v>
      </c>
      <c r="FC86" s="22">
        <f t="shared" si="223"/>
        <v>10565</v>
      </c>
      <c r="FD86" s="24">
        <f t="shared" si="224"/>
        <v>1.1176306852975562</v>
      </c>
      <c r="FE86" s="33">
        <f t="shared" si="367"/>
        <v>195833</v>
      </c>
      <c r="FF86" s="33">
        <f t="shared" si="225"/>
        <v>23820</v>
      </c>
      <c r="FG86" s="34">
        <f t="shared" si="226"/>
        <v>1.1384779057396825</v>
      </c>
      <c r="FH86" s="22">
        <v>95065</v>
      </c>
      <c r="FI86" s="22">
        <f t="shared" si="227"/>
        <v>4255</v>
      </c>
      <c r="FJ86" s="24">
        <f t="shared" si="228"/>
        <v>1.0468560731197005</v>
      </c>
      <c r="FK86" s="33">
        <f t="shared" si="368"/>
        <v>290898</v>
      </c>
      <c r="FL86" s="33">
        <f t="shared" si="229"/>
        <v>28075</v>
      </c>
      <c r="FM86" s="34">
        <f t="shared" si="230"/>
        <v>1.1068209403286622</v>
      </c>
      <c r="FN86" s="22">
        <v>105870</v>
      </c>
      <c r="FO86" s="22">
        <f t="shared" si="231"/>
        <v>23829</v>
      </c>
      <c r="FP86" s="24">
        <f t="shared" si="232"/>
        <v>1.2904523348082058</v>
      </c>
      <c r="FQ86" s="35">
        <f t="shared" si="369"/>
        <v>396768</v>
      </c>
      <c r="FR86" s="35">
        <f t="shared" si="370"/>
        <v>51904</v>
      </c>
      <c r="FS86" s="36">
        <f t="shared" si="371"/>
        <v>1.1505057065973834</v>
      </c>
      <c r="FT86" s="35">
        <v>106179</v>
      </c>
      <c r="FU86" s="35">
        <f t="shared" si="372"/>
        <v>10726</v>
      </c>
      <c r="FV86" s="36">
        <f t="shared" si="373"/>
        <v>1.1123694383623355</v>
      </c>
      <c r="FW86" s="35">
        <v>110771</v>
      </c>
      <c r="FX86" s="35">
        <f t="shared" si="337"/>
        <v>10391</v>
      </c>
      <c r="FY86" s="36">
        <f t="shared" si="338"/>
        <v>1.1035166367802351</v>
      </c>
      <c r="FZ86" s="35">
        <f t="shared" si="339"/>
        <v>216950</v>
      </c>
      <c r="GA86" s="35">
        <f t="shared" si="340"/>
        <v>21117</v>
      </c>
      <c r="GB86" s="36">
        <f t="shared" si="341"/>
        <v>1.1078316729049751</v>
      </c>
      <c r="GC86" s="35">
        <v>100788</v>
      </c>
      <c r="GD86" s="35">
        <f t="shared" si="342"/>
        <v>5723</v>
      </c>
      <c r="GE86" s="36">
        <f t="shared" si="343"/>
        <v>1.0602009151633094</v>
      </c>
      <c r="GF86" s="35">
        <f t="shared" si="344"/>
        <v>317738</v>
      </c>
      <c r="GG86" s="35">
        <f t="shared" si="345"/>
        <v>26840</v>
      </c>
      <c r="GH86" s="36">
        <f t="shared" si="346"/>
        <v>1.0922660176419225</v>
      </c>
      <c r="GI86" s="35">
        <v>101753</v>
      </c>
      <c r="GJ86" s="35">
        <f t="shared" si="374"/>
        <v>-4117</v>
      </c>
      <c r="GK86" s="36">
        <f t="shared" si="375"/>
        <v>0.96111268536884864</v>
      </c>
      <c r="GL86" s="35">
        <f t="shared" si="347"/>
        <v>419491</v>
      </c>
      <c r="GM86" s="35">
        <f t="shared" si="376"/>
        <v>22723</v>
      </c>
      <c r="GN86" s="36">
        <f t="shared" si="377"/>
        <v>1.0572702435680297</v>
      </c>
      <c r="GO86" s="35">
        <v>88115</v>
      </c>
      <c r="GP86" s="35">
        <f t="shared" si="348"/>
        <v>-18064</v>
      </c>
      <c r="GQ86" s="36">
        <f t="shared" si="349"/>
        <v>0.82987219695043279</v>
      </c>
      <c r="GR86" s="35">
        <v>121840.38</v>
      </c>
      <c r="GS86" s="35">
        <f t="shared" si="350"/>
        <v>11069.380000000005</v>
      </c>
      <c r="GT86" s="36">
        <f t="shared" si="351"/>
        <v>1.0999303066687129</v>
      </c>
      <c r="GU86" s="35">
        <f t="shared" si="352"/>
        <v>209955.38</v>
      </c>
      <c r="GV86" s="35">
        <f t="shared" si="353"/>
        <v>-6994.6199999999953</v>
      </c>
      <c r="GW86" s="36">
        <f t="shared" si="354"/>
        <v>0.96775929937773686</v>
      </c>
      <c r="GX86" s="35">
        <v>99543.12</v>
      </c>
      <c r="GY86" s="35">
        <f t="shared" si="355"/>
        <v>-1244.8800000000047</v>
      </c>
      <c r="GZ86" s="36">
        <f t="shared" si="356"/>
        <v>0.98764852958685556</v>
      </c>
      <c r="HA86" s="35">
        <f t="shared" si="357"/>
        <v>309498.5</v>
      </c>
      <c r="HB86" s="35">
        <f t="shared" si="358"/>
        <v>-8239.5</v>
      </c>
      <c r="HC86" s="36">
        <f t="shared" si="359"/>
        <v>0.97406825749516901</v>
      </c>
      <c r="HD86" s="35">
        <v>96080</v>
      </c>
      <c r="HE86" s="35">
        <f t="shared" si="360"/>
        <v>-5673</v>
      </c>
      <c r="HF86" s="36">
        <f t="shared" si="361"/>
        <v>0.94424734405865185</v>
      </c>
      <c r="HG86" s="35">
        <f t="shared" si="362"/>
        <v>405578.5</v>
      </c>
      <c r="HH86" s="35">
        <f t="shared" si="363"/>
        <v>-13912.5</v>
      </c>
      <c r="HI86" s="36">
        <f t="shared" si="364"/>
        <v>0.96683480694460666</v>
      </c>
      <c r="HJ86" s="22">
        <f t="shared" si="365"/>
        <v>133840.905</v>
      </c>
      <c r="HK86" s="37">
        <f t="shared" si="366"/>
        <v>-4591.125</v>
      </c>
    </row>
    <row r="87" spans="1:219" s="1" customFormat="1" ht="11.25" x14ac:dyDescent="0.2">
      <c r="A87" s="13">
        <v>77</v>
      </c>
      <c r="B87" s="21">
        <v>45</v>
      </c>
      <c r="C87" s="21" t="s">
        <v>191</v>
      </c>
      <c r="D87" s="13">
        <v>1012010397</v>
      </c>
      <c r="E87" s="13" t="s">
        <v>127</v>
      </c>
      <c r="F87" s="13">
        <v>86618101</v>
      </c>
      <c r="G87" s="22"/>
      <c r="H87" s="22">
        <v>137566</v>
      </c>
      <c r="I87" s="22">
        <v>97294</v>
      </c>
      <c r="J87" s="23">
        <f t="shared" si="378"/>
        <v>234860</v>
      </c>
      <c r="K87" s="22">
        <v>49837</v>
      </c>
      <c r="L87" s="22">
        <v>0</v>
      </c>
      <c r="M87" s="22">
        <v>136318</v>
      </c>
      <c r="N87" s="23">
        <f t="shared" si="379"/>
        <v>421015</v>
      </c>
      <c r="O87" s="22">
        <v>0</v>
      </c>
      <c r="P87" s="22">
        <v>136234</v>
      </c>
      <c r="Q87" s="22">
        <v>0</v>
      </c>
      <c r="R87" s="23">
        <f t="shared" si="380"/>
        <v>557249</v>
      </c>
      <c r="S87" s="22">
        <v>0</v>
      </c>
      <c r="T87" s="22">
        <v>0</v>
      </c>
      <c r="U87" s="22">
        <v>68876</v>
      </c>
      <c r="V87" s="23">
        <f t="shared" si="381"/>
        <v>626125</v>
      </c>
      <c r="W87" s="22">
        <v>0</v>
      </c>
      <c r="X87" s="22">
        <f t="shared" si="382"/>
        <v>0</v>
      </c>
      <c r="Y87" s="24" t="e">
        <f t="shared" si="383"/>
        <v>#DIV/0!</v>
      </c>
      <c r="Z87" s="22">
        <v>0</v>
      </c>
      <c r="AA87" s="22">
        <f t="shared" si="384"/>
        <v>-137566</v>
      </c>
      <c r="AB87" s="24">
        <f t="shared" si="385"/>
        <v>0</v>
      </c>
      <c r="AC87" s="22">
        <v>70495</v>
      </c>
      <c r="AD87" s="22">
        <f t="shared" si="386"/>
        <v>-26799</v>
      </c>
      <c r="AE87" s="24">
        <f t="shared" si="387"/>
        <v>0.72455649885912798</v>
      </c>
      <c r="AF87" s="25">
        <f t="shared" si="388"/>
        <v>70495</v>
      </c>
      <c r="AG87" s="25">
        <f t="shared" si="389"/>
        <v>-164365</v>
      </c>
      <c r="AH87" s="26">
        <f t="shared" si="390"/>
        <v>0.30015754066252237</v>
      </c>
      <c r="AI87" s="22">
        <v>0</v>
      </c>
      <c r="AJ87" s="22">
        <f t="shared" si="391"/>
        <v>-49837</v>
      </c>
      <c r="AK87" s="24">
        <f t="shared" si="392"/>
        <v>0</v>
      </c>
      <c r="AL87" s="22">
        <v>0</v>
      </c>
      <c r="AM87" s="22">
        <f t="shared" si="393"/>
        <v>0</v>
      </c>
      <c r="AN87" s="24" t="e">
        <f t="shared" si="394"/>
        <v>#DIV/0!</v>
      </c>
      <c r="AO87" s="22">
        <v>0</v>
      </c>
      <c r="AP87" s="22">
        <f t="shared" si="395"/>
        <v>-136318</v>
      </c>
      <c r="AQ87" s="24">
        <f t="shared" si="396"/>
        <v>0</v>
      </c>
      <c r="AR87" s="27">
        <f t="shared" si="397"/>
        <v>70495</v>
      </c>
      <c r="AS87" s="27">
        <f>AR87-N87</f>
        <v>-350520</v>
      </c>
      <c r="AT87" s="28">
        <f>AR87/N87</f>
        <v>0.16744059000273148</v>
      </c>
      <c r="AU87" s="22">
        <v>70680</v>
      </c>
      <c r="AV87" s="22">
        <f t="shared" si="398"/>
        <v>70680</v>
      </c>
      <c r="AW87" s="24" t="e">
        <f t="shared" si="399"/>
        <v>#DIV/0!</v>
      </c>
      <c r="AX87" s="22">
        <v>50040</v>
      </c>
      <c r="AY87" s="22">
        <f t="shared" si="400"/>
        <v>-86194</v>
      </c>
      <c r="AZ87" s="24">
        <f t="shared" si="401"/>
        <v>0.36730918860196426</v>
      </c>
      <c r="BA87" s="22">
        <v>53310</v>
      </c>
      <c r="BB87" s="22">
        <f t="shared" si="402"/>
        <v>53310</v>
      </c>
      <c r="BC87" s="24" t="e">
        <f t="shared" si="403"/>
        <v>#DIV/0!</v>
      </c>
      <c r="BD87" s="27">
        <f t="shared" si="404"/>
        <v>244525</v>
      </c>
      <c r="BE87" s="27">
        <f t="shared" si="405"/>
        <v>-312724</v>
      </c>
      <c r="BF87" s="28">
        <f t="shared" si="406"/>
        <v>0.43880742720040772</v>
      </c>
      <c r="BG87" s="22">
        <v>36863</v>
      </c>
      <c r="BH87" s="22">
        <f t="shared" si="407"/>
        <v>36863</v>
      </c>
      <c r="BI87" s="24" t="e">
        <f t="shared" si="408"/>
        <v>#DIV/0!</v>
      </c>
      <c r="BJ87" s="22">
        <v>46255.51</v>
      </c>
      <c r="BK87" s="22">
        <f t="shared" si="409"/>
        <v>46255.51</v>
      </c>
      <c r="BL87" s="24" t="e">
        <f t="shared" si="410"/>
        <v>#DIV/0!</v>
      </c>
      <c r="BM87" s="22">
        <v>51580</v>
      </c>
      <c r="BN87" s="22">
        <f t="shared" si="411"/>
        <v>-17296</v>
      </c>
      <c r="BO87" s="24">
        <f t="shared" si="412"/>
        <v>0.74888204889947152</v>
      </c>
      <c r="BP87" s="27">
        <f t="shared" si="413"/>
        <v>379223.51</v>
      </c>
      <c r="BQ87" s="22">
        <f t="shared" si="414"/>
        <v>-246901.49</v>
      </c>
      <c r="BR87" s="24">
        <f t="shared" si="415"/>
        <v>0.6056674146536235</v>
      </c>
      <c r="BS87" s="22">
        <v>54241</v>
      </c>
      <c r="BT87" s="22">
        <f t="shared" si="416"/>
        <v>54241</v>
      </c>
      <c r="BU87" s="24" t="e">
        <f t="shared" si="417"/>
        <v>#DIV/0!</v>
      </c>
      <c r="BV87" s="22">
        <v>56292</v>
      </c>
      <c r="BW87" s="22">
        <f t="shared" si="418"/>
        <v>56292</v>
      </c>
      <c r="BX87" s="24" t="e">
        <f t="shared" si="419"/>
        <v>#DIV/0!</v>
      </c>
      <c r="BY87" s="22">
        <v>54170</v>
      </c>
      <c r="BZ87" s="22">
        <f t="shared" si="420"/>
        <v>-16325</v>
      </c>
      <c r="CA87" s="24">
        <f t="shared" si="421"/>
        <v>0.7684232924320874</v>
      </c>
      <c r="CB87" s="29">
        <f t="shared" si="422"/>
        <v>164703</v>
      </c>
      <c r="CC87" s="29">
        <f t="shared" si="423"/>
        <v>94208</v>
      </c>
      <c r="CD87" s="30">
        <f t="shared" si="424"/>
        <v>2.3363784665579117</v>
      </c>
      <c r="CE87" s="22">
        <v>52982</v>
      </c>
      <c r="CF87" s="22">
        <f t="shared" si="425"/>
        <v>52982</v>
      </c>
      <c r="CG87" s="24" t="e">
        <f t="shared" si="426"/>
        <v>#DIV/0!</v>
      </c>
      <c r="CH87" s="22">
        <v>56667</v>
      </c>
      <c r="CI87" s="22">
        <f t="shared" si="427"/>
        <v>56667</v>
      </c>
      <c r="CJ87" s="24" t="e">
        <f t="shared" si="428"/>
        <v>#DIV/0!</v>
      </c>
      <c r="CK87" s="22">
        <v>65362</v>
      </c>
      <c r="CL87" s="22">
        <f t="shared" si="429"/>
        <v>65362</v>
      </c>
      <c r="CM87" s="24" t="e">
        <f t="shared" si="430"/>
        <v>#DIV/0!</v>
      </c>
      <c r="CN87" s="29">
        <f t="shared" si="431"/>
        <v>339714</v>
      </c>
      <c r="CO87" s="29">
        <f t="shared" si="432"/>
        <v>269219</v>
      </c>
      <c r="CP87" s="30">
        <f t="shared" si="433"/>
        <v>4.8189800695084761</v>
      </c>
      <c r="CQ87" s="22">
        <v>61168.47</v>
      </c>
      <c r="CR87" s="22">
        <f t="shared" si="434"/>
        <v>-9511.5299999999988</v>
      </c>
      <c r="CS87" s="24">
        <f t="shared" si="435"/>
        <v>0.86542826825127339</v>
      </c>
      <c r="CT87" s="22">
        <v>64680</v>
      </c>
      <c r="CU87" s="22">
        <f t="shared" si="436"/>
        <v>14640</v>
      </c>
      <c r="CV87" s="24">
        <f t="shared" si="437"/>
        <v>1.2925659472422062</v>
      </c>
      <c r="CW87" s="22">
        <v>57281</v>
      </c>
      <c r="CX87" s="22">
        <f t="shared" si="438"/>
        <v>3971</v>
      </c>
      <c r="CY87" s="24">
        <f t="shared" si="439"/>
        <v>1.0744888388670044</v>
      </c>
      <c r="CZ87" s="29">
        <f t="shared" si="440"/>
        <v>522843.47</v>
      </c>
      <c r="DA87" s="29">
        <f t="shared" si="441"/>
        <v>278318.46999999997</v>
      </c>
      <c r="DB87" s="30">
        <f t="shared" si="442"/>
        <v>2.1382004702995601</v>
      </c>
      <c r="DC87" s="22">
        <v>75276</v>
      </c>
      <c r="DD87" s="22">
        <f t="shared" si="443"/>
        <v>38413</v>
      </c>
      <c r="DE87" s="24">
        <f t="shared" si="444"/>
        <v>2.0420475815858721</v>
      </c>
      <c r="DF87" s="22">
        <v>36608</v>
      </c>
      <c r="DG87" s="22">
        <f t="shared" si="445"/>
        <v>-9647.510000000002</v>
      </c>
      <c r="DH87" s="24">
        <f t="shared" si="446"/>
        <v>0.79143003719989247</v>
      </c>
      <c r="DI87" s="22">
        <v>59122</v>
      </c>
      <c r="DJ87" s="22">
        <f t="shared" si="447"/>
        <v>7542</v>
      </c>
      <c r="DK87" s="24">
        <f t="shared" si="448"/>
        <v>1.1462194649088795</v>
      </c>
      <c r="DL87" s="29">
        <f t="shared" si="449"/>
        <v>693849.47</v>
      </c>
      <c r="DM87" s="29">
        <f t="shared" si="450"/>
        <v>314625.95999999996</v>
      </c>
      <c r="DN87" s="30">
        <f t="shared" si="451"/>
        <v>1.8296583721826738</v>
      </c>
      <c r="DO87" s="22">
        <v>80285</v>
      </c>
      <c r="DP87" s="22">
        <f t="shared" si="452"/>
        <v>-30248</v>
      </c>
      <c r="DQ87" s="24">
        <f t="shared" si="453"/>
        <v>0.72634416870979712</v>
      </c>
      <c r="DR87" s="22">
        <v>93311</v>
      </c>
      <c r="DS87" s="22">
        <f t="shared" si="454"/>
        <v>39141</v>
      </c>
      <c r="DT87" s="24">
        <f t="shared" si="455"/>
        <v>1.7225586117777367</v>
      </c>
      <c r="DU87" s="31">
        <f t="shared" si="456"/>
        <v>173596</v>
      </c>
      <c r="DV87" s="31">
        <f t="shared" si="457"/>
        <v>8893</v>
      </c>
      <c r="DW87" s="32">
        <f t="shared" si="458"/>
        <v>1.0539941591835</v>
      </c>
      <c r="DX87" s="22">
        <v>144657</v>
      </c>
      <c r="DY87" s="22">
        <f t="shared" si="459"/>
        <v>-30354</v>
      </c>
      <c r="DZ87" s="24">
        <f t="shared" si="460"/>
        <v>0.82655947340452884</v>
      </c>
      <c r="EA87" s="31">
        <f t="shared" si="461"/>
        <v>318253</v>
      </c>
      <c r="EB87" s="31">
        <f t="shared" si="462"/>
        <v>-21461</v>
      </c>
      <c r="EC87" s="32">
        <f t="shared" si="463"/>
        <v>0.93682627151074138</v>
      </c>
      <c r="ED87" s="22">
        <v>109624</v>
      </c>
      <c r="EE87" s="22">
        <f t="shared" si="464"/>
        <v>48455.53</v>
      </c>
      <c r="EF87" s="24">
        <f t="shared" si="465"/>
        <v>1.7921651465207482</v>
      </c>
      <c r="EG87" s="22">
        <v>61113</v>
      </c>
      <c r="EH87" s="22">
        <f t="shared" si="466"/>
        <v>-3567</v>
      </c>
      <c r="EI87" s="24">
        <f t="shared" si="467"/>
        <v>0.94485157699443412</v>
      </c>
      <c r="EJ87" s="22">
        <v>71572</v>
      </c>
      <c r="EK87" s="22">
        <f t="shared" si="468"/>
        <v>14291</v>
      </c>
      <c r="EL87" s="24">
        <f t="shared" si="469"/>
        <v>1.2494893594734728</v>
      </c>
      <c r="EM87" s="31">
        <f t="shared" si="470"/>
        <v>560562</v>
      </c>
      <c r="EN87" s="31">
        <f t="shared" si="471"/>
        <v>37718.530000000028</v>
      </c>
      <c r="EO87" s="32">
        <f t="shared" si="472"/>
        <v>1.0721411515381458</v>
      </c>
      <c r="EP87" s="22">
        <v>99355</v>
      </c>
      <c r="EQ87" s="22">
        <f t="shared" si="473"/>
        <v>-12529</v>
      </c>
      <c r="ER87" s="24">
        <f t="shared" si="474"/>
        <v>0.88801794715955806</v>
      </c>
      <c r="ES87" s="22">
        <v>51247</v>
      </c>
      <c r="ET87" s="22">
        <f t="shared" si="331"/>
        <v>-7875</v>
      </c>
      <c r="EU87" s="24">
        <f t="shared" si="332"/>
        <v>0.86680085247454419</v>
      </c>
      <c r="EV87" s="31">
        <f t="shared" si="333"/>
        <v>711164</v>
      </c>
      <c r="EW87" s="31">
        <f t="shared" si="334"/>
        <v>17314.530000000028</v>
      </c>
      <c r="EX87" s="32">
        <f t="shared" si="335"/>
        <v>1.0249543031286024</v>
      </c>
      <c r="EY87" s="22">
        <v>233243</v>
      </c>
      <c r="EZ87" s="22">
        <f t="shared" si="221"/>
        <v>59647</v>
      </c>
      <c r="FA87" s="24">
        <f t="shared" si="222"/>
        <v>1.3435966266503836</v>
      </c>
      <c r="FB87" s="22">
        <v>204078</v>
      </c>
      <c r="FC87" s="22">
        <f t="shared" si="223"/>
        <v>59421</v>
      </c>
      <c r="FD87" s="24">
        <f t="shared" si="224"/>
        <v>1.4107716875090732</v>
      </c>
      <c r="FE87" s="33">
        <f t="shared" si="367"/>
        <v>437321</v>
      </c>
      <c r="FF87" s="33">
        <f t="shared" si="225"/>
        <v>119068</v>
      </c>
      <c r="FG87" s="34">
        <f t="shared" si="226"/>
        <v>1.3741300160564081</v>
      </c>
      <c r="FH87" s="22">
        <v>155557</v>
      </c>
      <c r="FI87" s="22">
        <f t="shared" si="227"/>
        <v>-86752</v>
      </c>
      <c r="FJ87" s="24">
        <f t="shared" si="228"/>
        <v>0.64197780519914649</v>
      </c>
      <c r="FK87" s="33">
        <f t="shared" si="368"/>
        <v>592878</v>
      </c>
      <c r="FL87" s="33">
        <f t="shared" si="229"/>
        <v>32316</v>
      </c>
      <c r="FM87" s="34">
        <f t="shared" si="230"/>
        <v>1.0576492876791506</v>
      </c>
      <c r="FN87" s="22">
        <v>106770</v>
      </c>
      <c r="FO87" s="22">
        <f t="shared" si="231"/>
        <v>-43832</v>
      </c>
      <c r="FP87" s="24">
        <f t="shared" si="232"/>
        <v>0.70895472835686113</v>
      </c>
      <c r="FQ87" s="35">
        <f t="shared" si="369"/>
        <v>699648</v>
      </c>
      <c r="FR87" s="35">
        <f t="shared" si="370"/>
        <v>-11516</v>
      </c>
      <c r="FS87" s="36">
        <f t="shared" si="371"/>
        <v>0.98380682936706587</v>
      </c>
      <c r="FT87" s="35">
        <v>10620</v>
      </c>
      <c r="FU87" s="35">
        <f t="shared" si="372"/>
        <v>-222623</v>
      </c>
      <c r="FV87" s="36">
        <f t="shared" si="373"/>
        <v>4.5531913069202505E-2</v>
      </c>
      <c r="FW87" s="35">
        <v>21241</v>
      </c>
      <c r="FX87" s="35">
        <f t="shared" si="337"/>
        <v>-182837</v>
      </c>
      <c r="FY87" s="36">
        <f t="shared" si="338"/>
        <v>0.10408275267299757</v>
      </c>
      <c r="FZ87" s="35">
        <f t="shared" si="339"/>
        <v>31861</v>
      </c>
      <c r="GA87" s="35">
        <f t="shared" si="340"/>
        <v>-405460</v>
      </c>
      <c r="GB87" s="36">
        <f t="shared" si="341"/>
        <v>7.2854950939927415E-2</v>
      </c>
      <c r="GC87" s="35">
        <v>5310</v>
      </c>
      <c r="GD87" s="35">
        <f t="shared" si="342"/>
        <v>-150247</v>
      </c>
      <c r="GE87" s="36">
        <f t="shared" si="343"/>
        <v>3.4135397314167794E-2</v>
      </c>
      <c r="GF87" s="35">
        <f t="shared" si="344"/>
        <v>37171</v>
      </c>
      <c r="GG87" s="35">
        <f t="shared" si="345"/>
        <v>-555707</v>
      </c>
      <c r="GH87" s="36">
        <f t="shared" si="346"/>
        <v>6.2695866603247205E-2</v>
      </c>
      <c r="GI87" s="35">
        <v>7007</v>
      </c>
      <c r="GJ87" s="35">
        <f t="shared" si="374"/>
        <v>-99763</v>
      </c>
      <c r="GK87" s="36">
        <f t="shared" si="375"/>
        <v>6.5627048796478418E-2</v>
      </c>
      <c r="GL87" s="35">
        <f t="shared" si="347"/>
        <v>44178</v>
      </c>
      <c r="GM87" s="35">
        <f t="shared" si="376"/>
        <v>-655470</v>
      </c>
      <c r="GN87" s="36">
        <f t="shared" si="377"/>
        <v>6.3143180570801316E-2</v>
      </c>
      <c r="GO87" s="35">
        <v>0</v>
      </c>
      <c r="GP87" s="35">
        <f t="shared" si="348"/>
        <v>-10620</v>
      </c>
      <c r="GQ87" s="36">
        <f t="shared" si="349"/>
        <v>0</v>
      </c>
      <c r="GR87" s="35">
        <v>0</v>
      </c>
      <c r="GS87" s="35">
        <f t="shared" si="350"/>
        <v>-21241</v>
      </c>
      <c r="GT87" s="36">
        <f t="shared" si="351"/>
        <v>0</v>
      </c>
      <c r="GU87" s="35">
        <f t="shared" si="352"/>
        <v>0</v>
      </c>
      <c r="GV87" s="35">
        <f t="shared" si="353"/>
        <v>-31861</v>
      </c>
      <c r="GW87" s="36">
        <f t="shared" si="354"/>
        <v>0</v>
      </c>
      <c r="GX87" s="35">
        <v>0</v>
      </c>
      <c r="GY87" s="35">
        <f t="shared" si="355"/>
        <v>-5310</v>
      </c>
      <c r="GZ87" s="36">
        <f t="shared" si="356"/>
        <v>0</v>
      </c>
      <c r="HA87" s="35">
        <f t="shared" si="357"/>
        <v>0</v>
      </c>
      <c r="HB87" s="35">
        <f t="shared" si="358"/>
        <v>-37171</v>
      </c>
      <c r="HC87" s="36">
        <f t="shared" si="359"/>
        <v>0</v>
      </c>
      <c r="HD87" s="35">
        <v>29947.31</v>
      </c>
      <c r="HE87" s="35">
        <f t="shared" si="360"/>
        <v>22940.31</v>
      </c>
      <c r="HF87" s="36">
        <f t="shared" si="361"/>
        <v>4.2739132296275155</v>
      </c>
      <c r="HG87" s="35">
        <f t="shared" si="362"/>
        <v>29947.31</v>
      </c>
      <c r="HH87" s="35">
        <f t="shared" si="363"/>
        <v>-14230.689999999999</v>
      </c>
      <c r="HI87" s="36">
        <f t="shared" si="364"/>
        <v>0.67787835574267741</v>
      </c>
      <c r="HJ87" s="22">
        <f t="shared" si="365"/>
        <v>9882.6123000000007</v>
      </c>
      <c r="HK87" s="37">
        <f t="shared" si="366"/>
        <v>-4696.1277</v>
      </c>
    </row>
    <row r="88" spans="1:219" s="1" customFormat="1" ht="11.25" x14ac:dyDescent="0.2">
      <c r="A88" s="13">
        <v>78</v>
      </c>
      <c r="B88" s="21">
        <v>35</v>
      </c>
      <c r="C88" s="21" t="s">
        <v>192</v>
      </c>
      <c r="D88" s="13">
        <v>1012007732</v>
      </c>
      <c r="E88" s="13">
        <v>101201001</v>
      </c>
      <c r="F88" s="13">
        <v>86618101</v>
      </c>
      <c r="G88" s="22">
        <v>48523</v>
      </c>
      <c r="H88" s="22">
        <v>71470</v>
      </c>
      <c r="I88" s="22">
        <v>45482</v>
      </c>
      <c r="J88" s="23">
        <f t="shared" si="378"/>
        <v>165475</v>
      </c>
      <c r="K88" s="22">
        <v>51177</v>
      </c>
      <c r="L88" s="22">
        <v>36861</v>
      </c>
      <c r="M88" s="22">
        <v>47002</v>
      </c>
      <c r="N88" s="23">
        <f t="shared" si="379"/>
        <v>300515</v>
      </c>
      <c r="O88" s="22">
        <v>38424</v>
      </c>
      <c r="P88" s="22">
        <v>36000</v>
      </c>
      <c r="Q88" s="22">
        <v>38732</v>
      </c>
      <c r="R88" s="23">
        <f t="shared" si="380"/>
        <v>413671</v>
      </c>
      <c r="S88" s="22">
        <v>66524</v>
      </c>
      <c r="T88" s="22">
        <v>7854</v>
      </c>
      <c r="U88" s="22">
        <v>61699</v>
      </c>
      <c r="V88" s="23">
        <f t="shared" si="381"/>
        <v>549748</v>
      </c>
      <c r="W88" s="22">
        <v>30502</v>
      </c>
      <c r="X88" s="22">
        <f t="shared" si="382"/>
        <v>-18021</v>
      </c>
      <c r="Y88" s="24">
        <f t="shared" si="383"/>
        <v>0.62860911320404755</v>
      </c>
      <c r="Z88" s="22">
        <v>38911</v>
      </c>
      <c r="AA88" s="22">
        <f t="shared" si="384"/>
        <v>-32559</v>
      </c>
      <c r="AB88" s="24">
        <f t="shared" si="385"/>
        <v>0.54443822582901913</v>
      </c>
      <c r="AC88" s="22">
        <v>2775</v>
      </c>
      <c r="AD88" s="22">
        <f t="shared" si="386"/>
        <v>-42707</v>
      </c>
      <c r="AE88" s="24">
        <f t="shared" si="387"/>
        <v>6.1013148058572622E-2</v>
      </c>
      <c r="AF88" s="25">
        <f t="shared" si="388"/>
        <v>72188</v>
      </c>
      <c r="AG88" s="25">
        <f t="shared" si="389"/>
        <v>-93287</v>
      </c>
      <c r="AH88" s="26">
        <f t="shared" si="390"/>
        <v>0.43624716724580753</v>
      </c>
      <c r="AI88" s="22">
        <v>73015</v>
      </c>
      <c r="AJ88" s="22">
        <f t="shared" si="391"/>
        <v>21838</v>
      </c>
      <c r="AK88" s="24">
        <f t="shared" si="392"/>
        <v>1.4267151259354789</v>
      </c>
      <c r="AL88" s="22">
        <v>37825</v>
      </c>
      <c r="AM88" s="22">
        <f t="shared" si="393"/>
        <v>964</v>
      </c>
      <c r="AN88" s="24">
        <f t="shared" si="394"/>
        <v>1.0261523018908874</v>
      </c>
      <c r="AO88" s="22">
        <v>34217</v>
      </c>
      <c r="AP88" s="22">
        <f t="shared" si="395"/>
        <v>-12785</v>
      </c>
      <c r="AQ88" s="24">
        <f t="shared" si="396"/>
        <v>0.72799029828517936</v>
      </c>
      <c r="AR88" s="27">
        <f t="shared" si="397"/>
        <v>217245</v>
      </c>
      <c r="AS88" s="27">
        <f>AR88-N88</f>
        <v>-83270</v>
      </c>
      <c r="AT88" s="28">
        <f>AR88/N88</f>
        <v>0.72290900620601306</v>
      </c>
      <c r="AU88" s="22">
        <v>50185</v>
      </c>
      <c r="AV88" s="22">
        <f t="shared" si="398"/>
        <v>11761</v>
      </c>
      <c r="AW88" s="24">
        <f t="shared" si="399"/>
        <v>1.3060847387049761</v>
      </c>
      <c r="AX88" s="22">
        <v>0</v>
      </c>
      <c r="AY88" s="22">
        <f t="shared" si="400"/>
        <v>-36000</v>
      </c>
      <c r="AZ88" s="24">
        <f t="shared" si="401"/>
        <v>0</v>
      </c>
      <c r="BA88" s="22">
        <v>37572</v>
      </c>
      <c r="BB88" s="22">
        <f t="shared" si="402"/>
        <v>-1160</v>
      </c>
      <c r="BC88" s="24">
        <f t="shared" si="403"/>
        <v>0.97005060415160593</v>
      </c>
      <c r="BD88" s="27">
        <f t="shared" si="404"/>
        <v>305002</v>
      </c>
      <c r="BE88" s="27">
        <f t="shared" si="405"/>
        <v>-108669</v>
      </c>
      <c r="BF88" s="28">
        <f t="shared" si="406"/>
        <v>0.7373057333001346</v>
      </c>
      <c r="BG88" s="22">
        <v>0</v>
      </c>
      <c r="BH88" s="22">
        <f t="shared" si="407"/>
        <v>-66524</v>
      </c>
      <c r="BI88" s="24">
        <f t="shared" si="408"/>
        <v>0</v>
      </c>
      <c r="BJ88" s="22">
        <v>115956.67</v>
      </c>
      <c r="BK88" s="22">
        <f t="shared" si="409"/>
        <v>108102.67</v>
      </c>
      <c r="BL88" s="24">
        <f t="shared" si="410"/>
        <v>14.764027247262542</v>
      </c>
      <c r="BM88" s="22">
        <v>47052</v>
      </c>
      <c r="BN88" s="22">
        <f t="shared" si="411"/>
        <v>-14647</v>
      </c>
      <c r="BO88" s="24">
        <f t="shared" si="412"/>
        <v>0.76260555276422637</v>
      </c>
      <c r="BP88" s="27">
        <f t="shared" si="413"/>
        <v>468010.67</v>
      </c>
      <c r="BQ88" s="22">
        <f t="shared" si="414"/>
        <v>-81737.330000000016</v>
      </c>
      <c r="BR88" s="24">
        <f t="shared" si="415"/>
        <v>0.85131854958999398</v>
      </c>
      <c r="BS88" s="22">
        <v>61725</v>
      </c>
      <c r="BT88" s="22">
        <f t="shared" si="416"/>
        <v>31223</v>
      </c>
      <c r="BU88" s="24">
        <f t="shared" si="417"/>
        <v>2.0236377942430006</v>
      </c>
      <c r="BV88" s="22">
        <v>33940</v>
      </c>
      <c r="BW88" s="22">
        <f t="shared" si="418"/>
        <v>-4971</v>
      </c>
      <c r="BX88" s="24">
        <f t="shared" si="419"/>
        <v>0.87224692246408475</v>
      </c>
      <c r="BY88" s="22">
        <v>44869</v>
      </c>
      <c r="BZ88" s="22">
        <f t="shared" si="420"/>
        <v>42094</v>
      </c>
      <c r="CA88" s="24">
        <f t="shared" si="421"/>
        <v>16.16900900900901</v>
      </c>
      <c r="CB88" s="29">
        <f t="shared" si="422"/>
        <v>140534</v>
      </c>
      <c r="CC88" s="29">
        <f t="shared" si="423"/>
        <v>68346</v>
      </c>
      <c r="CD88" s="30">
        <f t="shared" si="424"/>
        <v>1.9467778578157033</v>
      </c>
      <c r="CE88" s="22">
        <v>38747</v>
      </c>
      <c r="CF88" s="22">
        <f t="shared" si="425"/>
        <v>-34268</v>
      </c>
      <c r="CG88" s="24">
        <f t="shared" si="426"/>
        <v>0.53067177977127988</v>
      </c>
      <c r="CH88" s="22">
        <v>49310</v>
      </c>
      <c r="CI88" s="22">
        <f t="shared" si="427"/>
        <v>11485</v>
      </c>
      <c r="CJ88" s="24">
        <f t="shared" si="428"/>
        <v>1.3036351619299404</v>
      </c>
      <c r="CK88" s="22">
        <v>40588</v>
      </c>
      <c r="CL88" s="22">
        <f t="shared" si="429"/>
        <v>6371</v>
      </c>
      <c r="CM88" s="24">
        <f t="shared" si="430"/>
        <v>1.1861939971359265</v>
      </c>
      <c r="CN88" s="29">
        <f t="shared" si="431"/>
        <v>269179</v>
      </c>
      <c r="CO88" s="29">
        <f t="shared" si="432"/>
        <v>51934</v>
      </c>
      <c r="CP88" s="30">
        <f t="shared" si="433"/>
        <v>1.2390572855531772</v>
      </c>
      <c r="CQ88" s="22">
        <v>3377</v>
      </c>
      <c r="CR88" s="22">
        <f t="shared" si="434"/>
        <v>-46808</v>
      </c>
      <c r="CS88" s="24">
        <f t="shared" si="435"/>
        <v>6.7291023214107806E-2</v>
      </c>
      <c r="CT88" s="22">
        <v>73268</v>
      </c>
      <c r="CU88" s="22">
        <f t="shared" si="436"/>
        <v>73268</v>
      </c>
      <c r="CV88" s="24" t="e">
        <f t="shared" si="437"/>
        <v>#DIV/0!</v>
      </c>
      <c r="CW88" s="22">
        <v>41404</v>
      </c>
      <c r="CX88" s="22">
        <f t="shared" si="438"/>
        <v>3832</v>
      </c>
      <c r="CY88" s="24">
        <f t="shared" si="439"/>
        <v>1.1019908442457149</v>
      </c>
      <c r="CZ88" s="29">
        <f t="shared" si="440"/>
        <v>387228</v>
      </c>
      <c r="DA88" s="29">
        <f t="shared" si="441"/>
        <v>82226</v>
      </c>
      <c r="DB88" s="30">
        <f t="shared" si="442"/>
        <v>1.2695916748086897</v>
      </c>
      <c r="DC88" s="22">
        <v>25769.49</v>
      </c>
      <c r="DD88" s="22">
        <f t="shared" si="443"/>
        <v>25769.49</v>
      </c>
      <c r="DE88" s="24" t="e">
        <f t="shared" si="444"/>
        <v>#DIV/0!</v>
      </c>
      <c r="DF88" s="22">
        <v>49711.51</v>
      </c>
      <c r="DG88" s="22">
        <f t="shared" si="445"/>
        <v>-66245.16</v>
      </c>
      <c r="DH88" s="24">
        <f t="shared" si="446"/>
        <v>0.42870763708547344</v>
      </c>
      <c r="DI88" s="22">
        <v>52465</v>
      </c>
      <c r="DJ88" s="22">
        <f t="shared" si="447"/>
        <v>5413</v>
      </c>
      <c r="DK88" s="24">
        <f t="shared" si="448"/>
        <v>1.1150429312250276</v>
      </c>
      <c r="DL88" s="29">
        <f t="shared" si="449"/>
        <v>515174</v>
      </c>
      <c r="DM88" s="29">
        <f t="shared" si="450"/>
        <v>47163.330000000016</v>
      </c>
      <c r="DN88" s="30">
        <f t="shared" si="451"/>
        <v>1.1007740485916699</v>
      </c>
      <c r="DO88" s="22">
        <v>88057</v>
      </c>
      <c r="DP88" s="22">
        <f t="shared" si="452"/>
        <v>-7608</v>
      </c>
      <c r="DQ88" s="24">
        <f t="shared" si="453"/>
        <v>0.92047248209899124</v>
      </c>
      <c r="DR88" s="22">
        <v>41337</v>
      </c>
      <c r="DS88" s="22">
        <f t="shared" si="454"/>
        <v>-3532</v>
      </c>
      <c r="DT88" s="24">
        <f t="shared" si="455"/>
        <v>0.92128195413314318</v>
      </c>
      <c r="DU88" s="31">
        <f t="shared" si="456"/>
        <v>129394</v>
      </c>
      <c r="DV88" s="31">
        <f t="shared" si="457"/>
        <v>-11140</v>
      </c>
      <c r="DW88" s="32">
        <f t="shared" si="458"/>
        <v>0.92073092632387887</v>
      </c>
      <c r="DX88" s="22">
        <v>146891</v>
      </c>
      <c r="DY88" s="22">
        <f t="shared" si="459"/>
        <v>18246</v>
      </c>
      <c r="DZ88" s="24">
        <f t="shared" si="460"/>
        <v>1.1418321738116521</v>
      </c>
      <c r="EA88" s="31">
        <f t="shared" si="461"/>
        <v>276285</v>
      </c>
      <c r="EB88" s="31">
        <f t="shared" si="462"/>
        <v>7106</v>
      </c>
      <c r="EC88" s="32">
        <f t="shared" si="463"/>
        <v>1.0263987903959819</v>
      </c>
      <c r="ED88" s="22">
        <v>42363</v>
      </c>
      <c r="EE88" s="22">
        <f t="shared" si="464"/>
        <v>38986</v>
      </c>
      <c r="EF88" s="24">
        <f t="shared" si="465"/>
        <v>12.544566183002665</v>
      </c>
      <c r="EG88" s="22">
        <v>60539</v>
      </c>
      <c r="EH88" s="22">
        <f t="shared" si="466"/>
        <v>-12729</v>
      </c>
      <c r="EI88" s="24">
        <f t="shared" si="467"/>
        <v>0.82626794780804713</v>
      </c>
      <c r="EJ88" s="22">
        <v>33169</v>
      </c>
      <c r="EK88" s="22">
        <f t="shared" si="468"/>
        <v>-8235</v>
      </c>
      <c r="EL88" s="24">
        <f t="shared" si="469"/>
        <v>0.80110617331658773</v>
      </c>
      <c r="EM88" s="31">
        <f t="shared" si="470"/>
        <v>412356</v>
      </c>
      <c r="EN88" s="31">
        <f t="shared" si="471"/>
        <v>25128</v>
      </c>
      <c r="EO88" s="32">
        <f t="shared" si="472"/>
        <v>1.0648920016114538</v>
      </c>
      <c r="EP88" s="22">
        <v>49252</v>
      </c>
      <c r="EQ88" s="22">
        <f t="shared" si="473"/>
        <v>-26229.000000000004</v>
      </c>
      <c r="ER88" s="24">
        <f t="shared" si="474"/>
        <v>0.65250857831772235</v>
      </c>
      <c r="ES88" s="22">
        <v>125196</v>
      </c>
      <c r="ET88" s="22">
        <f t="shared" si="331"/>
        <v>72731</v>
      </c>
      <c r="EU88" s="24">
        <f t="shared" si="332"/>
        <v>2.386276565329267</v>
      </c>
      <c r="EV88" s="31">
        <f t="shared" si="333"/>
        <v>586804</v>
      </c>
      <c r="EW88" s="31">
        <f t="shared" si="334"/>
        <v>71630</v>
      </c>
      <c r="EX88" s="32">
        <f t="shared" si="335"/>
        <v>1.1390404018836355</v>
      </c>
      <c r="EY88" s="22">
        <v>101750</v>
      </c>
      <c r="EZ88" s="22">
        <f t="shared" si="221"/>
        <v>-27644</v>
      </c>
      <c r="FA88" s="24">
        <f t="shared" si="222"/>
        <v>0.78635794549979132</v>
      </c>
      <c r="FB88" s="22">
        <v>168913</v>
      </c>
      <c r="FC88" s="22">
        <f t="shared" si="223"/>
        <v>22022</v>
      </c>
      <c r="FD88" s="24">
        <f t="shared" si="224"/>
        <v>1.1499206894908469</v>
      </c>
      <c r="FE88" s="33">
        <f t="shared" si="367"/>
        <v>270663</v>
      </c>
      <c r="FF88" s="33">
        <f t="shared" si="225"/>
        <v>-5622</v>
      </c>
      <c r="FG88" s="34">
        <f t="shared" si="226"/>
        <v>0.97965144687550898</v>
      </c>
      <c r="FH88" s="22">
        <v>170915</v>
      </c>
      <c r="FI88" s="22">
        <f t="shared" si="227"/>
        <v>34844</v>
      </c>
      <c r="FJ88" s="24">
        <f t="shared" si="228"/>
        <v>1.256072197602722</v>
      </c>
      <c r="FK88" s="33">
        <f t="shared" si="368"/>
        <v>441578</v>
      </c>
      <c r="FL88" s="33">
        <f t="shared" si="229"/>
        <v>29222</v>
      </c>
      <c r="FM88" s="34">
        <f t="shared" si="230"/>
        <v>1.0708659507803937</v>
      </c>
      <c r="FN88" s="22">
        <v>156657</v>
      </c>
      <c r="FO88" s="22">
        <f t="shared" si="231"/>
        <v>-17791</v>
      </c>
      <c r="FP88" s="24">
        <f t="shared" si="232"/>
        <v>0.89801545446207465</v>
      </c>
      <c r="FQ88" s="35">
        <f t="shared" si="369"/>
        <v>598235</v>
      </c>
      <c r="FR88" s="35">
        <f t="shared" si="370"/>
        <v>11431</v>
      </c>
      <c r="FS88" s="36">
        <f t="shared" si="371"/>
        <v>1.0194800989768305</v>
      </c>
      <c r="FT88" s="35">
        <v>9750</v>
      </c>
      <c r="FU88" s="35">
        <f t="shared" si="372"/>
        <v>-92000</v>
      </c>
      <c r="FV88" s="36">
        <f t="shared" si="373"/>
        <v>9.5823095823095825E-2</v>
      </c>
      <c r="FW88" s="35">
        <v>0</v>
      </c>
      <c r="FX88" s="35">
        <f t="shared" si="337"/>
        <v>-168913</v>
      </c>
      <c r="FY88" s="36">
        <f t="shared" si="338"/>
        <v>0</v>
      </c>
      <c r="FZ88" s="35">
        <f t="shared" si="339"/>
        <v>9750</v>
      </c>
      <c r="GA88" s="35">
        <f t="shared" si="340"/>
        <v>-260913</v>
      </c>
      <c r="GB88" s="36">
        <f t="shared" si="341"/>
        <v>3.6022655479322999E-2</v>
      </c>
      <c r="GC88" s="35">
        <v>0</v>
      </c>
      <c r="GD88" s="35">
        <f t="shared" si="342"/>
        <v>-170915</v>
      </c>
      <c r="GE88" s="36">
        <f t="shared" si="343"/>
        <v>0</v>
      </c>
      <c r="GF88" s="35">
        <f t="shared" si="344"/>
        <v>9750</v>
      </c>
      <c r="GG88" s="35">
        <f t="shared" si="345"/>
        <v>-431828</v>
      </c>
      <c r="GH88" s="36">
        <f t="shared" si="346"/>
        <v>2.207990434306057E-2</v>
      </c>
      <c r="GI88" s="35">
        <v>5980</v>
      </c>
      <c r="GJ88" s="35">
        <f t="shared" si="374"/>
        <v>-150677</v>
      </c>
      <c r="GK88" s="36">
        <f t="shared" si="375"/>
        <v>3.8172568094627116E-2</v>
      </c>
      <c r="GL88" s="35">
        <f t="shared" si="347"/>
        <v>15730</v>
      </c>
      <c r="GM88" s="35">
        <f t="shared" si="376"/>
        <v>-582505</v>
      </c>
      <c r="GN88" s="36">
        <f t="shared" si="377"/>
        <v>2.6294014893812633E-2</v>
      </c>
      <c r="GO88" s="35">
        <v>0</v>
      </c>
      <c r="GP88" s="35">
        <f t="shared" si="348"/>
        <v>-9750</v>
      </c>
      <c r="GQ88" s="36">
        <f t="shared" si="349"/>
        <v>0</v>
      </c>
      <c r="GR88" s="35">
        <v>0</v>
      </c>
      <c r="GS88" s="35">
        <f t="shared" si="350"/>
        <v>0</v>
      </c>
      <c r="GT88" s="36" t="e">
        <f t="shared" si="351"/>
        <v>#DIV/0!</v>
      </c>
      <c r="GU88" s="35">
        <f t="shared" si="352"/>
        <v>0</v>
      </c>
      <c r="GV88" s="35">
        <f t="shared" si="353"/>
        <v>-9750</v>
      </c>
      <c r="GW88" s="36">
        <f t="shared" si="354"/>
        <v>0</v>
      </c>
      <c r="GX88" s="35">
        <v>0</v>
      </c>
      <c r="GY88" s="35">
        <f t="shared" si="355"/>
        <v>0</v>
      </c>
      <c r="GZ88" s="36" t="e">
        <f t="shared" si="356"/>
        <v>#DIV/0!</v>
      </c>
      <c r="HA88" s="35">
        <f t="shared" si="357"/>
        <v>0</v>
      </c>
      <c r="HB88" s="35">
        <f t="shared" si="358"/>
        <v>-9750</v>
      </c>
      <c r="HC88" s="36">
        <f t="shared" si="359"/>
        <v>0</v>
      </c>
      <c r="HD88" s="35">
        <v>0</v>
      </c>
      <c r="HE88" s="35">
        <f t="shared" si="360"/>
        <v>-5980</v>
      </c>
      <c r="HF88" s="36">
        <f t="shared" si="361"/>
        <v>0</v>
      </c>
      <c r="HG88" s="35">
        <f t="shared" si="362"/>
        <v>0</v>
      </c>
      <c r="HH88" s="35">
        <f t="shared" si="363"/>
        <v>-15730</v>
      </c>
      <c r="HI88" s="36">
        <f t="shared" si="364"/>
        <v>0</v>
      </c>
      <c r="HJ88" s="22">
        <f t="shared" si="365"/>
        <v>0</v>
      </c>
      <c r="HK88" s="37">
        <f t="shared" si="366"/>
        <v>-5190.8999999999996</v>
      </c>
    </row>
    <row r="89" spans="1:219" s="1" customFormat="1" ht="11.25" x14ac:dyDescent="0.2">
      <c r="A89" s="13">
        <v>79</v>
      </c>
      <c r="B89" s="21">
        <v>47</v>
      </c>
      <c r="C89" s="21" t="s">
        <v>193</v>
      </c>
      <c r="D89" s="13">
        <v>7707083893</v>
      </c>
      <c r="E89" s="13">
        <v>101245001</v>
      </c>
      <c r="F89" s="13">
        <v>86618101</v>
      </c>
      <c r="G89" s="22">
        <v>8136</v>
      </c>
      <c r="H89" s="22">
        <v>43040</v>
      </c>
      <c r="I89" s="22">
        <v>59948.800000000003</v>
      </c>
      <c r="J89" s="23">
        <f t="shared" si="378"/>
        <v>111124.8</v>
      </c>
      <c r="K89" s="22">
        <v>74656</v>
      </c>
      <c r="L89" s="22">
        <v>53592</v>
      </c>
      <c r="M89" s="22">
        <v>56101</v>
      </c>
      <c r="N89" s="23">
        <f t="shared" si="379"/>
        <v>295473.8</v>
      </c>
      <c r="O89" s="22">
        <v>42703</v>
      </c>
      <c r="P89" s="22">
        <v>46451</v>
      </c>
      <c r="Q89" s="22">
        <v>52942</v>
      </c>
      <c r="R89" s="23">
        <f t="shared" si="380"/>
        <v>437569.8</v>
      </c>
      <c r="S89" s="22">
        <v>42461</v>
      </c>
      <c r="T89" s="22">
        <v>53023</v>
      </c>
      <c r="U89" s="22">
        <v>153932</v>
      </c>
      <c r="V89" s="23">
        <f t="shared" si="381"/>
        <v>686985.8</v>
      </c>
      <c r="W89" s="22">
        <v>3829</v>
      </c>
      <c r="X89" s="22">
        <f t="shared" si="382"/>
        <v>-4307</v>
      </c>
      <c r="Y89" s="24">
        <f t="shared" si="383"/>
        <v>0.47062438544739432</v>
      </c>
      <c r="Z89" s="22">
        <v>43429</v>
      </c>
      <c r="AA89" s="22">
        <f t="shared" si="384"/>
        <v>389</v>
      </c>
      <c r="AB89" s="24">
        <f t="shared" si="385"/>
        <v>1.0090381040892193</v>
      </c>
      <c r="AC89" s="22">
        <v>57753.8</v>
      </c>
      <c r="AD89" s="22">
        <f t="shared" si="386"/>
        <v>-2195</v>
      </c>
      <c r="AE89" s="24">
        <f t="shared" si="387"/>
        <v>0.96338542222696699</v>
      </c>
      <c r="AF89" s="25">
        <f t="shared" si="388"/>
        <v>105011.8</v>
      </c>
      <c r="AG89" s="25">
        <f t="shared" si="389"/>
        <v>-6113</v>
      </c>
      <c r="AH89" s="26">
        <f t="shared" si="390"/>
        <v>0.94498977725944167</v>
      </c>
      <c r="AI89" s="22">
        <v>126055.77</v>
      </c>
      <c r="AJ89" s="22">
        <f t="shared" si="391"/>
        <v>51399.770000000004</v>
      </c>
      <c r="AK89" s="24">
        <f t="shared" si="392"/>
        <v>1.6884881322331762</v>
      </c>
      <c r="AL89" s="22">
        <v>26847</v>
      </c>
      <c r="AM89" s="22">
        <f t="shared" si="393"/>
        <v>-26745</v>
      </c>
      <c r="AN89" s="24">
        <f t="shared" si="394"/>
        <v>0.50095163457232428</v>
      </c>
      <c r="AO89" s="22">
        <v>46536</v>
      </c>
      <c r="AP89" s="22">
        <f t="shared" si="395"/>
        <v>-9565</v>
      </c>
      <c r="AQ89" s="24">
        <f t="shared" si="396"/>
        <v>0.82950393041122261</v>
      </c>
      <c r="AR89" s="27">
        <f t="shared" si="397"/>
        <v>304450.57</v>
      </c>
      <c r="AS89" s="27">
        <f>AR89-N89</f>
        <v>8976.7700000000186</v>
      </c>
      <c r="AT89" s="28">
        <f>AR89/N89</f>
        <v>1.0303809339440588</v>
      </c>
      <c r="AU89" s="22">
        <v>52359</v>
      </c>
      <c r="AV89" s="22">
        <f t="shared" si="398"/>
        <v>9656</v>
      </c>
      <c r="AW89" s="24">
        <f t="shared" si="399"/>
        <v>1.2261199447345619</v>
      </c>
      <c r="AX89" s="22">
        <v>81922</v>
      </c>
      <c r="AY89" s="22">
        <f t="shared" si="400"/>
        <v>35471</v>
      </c>
      <c r="AZ89" s="24">
        <f t="shared" si="401"/>
        <v>1.7636218811220425</v>
      </c>
      <c r="BA89" s="22">
        <v>29692</v>
      </c>
      <c r="BB89" s="22">
        <f t="shared" si="402"/>
        <v>-23250</v>
      </c>
      <c r="BC89" s="24">
        <f t="shared" si="403"/>
        <v>0.56084016470854903</v>
      </c>
      <c r="BD89" s="27">
        <f t="shared" si="404"/>
        <v>468423.57</v>
      </c>
      <c r="BE89" s="27">
        <f t="shared" si="405"/>
        <v>30853.770000000019</v>
      </c>
      <c r="BF89" s="28">
        <f t="shared" si="406"/>
        <v>1.0705116532265253</v>
      </c>
      <c r="BG89" s="22">
        <v>37100</v>
      </c>
      <c r="BH89" s="22">
        <f t="shared" si="407"/>
        <v>-5361</v>
      </c>
      <c r="BI89" s="24">
        <f t="shared" si="408"/>
        <v>0.87374296413179153</v>
      </c>
      <c r="BJ89" s="22">
        <v>48009</v>
      </c>
      <c r="BK89" s="22">
        <f t="shared" si="409"/>
        <v>-5014</v>
      </c>
      <c r="BL89" s="24">
        <f t="shared" si="410"/>
        <v>0.90543726307451489</v>
      </c>
      <c r="BM89" s="22">
        <v>174346</v>
      </c>
      <c r="BN89" s="22">
        <f t="shared" si="411"/>
        <v>20414</v>
      </c>
      <c r="BO89" s="24">
        <f t="shared" si="412"/>
        <v>1.1326169997141595</v>
      </c>
      <c r="BP89" s="27">
        <f t="shared" si="413"/>
        <v>727878.57000000007</v>
      </c>
      <c r="BQ89" s="22">
        <f t="shared" si="414"/>
        <v>40892.770000000019</v>
      </c>
      <c r="BR89" s="24">
        <f t="shared" si="415"/>
        <v>1.059524913033137</v>
      </c>
      <c r="BS89" s="22">
        <v>3205</v>
      </c>
      <c r="BT89" s="22">
        <f t="shared" si="416"/>
        <v>-624</v>
      </c>
      <c r="BU89" s="24">
        <f t="shared" si="417"/>
        <v>0.83703316792896321</v>
      </c>
      <c r="BV89" s="22">
        <v>51622</v>
      </c>
      <c r="BW89" s="22">
        <f t="shared" si="418"/>
        <v>8193</v>
      </c>
      <c r="BX89" s="24">
        <f t="shared" si="419"/>
        <v>1.1886527435584517</v>
      </c>
      <c r="BY89" s="22">
        <v>35526</v>
      </c>
      <c r="BZ89" s="22">
        <f t="shared" si="420"/>
        <v>-22227.800000000003</v>
      </c>
      <c r="CA89" s="24">
        <f t="shared" si="421"/>
        <v>0.61512835519048092</v>
      </c>
      <c r="CB89" s="29">
        <f t="shared" si="422"/>
        <v>90353</v>
      </c>
      <c r="CC89" s="29">
        <f t="shared" si="423"/>
        <v>-14658.800000000003</v>
      </c>
      <c r="CD89" s="30">
        <f t="shared" si="424"/>
        <v>0.8604080684265959</v>
      </c>
      <c r="CE89" s="22">
        <v>43467</v>
      </c>
      <c r="CF89" s="22">
        <f t="shared" si="425"/>
        <v>-82588.77</v>
      </c>
      <c r="CG89" s="24">
        <f t="shared" si="426"/>
        <v>0.34482356499825434</v>
      </c>
      <c r="CH89" s="22">
        <v>37063</v>
      </c>
      <c r="CI89" s="22">
        <f t="shared" si="427"/>
        <v>10216</v>
      </c>
      <c r="CJ89" s="24">
        <f t="shared" si="428"/>
        <v>1.3805266882705702</v>
      </c>
      <c r="CK89" s="22">
        <v>40330</v>
      </c>
      <c r="CL89" s="22">
        <f t="shared" si="429"/>
        <v>-6206</v>
      </c>
      <c r="CM89" s="24">
        <f t="shared" si="430"/>
        <v>0.86664088017878627</v>
      </c>
      <c r="CN89" s="29">
        <f t="shared" si="431"/>
        <v>211213</v>
      </c>
      <c r="CO89" s="29">
        <f t="shared" si="432"/>
        <v>-93237.57</v>
      </c>
      <c r="CP89" s="30">
        <f t="shared" si="433"/>
        <v>0.69375136988575847</v>
      </c>
      <c r="CQ89" s="22">
        <v>74708</v>
      </c>
      <c r="CR89" s="22">
        <f t="shared" si="434"/>
        <v>22349</v>
      </c>
      <c r="CS89" s="24">
        <f t="shared" si="435"/>
        <v>1.4268416127122368</v>
      </c>
      <c r="CT89" s="22">
        <v>51973.5</v>
      </c>
      <c r="CU89" s="22">
        <f t="shared" si="436"/>
        <v>-29948.5</v>
      </c>
      <c r="CV89" s="24">
        <f t="shared" si="437"/>
        <v>0.63442664973999663</v>
      </c>
      <c r="CW89" s="22">
        <v>41138</v>
      </c>
      <c r="CX89" s="22">
        <f t="shared" si="438"/>
        <v>11446</v>
      </c>
      <c r="CY89" s="24">
        <f t="shared" si="439"/>
        <v>1.3854910413579415</v>
      </c>
      <c r="CZ89" s="29">
        <f t="shared" si="440"/>
        <v>379032.5</v>
      </c>
      <c r="DA89" s="29">
        <f t="shared" si="441"/>
        <v>-89391.07</v>
      </c>
      <c r="DB89" s="30">
        <f t="shared" si="442"/>
        <v>0.80916615703176509</v>
      </c>
      <c r="DC89" s="22">
        <v>42956</v>
      </c>
      <c r="DD89" s="22">
        <f t="shared" si="443"/>
        <v>5856</v>
      </c>
      <c r="DE89" s="24">
        <f t="shared" si="444"/>
        <v>1.1578436657681941</v>
      </c>
      <c r="DF89" s="22">
        <v>44559</v>
      </c>
      <c r="DG89" s="22">
        <f t="shared" si="445"/>
        <v>-3450</v>
      </c>
      <c r="DH89" s="24">
        <f t="shared" si="446"/>
        <v>0.92813847403611827</v>
      </c>
      <c r="DI89" s="22">
        <v>148067</v>
      </c>
      <c r="DJ89" s="22">
        <f t="shared" si="447"/>
        <v>-26279</v>
      </c>
      <c r="DK89" s="24">
        <f t="shared" si="448"/>
        <v>0.84927098987071681</v>
      </c>
      <c r="DL89" s="29">
        <f t="shared" si="449"/>
        <v>614614.5</v>
      </c>
      <c r="DM89" s="29">
        <f t="shared" si="450"/>
        <v>-113264.07000000007</v>
      </c>
      <c r="DN89" s="30">
        <f t="shared" si="451"/>
        <v>0.84439153085658225</v>
      </c>
      <c r="DO89" s="22">
        <v>37348</v>
      </c>
      <c r="DP89" s="22">
        <f t="shared" si="452"/>
        <v>-17479</v>
      </c>
      <c r="DQ89" s="24">
        <f t="shared" si="453"/>
        <v>0.68119722034763897</v>
      </c>
      <c r="DR89" s="22">
        <v>40505</v>
      </c>
      <c r="DS89" s="22">
        <f t="shared" si="454"/>
        <v>4979</v>
      </c>
      <c r="DT89" s="24">
        <f t="shared" si="455"/>
        <v>1.1401508754151888</v>
      </c>
      <c r="DU89" s="31">
        <f t="shared" si="456"/>
        <v>77853</v>
      </c>
      <c r="DV89" s="31">
        <f t="shared" si="457"/>
        <v>-12500</v>
      </c>
      <c r="DW89" s="32">
        <f t="shared" si="458"/>
        <v>0.86165373590251571</v>
      </c>
      <c r="DX89" s="22">
        <v>142362</v>
      </c>
      <c r="DY89" s="22">
        <f t="shared" si="459"/>
        <v>21502</v>
      </c>
      <c r="DZ89" s="24">
        <f t="shared" si="460"/>
        <v>1.1779083236802912</v>
      </c>
      <c r="EA89" s="31">
        <f t="shared" si="461"/>
        <v>220215</v>
      </c>
      <c r="EB89" s="31">
        <f t="shared" si="462"/>
        <v>9002</v>
      </c>
      <c r="EC89" s="32">
        <f t="shared" si="463"/>
        <v>1.0426204826407466</v>
      </c>
      <c r="ED89" s="22">
        <v>52184</v>
      </c>
      <c r="EE89" s="22">
        <f t="shared" si="464"/>
        <v>-22524</v>
      </c>
      <c r="EF89" s="24">
        <f t="shared" si="465"/>
        <v>0.69850618407667187</v>
      </c>
      <c r="EG89" s="22">
        <v>36172</v>
      </c>
      <c r="EH89" s="22">
        <f t="shared" si="466"/>
        <v>-15801.5</v>
      </c>
      <c r="EI89" s="24">
        <f t="shared" si="467"/>
        <v>0.69597006166604136</v>
      </c>
      <c r="EJ89" s="22">
        <v>203341</v>
      </c>
      <c r="EK89" s="22">
        <f t="shared" si="468"/>
        <v>162203</v>
      </c>
      <c r="EL89" s="24">
        <f t="shared" si="469"/>
        <v>4.9428995089698091</v>
      </c>
      <c r="EM89" s="31">
        <f t="shared" si="470"/>
        <v>511912</v>
      </c>
      <c r="EN89" s="31">
        <f t="shared" si="471"/>
        <v>132879.5</v>
      </c>
      <c r="EO89" s="32">
        <f t="shared" si="472"/>
        <v>1.3505754783560777</v>
      </c>
      <c r="EP89" s="22">
        <v>103668</v>
      </c>
      <c r="EQ89" s="22">
        <f t="shared" si="473"/>
        <v>16153</v>
      </c>
      <c r="ER89" s="24">
        <f t="shared" si="474"/>
        <v>1.1845740730160543</v>
      </c>
      <c r="ES89" s="22">
        <v>195916</v>
      </c>
      <c r="ET89" s="22">
        <f t="shared" si="331"/>
        <v>47849</v>
      </c>
      <c r="EU89" s="24">
        <f t="shared" si="332"/>
        <v>1.3231577596628554</v>
      </c>
      <c r="EV89" s="31">
        <f t="shared" si="333"/>
        <v>811496</v>
      </c>
      <c r="EW89" s="31">
        <f t="shared" si="334"/>
        <v>196881.5</v>
      </c>
      <c r="EX89" s="32">
        <f t="shared" si="335"/>
        <v>1.3203333146224179</v>
      </c>
      <c r="EY89" s="22">
        <v>91358</v>
      </c>
      <c r="EZ89" s="22">
        <f t="shared" si="221"/>
        <v>13505</v>
      </c>
      <c r="FA89" s="24">
        <f t="shared" si="222"/>
        <v>1.1734679460007964</v>
      </c>
      <c r="FB89" s="22">
        <v>146855</v>
      </c>
      <c r="FC89" s="22">
        <f t="shared" si="223"/>
        <v>4493</v>
      </c>
      <c r="FD89" s="24">
        <f t="shared" si="224"/>
        <v>1.0315603883058682</v>
      </c>
      <c r="FE89" s="33">
        <f t="shared" si="367"/>
        <v>238213</v>
      </c>
      <c r="FF89" s="33">
        <f t="shared" si="225"/>
        <v>17998</v>
      </c>
      <c r="FG89" s="34">
        <f t="shared" si="226"/>
        <v>1.0817292191721726</v>
      </c>
      <c r="FH89" s="22">
        <v>163441</v>
      </c>
      <c r="FI89" s="22">
        <f t="shared" si="227"/>
        <v>-128256</v>
      </c>
      <c r="FJ89" s="24">
        <f t="shared" si="228"/>
        <v>0.56031087052660811</v>
      </c>
      <c r="FK89" s="33">
        <f t="shared" si="368"/>
        <v>401654</v>
      </c>
      <c r="FL89" s="33">
        <f t="shared" si="229"/>
        <v>-110258</v>
      </c>
      <c r="FM89" s="34">
        <f t="shared" si="230"/>
        <v>0.78461532450889993</v>
      </c>
      <c r="FN89" s="22">
        <v>299514</v>
      </c>
      <c r="FO89" s="22">
        <f t="shared" si="231"/>
        <v>-70</v>
      </c>
      <c r="FP89" s="24">
        <f t="shared" si="232"/>
        <v>0.9997663426618244</v>
      </c>
      <c r="FQ89" s="35">
        <f t="shared" si="369"/>
        <v>701168</v>
      </c>
      <c r="FR89" s="35">
        <f t="shared" si="370"/>
        <v>-110328</v>
      </c>
      <c r="FS89" s="36">
        <f t="shared" si="371"/>
        <v>0.86404369214389232</v>
      </c>
      <c r="FT89" s="35">
        <v>135173</v>
      </c>
      <c r="FU89" s="35">
        <f t="shared" si="372"/>
        <v>43815</v>
      </c>
      <c r="FV89" s="36">
        <f t="shared" si="373"/>
        <v>1.4795967512423651</v>
      </c>
      <c r="FW89" s="35">
        <v>127094</v>
      </c>
      <c r="FX89" s="35">
        <f t="shared" si="337"/>
        <v>-19761</v>
      </c>
      <c r="FY89" s="36">
        <f t="shared" si="338"/>
        <v>0.86543869803547713</v>
      </c>
      <c r="FZ89" s="35">
        <f t="shared" si="339"/>
        <v>262267</v>
      </c>
      <c r="GA89" s="35">
        <f t="shared" si="340"/>
        <v>24054</v>
      </c>
      <c r="GB89" s="36">
        <f t="shared" si="341"/>
        <v>1.1009768568466036</v>
      </c>
      <c r="GC89" s="35">
        <v>152474</v>
      </c>
      <c r="GD89" s="35">
        <f t="shared" si="342"/>
        <v>-10967</v>
      </c>
      <c r="GE89" s="36">
        <f t="shared" si="343"/>
        <v>0.93289933370451728</v>
      </c>
      <c r="GF89" s="35">
        <f t="shared" si="344"/>
        <v>414741</v>
      </c>
      <c r="GG89" s="35">
        <f t="shared" si="345"/>
        <v>13087</v>
      </c>
      <c r="GH89" s="36">
        <f t="shared" si="346"/>
        <v>1.0325827702450368</v>
      </c>
      <c r="GI89" s="35">
        <v>264241</v>
      </c>
      <c r="GJ89" s="35">
        <f t="shared" si="374"/>
        <v>-35273</v>
      </c>
      <c r="GK89" s="36">
        <f t="shared" si="375"/>
        <v>0.88223255006443768</v>
      </c>
      <c r="GL89" s="35">
        <f t="shared" si="347"/>
        <v>678982</v>
      </c>
      <c r="GM89" s="35">
        <f t="shared" si="376"/>
        <v>-22186</v>
      </c>
      <c r="GN89" s="36">
        <f t="shared" si="377"/>
        <v>0.96835851037126619</v>
      </c>
      <c r="GO89" s="35">
        <v>104992</v>
      </c>
      <c r="GP89" s="35">
        <f t="shared" si="348"/>
        <v>-30181</v>
      </c>
      <c r="GQ89" s="36">
        <f t="shared" si="349"/>
        <v>0.77672316216995996</v>
      </c>
      <c r="GR89" s="35">
        <v>138025</v>
      </c>
      <c r="GS89" s="35">
        <f t="shared" si="350"/>
        <v>10931</v>
      </c>
      <c r="GT89" s="36">
        <f t="shared" si="351"/>
        <v>1.0860072072639149</v>
      </c>
      <c r="GU89" s="35">
        <f t="shared" si="352"/>
        <v>243017</v>
      </c>
      <c r="GV89" s="35">
        <f t="shared" si="353"/>
        <v>-19250</v>
      </c>
      <c r="GW89" s="36">
        <f t="shared" si="354"/>
        <v>0.92660151677488967</v>
      </c>
      <c r="GX89" s="35">
        <v>113454</v>
      </c>
      <c r="GY89" s="35">
        <f t="shared" si="355"/>
        <v>-39020</v>
      </c>
      <c r="GZ89" s="36">
        <f t="shared" si="356"/>
        <v>0.74408751656020045</v>
      </c>
      <c r="HA89" s="35">
        <f t="shared" si="357"/>
        <v>356471</v>
      </c>
      <c r="HB89" s="35">
        <f t="shared" si="358"/>
        <v>-58270</v>
      </c>
      <c r="HC89" s="36">
        <f t="shared" si="359"/>
        <v>0.85950267757467913</v>
      </c>
      <c r="HD89" s="35">
        <v>301500</v>
      </c>
      <c r="HE89" s="35">
        <f t="shared" si="360"/>
        <v>37259</v>
      </c>
      <c r="HF89" s="36">
        <f t="shared" si="361"/>
        <v>1.1410038563281246</v>
      </c>
      <c r="HG89" s="35">
        <f t="shared" si="362"/>
        <v>657971</v>
      </c>
      <c r="HH89" s="35">
        <f t="shared" si="363"/>
        <v>-21011</v>
      </c>
      <c r="HI89" s="36">
        <f t="shared" si="364"/>
        <v>0.9690551443189952</v>
      </c>
      <c r="HJ89" s="22">
        <f t="shared" si="365"/>
        <v>217130.43</v>
      </c>
      <c r="HK89" s="37">
        <f t="shared" si="366"/>
        <v>-6933.63</v>
      </c>
    </row>
    <row r="90" spans="1:219" s="1" customFormat="1" ht="11.25" x14ac:dyDescent="0.2">
      <c r="A90" s="13">
        <v>80</v>
      </c>
      <c r="B90" s="21">
        <v>14</v>
      </c>
      <c r="C90" s="21" t="s">
        <v>194</v>
      </c>
      <c r="D90" s="13">
        <v>1001012875</v>
      </c>
      <c r="E90" s="13">
        <v>100150001</v>
      </c>
      <c r="F90" s="13">
        <v>86618101</v>
      </c>
      <c r="G90" s="22">
        <v>37486</v>
      </c>
      <c r="H90" s="22">
        <v>28045</v>
      </c>
      <c r="I90" s="22">
        <v>32457</v>
      </c>
      <c r="J90" s="23">
        <f t="shared" si="378"/>
        <v>97988</v>
      </c>
      <c r="K90" s="22">
        <v>32400</v>
      </c>
      <c r="L90" s="22">
        <v>27229</v>
      </c>
      <c r="M90" s="22">
        <v>50941</v>
      </c>
      <c r="N90" s="23">
        <f t="shared" si="379"/>
        <v>208558</v>
      </c>
      <c r="O90" s="22">
        <v>37854</v>
      </c>
      <c r="P90" s="22">
        <v>51547</v>
      </c>
      <c r="Q90" s="22">
        <v>28144</v>
      </c>
      <c r="R90" s="23">
        <f t="shared" si="380"/>
        <v>326103</v>
      </c>
      <c r="S90" s="22">
        <v>37757</v>
      </c>
      <c r="T90" s="22">
        <v>22623</v>
      </c>
      <c r="U90" s="22">
        <v>27715</v>
      </c>
      <c r="V90" s="23">
        <f t="shared" si="381"/>
        <v>414198</v>
      </c>
      <c r="W90" s="22">
        <v>67658</v>
      </c>
      <c r="X90" s="22">
        <f t="shared" si="382"/>
        <v>30172</v>
      </c>
      <c r="Y90" s="24">
        <f t="shared" si="383"/>
        <v>1.8048871578722723</v>
      </c>
      <c r="Z90" s="22">
        <v>822</v>
      </c>
      <c r="AA90" s="22">
        <f t="shared" si="384"/>
        <v>-27223</v>
      </c>
      <c r="AB90" s="24">
        <f t="shared" si="385"/>
        <v>2.9310037439828848E-2</v>
      </c>
      <c r="AC90" s="22">
        <v>34491</v>
      </c>
      <c r="AD90" s="22">
        <f t="shared" si="386"/>
        <v>2034</v>
      </c>
      <c r="AE90" s="24">
        <f t="shared" si="387"/>
        <v>1.06266752934652</v>
      </c>
      <c r="AF90" s="25">
        <f t="shared" si="388"/>
        <v>102971</v>
      </c>
      <c r="AG90" s="25">
        <f t="shared" si="389"/>
        <v>4983</v>
      </c>
      <c r="AH90" s="26">
        <f t="shared" si="390"/>
        <v>1.0508531656937585</v>
      </c>
      <c r="AI90" s="22">
        <v>41201</v>
      </c>
      <c r="AJ90" s="22">
        <f t="shared" si="391"/>
        <v>8801</v>
      </c>
      <c r="AK90" s="24">
        <f t="shared" si="392"/>
        <v>1.2716358024691359</v>
      </c>
      <c r="AL90" s="22">
        <v>33847</v>
      </c>
      <c r="AM90" s="22">
        <f t="shared" si="393"/>
        <v>6618</v>
      </c>
      <c r="AN90" s="24">
        <f t="shared" si="394"/>
        <v>1.2430496896691028</v>
      </c>
      <c r="AO90" s="22">
        <v>31250</v>
      </c>
      <c r="AP90" s="22">
        <f t="shared" si="395"/>
        <v>-19691</v>
      </c>
      <c r="AQ90" s="24">
        <f t="shared" si="396"/>
        <v>0.61345478102118134</v>
      </c>
      <c r="AR90" s="27">
        <f t="shared" si="397"/>
        <v>209269</v>
      </c>
      <c r="AS90" s="27">
        <f>AR90-N90</f>
        <v>711</v>
      </c>
      <c r="AT90" s="28">
        <f>AR90/N90</f>
        <v>1.0034091236011085</v>
      </c>
      <c r="AU90" s="22">
        <v>36359</v>
      </c>
      <c r="AV90" s="22">
        <f t="shared" si="398"/>
        <v>-1495</v>
      </c>
      <c r="AW90" s="24">
        <f t="shared" si="399"/>
        <v>0.96050615522798122</v>
      </c>
      <c r="AX90" s="22">
        <v>71416.639999999999</v>
      </c>
      <c r="AY90" s="22">
        <f t="shared" si="400"/>
        <v>19869.64</v>
      </c>
      <c r="AZ90" s="24">
        <f t="shared" si="401"/>
        <v>1.3854664674956836</v>
      </c>
      <c r="BA90" s="22">
        <v>31546</v>
      </c>
      <c r="BB90" s="22">
        <f t="shared" si="402"/>
        <v>3402</v>
      </c>
      <c r="BC90" s="24">
        <f t="shared" si="403"/>
        <v>1.1208783399658897</v>
      </c>
      <c r="BD90" s="27">
        <f t="shared" si="404"/>
        <v>348590.64</v>
      </c>
      <c r="BE90" s="27">
        <f t="shared" si="405"/>
        <v>22487.640000000014</v>
      </c>
      <c r="BF90" s="28">
        <f t="shared" si="406"/>
        <v>1.0689587032318011</v>
      </c>
      <c r="BG90" s="22">
        <v>31651</v>
      </c>
      <c r="BH90" s="22">
        <f t="shared" si="407"/>
        <v>-6106</v>
      </c>
      <c r="BI90" s="24">
        <f t="shared" si="408"/>
        <v>0.83828164313902054</v>
      </c>
      <c r="BJ90" s="22">
        <v>25203.360000000001</v>
      </c>
      <c r="BK90" s="22">
        <f t="shared" si="409"/>
        <v>2580.3600000000006</v>
      </c>
      <c r="BL90" s="24">
        <f t="shared" si="410"/>
        <v>1.1140591433496885</v>
      </c>
      <c r="BM90" s="22">
        <v>38897</v>
      </c>
      <c r="BN90" s="22">
        <f t="shared" si="411"/>
        <v>11182</v>
      </c>
      <c r="BO90" s="24">
        <f t="shared" si="412"/>
        <v>1.4034638282518492</v>
      </c>
      <c r="BP90" s="27">
        <f t="shared" si="413"/>
        <v>444342</v>
      </c>
      <c r="BQ90" s="22">
        <f t="shared" si="414"/>
        <v>30144</v>
      </c>
      <c r="BR90" s="24">
        <f t="shared" si="415"/>
        <v>1.072776787913027</v>
      </c>
      <c r="BS90" s="22">
        <v>41387</v>
      </c>
      <c r="BT90" s="22">
        <f t="shared" si="416"/>
        <v>-26271</v>
      </c>
      <c r="BU90" s="24">
        <f t="shared" si="417"/>
        <v>0.61170888882319907</v>
      </c>
      <c r="BV90" s="22">
        <v>29459</v>
      </c>
      <c r="BW90" s="22">
        <f t="shared" si="418"/>
        <v>28637</v>
      </c>
      <c r="BX90" s="24">
        <f t="shared" si="419"/>
        <v>35.838199513381994</v>
      </c>
      <c r="BY90" s="22">
        <v>33961</v>
      </c>
      <c r="BZ90" s="22">
        <f t="shared" si="420"/>
        <v>-530</v>
      </c>
      <c r="CA90" s="24">
        <f t="shared" si="421"/>
        <v>0.98463367255225998</v>
      </c>
      <c r="CB90" s="29">
        <f t="shared" si="422"/>
        <v>104807</v>
      </c>
      <c r="CC90" s="29">
        <f t="shared" si="423"/>
        <v>1836</v>
      </c>
      <c r="CD90" s="30">
        <f t="shared" si="424"/>
        <v>1.0178302628895515</v>
      </c>
      <c r="CE90" s="22">
        <v>37268</v>
      </c>
      <c r="CF90" s="22">
        <f t="shared" si="425"/>
        <v>-3933</v>
      </c>
      <c r="CG90" s="24">
        <f t="shared" si="426"/>
        <v>0.90454115191378848</v>
      </c>
      <c r="CH90" s="22">
        <v>45929</v>
      </c>
      <c r="CI90" s="22">
        <f t="shared" si="427"/>
        <v>12082</v>
      </c>
      <c r="CJ90" s="24">
        <f t="shared" si="428"/>
        <v>1.356959257836736</v>
      </c>
      <c r="CK90" s="22">
        <v>32911</v>
      </c>
      <c r="CL90" s="22">
        <f t="shared" si="429"/>
        <v>1661</v>
      </c>
      <c r="CM90" s="24">
        <f t="shared" si="430"/>
        <v>1.0531520000000001</v>
      </c>
      <c r="CN90" s="29">
        <f t="shared" si="431"/>
        <v>220915</v>
      </c>
      <c r="CO90" s="29">
        <f t="shared" si="432"/>
        <v>11646</v>
      </c>
      <c r="CP90" s="30">
        <f t="shared" si="433"/>
        <v>1.0556508608537336</v>
      </c>
      <c r="CQ90" s="22">
        <v>33618</v>
      </c>
      <c r="CR90" s="22">
        <f t="shared" si="434"/>
        <v>-2741</v>
      </c>
      <c r="CS90" s="24">
        <f t="shared" si="435"/>
        <v>0.92461288814323828</v>
      </c>
      <c r="CT90" s="22">
        <v>76684</v>
      </c>
      <c r="CU90" s="22">
        <f t="shared" si="436"/>
        <v>5267.3600000000006</v>
      </c>
      <c r="CV90" s="24">
        <f t="shared" si="437"/>
        <v>1.0737553600953504</v>
      </c>
      <c r="CW90" s="22">
        <v>29155</v>
      </c>
      <c r="CX90" s="22">
        <f t="shared" si="438"/>
        <v>-2391</v>
      </c>
      <c r="CY90" s="24">
        <f t="shared" si="439"/>
        <v>0.92420592151144365</v>
      </c>
      <c r="CZ90" s="29">
        <f t="shared" si="440"/>
        <v>360372</v>
      </c>
      <c r="DA90" s="29">
        <f t="shared" si="441"/>
        <v>11781.359999999986</v>
      </c>
      <c r="DB90" s="30">
        <f t="shared" si="442"/>
        <v>1.0337971208865504</v>
      </c>
      <c r="DC90" s="22">
        <v>43759</v>
      </c>
      <c r="DD90" s="22">
        <f t="shared" si="443"/>
        <v>12108</v>
      </c>
      <c r="DE90" s="24">
        <f t="shared" si="444"/>
        <v>1.3825471549082178</v>
      </c>
      <c r="DF90" s="22">
        <v>28608</v>
      </c>
      <c r="DG90" s="22">
        <f t="shared" si="445"/>
        <v>3404.6399999999994</v>
      </c>
      <c r="DH90" s="24">
        <f t="shared" si="446"/>
        <v>1.1350867503380502</v>
      </c>
      <c r="DI90" s="22">
        <v>47845</v>
      </c>
      <c r="DJ90" s="22">
        <f t="shared" si="447"/>
        <v>8948</v>
      </c>
      <c r="DK90" s="24">
        <f t="shared" si="448"/>
        <v>1.2300434480808289</v>
      </c>
      <c r="DL90" s="29">
        <f t="shared" si="449"/>
        <v>480584</v>
      </c>
      <c r="DM90" s="29">
        <f t="shared" si="450"/>
        <v>36242</v>
      </c>
      <c r="DN90" s="30">
        <f t="shared" si="451"/>
        <v>1.0815633003407286</v>
      </c>
      <c r="DO90" s="22">
        <v>85027</v>
      </c>
      <c r="DP90" s="22">
        <f t="shared" si="452"/>
        <v>14181</v>
      </c>
      <c r="DQ90" s="24">
        <f t="shared" si="453"/>
        <v>1.2001665584507242</v>
      </c>
      <c r="DR90" s="22">
        <v>29178</v>
      </c>
      <c r="DS90" s="22">
        <f t="shared" si="454"/>
        <v>-4783</v>
      </c>
      <c r="DT90" s="24">
        <f t="shared" si="455"/>
        <v>0.85916197991814136</v>
      </c>
      <c r="DU90" s="31">
        <f t="shared" si="456"/>
        <v>114205</v>
      </c>
      <c r="DV90" s="31">
        <f t="shared" si="457"/>
        <v>9398</v>
      </c>
      <c r="DW90" s="32">
        <f t="shared" si="458"/>
        <v>1.0896695831385308</v>
      </c>
      <c r="DX90" s="22">
        <v>87577</v>
      </c>
      <c r="DY90" s="22">
        <f t="shared" si="459"/>
        <v>-28531</v>
      </c>
      <c r="DZ90" s="24">
        <f t="shared" si="460"/>
        <v>0.75427188479691321</v>
      </c>
      <c r="EA90" s="31">
        <f t="shared" si="461"/>
        <v>201782</v>
      </c>
      <c r="EB90" s="31">
        <f t="shared" si="462"/>
        <v>-19133</v>
      </c>
      <c r="EC90" s="32">
        <f t="shared" si="463"/>
        <v>0.91339202860828828</v>
      </c>
      <c r="ED90" s="22">
        <v>63438</v>
      </c>
      <c r="EE90" s="22">
        <f t="shared" si="464"/>
        <v>29820</v>
      </c>
      <c r="EF90" s="24">
        <f t="shared" si="465"/>
        <v>1.8870248081384973</v>
      </c>
      <c r="EG90" s="22">
        <v>34922</v>
      </c>
      <c r="EH90" s="22">
        <f t="shared" si="466"/>
        <v>-41762</v>
      </c>
      <c r="EI90" s="24">
        <f t="shared" si="467"/>
        <v>0.45540138751238851</v>
      </c>
      <c r="EJ90" s="22">
        <v>15400</v>
      </c>
      <c r="EK90" s="22">
        <f t="shared" si="468"/>
        <v>-13755</v>
      </c>
      <c r="EL90" s="24">
        <f t="shared" si="469"/>
        <v>0.5282112845138055</v>
      </c>
      <c r="EM90" s="31">
        <f t="shared" si="470"/>
        <v>315542</v>
      </c>
      <c r="EN90" s="31">
        <f t="shared" si="471"/>
        <v>-44830</v>
      </c>
      <c r="EO90" s="32">
        <f t="shared" si="472"/>
        <v>0.8756007680951905</v>
      </c>
      <c r="EP90" s="22">
        <v>57216</v>
      </c>
      <c r="EQ90" s="22">
        <f t="shared" si="473"/>
        <v>-15151</v>
      </c>
      <c r="ER90" s="24">
        <f t="shared" si="474"/>
        <v>0.79063661613718961</v>
      </c>
      <c r="ES90" s="22">
        <v>33425</v>
      </c>
      <c r="ET90" s="22">
        <f t="shared" si="331"/>
        <v>-14420</v>
      </c>
      <c r="EU90" s="24">
        <f t="shared" si="332"/>
        <v>0.69861009509875638</v>
      </c>
      <c r="EV90" s="31">
        <f t="shared" si="333"/>
        <v>406183</v>
      </c>
      <c r="EW90" s="31">
        <f t="shared" si="334"/>
        <v>-74401</v>
      </c>
      <c r="EX90" s="32">
        <f t="shared" si="335"/>
        <v>0.84518627336740304</v>
      </c>
      <c r="EY90" s="22">
        <v>71423</v>
      </c>
      <c r="EZ90" s="22">
        <f t="shared" si="221"/>
        <v>-42782</v>
      </c>
      <c r="FA90" s="24">
        <f t="shared" si="222"/>
        <v>0.62539293375946758</v>
      </c>
      <c r="FB90" s="22">
        <v>67321</v>
      </c>
      <c r="FC90" s="22">
        <f t="shared" si="223"/>
        <v>-20256</v>
      </c>
      <c r="FD90" s="24">
        <f t="shared" si="224"/>
        <v>0.76870639551480413</v>
      </c>
      <c r="FE90" s="33">
        <f t="shared" si="367"/>
        <v>138744</v>
      </c>
      <c r="FF90" s="33">
        <f t="shared" si="225"/>
        <v>-63038</v>
      </c>
      <c r="FG90" s="34">
        <f t="shared" si="226"/>
        <v>0.68759354154483554</v>
      </c>
      <c r="FH90" s="22">
        <v>89085</v>
      </c>
      <c r="FI90" s="22">
        <f t="shared" si="227"/>
        <v>-24675</v>
      </c>
      <c r="FJ90" s="24">
        <f t="shared" si="228"/>
        <v>0.78309599156118148</v>
      </c>
      <c r="FK90" s="33">
        <f t="shared" si="368"/>
        <v>227829</v>
      </c>
      <c r="FL90" s="33">
        <f t="shared" si="229"/>
        <v>-87713</v>
      </c>
      <c r="FM90" s="34">
        <f t="shared" si="230"/>
        <v>0.72202432639711989</v>
      </c>
      <c r="FN90" s="22">
        <v>85178</v>
      </c>
      <c r="FO90" s="22">
        <f t="shared" si="231"/>
        <v>-5463</v>
      </c>
      <c r="FP90" s="24">
        <f t="shared" si="232"/>
        <v>0.93972926159243608</v>
      </c>
      <c r="FQ90" s="35">
        <f t="shared" si="369"/>
        <v>313007</v>
      </c>
      <c r="FR90" s="35">
        <f t="shared" si="370"/>
        <v>-93176</v>
      </c>
      <c r="FS90" s="36">
        <f t="shared" si="371"/>
        <v>0.77060585992028219</v>
      </c>
      <c r="FT90" s="35">
        <v>82476</v>
      </c>
      <c r="FU90" s="35">
        <f t="shared" si="372"/>
        <v>11053</v>
      </c>
      <c r="FV90" s="36">
        <f t="shared" si="373"/>
        <v>1.1547540708175237</v>
      </c>
      <c r="FW90" s="35">
        <v>101398</v>
      </c>
      <c r="FX90" s="35">
        <f t="shared" si="337"/>
        <v>34077</v>
      </c>
      <c r="FY90" s="36">
        <f t="shared" si="338"/>
        <v>1.506186776785847</v>
      </c>
      <c r="FZ90" s="35">
        <f t="shared" si="339"/>
        <v>183874</v>
      </c>
      <c r="GA90" s="35">
        <f t="shared" si="340"/>
        <v>45130</v>
      </c>
      <c r="GB90" s="36">
        <f t="shared" si="341"/>
        <v>1.3252753272213573</v>
      </c>
      <c r="GC90" s="35">
        <v>100520</v>
      </c>
      <c r="GD90" s="35">
        <f t="shared" si="342"/>
        <v>11435</v>
      </c>
      <c r="GE90" s="36">
        <f t="shared" si="343"/>
        <v>1.1283605545265758</v>
      </c>
      <c r="GF90" s="35">
        <f t="shared" si="344"/>
        <v>284394</v>
      </c>
      <c r="GG90" s="35">
        <f t="shared" si="345"/>
        <v>56565</v>
      </c>
      <c r="GH90" s="36">
        <f t="shared" si="346"/>
        <v>1.2482783139986569</v>
      </c>
      <c r="GI90" s="35">
        <v>82989</v>
      </c>
      <c r="GJ90" s="35">
        <f t="shared" si="374"/>
        <v>-2189</v>
      </c>
      <c r="GK90" s="36">
        <f t="shared" si="375"/>
        <v>0.9743008758130034</v>
      </c>
      <c r="GL90" s="35">
        <f t="shared" si="347"/>
        <v>367383</v>
      </c>
      <c r="GM90" s="35">
        <f t="shared" si="376"/>
        <v>54376</v>
      </c>
      <c r="GN90" s="36">
        <f t="shared" si="377"/>
        <v>1.1737213544745007</v>
      </c>
      <c r="GO90" s="35">
        <v>81237</v>
      </c>
      <c r="GP90" s="35">
        <f t="shared" si="348"/>
        <v>-1239</v>
      </c>
      <c r="GQ90" s="36">
        <f t="shared" si="349"/>
        <v>0.9849774479848683</v>
      </c>
      <c r="GR90" s="35">
        <v>109311</v>
      </c>
      <c r="GS90" s="35">
        <f t="shared" si="350"/>
        <v>7913</v>
      </c>
      <c r="GT90" s="36">
        <f t="shared" si="351"/>
        <v>1.0780390145762244</v>
      </c>
      <c r="GU90" s="35">
        <f t="shared" si="352"/>
        <v>190548</v>
      </c>
      <c r="GV90" s="35">
        <f t="shared" si="353"/>
        <v>6674</v>
      </c>
      <c r="GW90" s="36">
        <f t="shared" si="354"/>
        <v>1.0362965944070397</v>
      </c>
      <c r="GX90" s="35">
        <v>70295</v>
      </c>
      <c r="GY90" s="35">
        <f t="shared" si="355"/>
        <v>-30225</v>
      </c>
      <c r="GZ90" s="36">
        <f t="shared" si="356"/>
        <v>0.69931356943891765</v>
      </c>
      <c r="HA90" s="35">
        <f t="shared" si="357"/>
        <v>260843</v>
      </c>
      <c r="HB90" s="35">
        <f t="shared" si="358"/>
        <v>-23551</v>
      </c>
      <c r="HC90" s="36">
        <f t="shared" si="359"/>
        <v>0.91718882958149606</v>
      </c>
      <c r="HD90" s="35">
        <v>84751</v>
      </c>
      <c r="HE90" s="35">
        <f t="shared" si="360"/>
        <v>1762</v>
      </c>
      <c r="HF90" s="36">
        <f t="shared" si="361"/>
        <v>1.02123172950632</v>
      </c>
      <c r="HG90" s="35">
        <f t="shared" si="362"/>
        <v>345594</v>
      </c>
      <c r="HH90" s="35">
        <f t="shared" si="363"/>
        <v>-21789</v>
      </c>
      <c r="HI90" s="36">
        <f t="shared" si="364"/>
        <v>0.94069132213521034</v>
      </c>
      <c r="HJ90" s="22">
        <f t="shared" si="365"/>
        <v>114046.02</v>
      </c>
      <c r="HK90" s="37">
        <f t="shared" si="366"/>
        <v>-7190.37</v>
      </c>
    </row>
    <row r="91" spans="1:219" s="1" customFormat="1" ht="11.25" x14ac:dyDescent="0.2">
      <c r="A91" s="13">
        <v>81</v>
      </c>
      <c r="B91" s="21">
        <v>9</v>
      </c>
      <c r="C91" s="21" t="s">
        <v>195</v>
      </c>
      <c r="D91" s="13">
        <v>1012012108</v>
      </c>
      <c r="E91" s="13">
        <v>101201001</v>
      </c>
      <c r="F91" s="13">
        <v>86618101</v>
      </c>
      <c r="G91" s="22"/>
      <c r="H91" s="22"/>
      <c r="I91" s="22"/>
      <c r="J91" s="23">
        <f t="shared" si="378"/>
        <v>0</v>
      </c>
      <c r="K91" s="22"/>
      <c r="L91" s="22">
        <v>0</v>
      </c>
      <c r="M91" s="22">
        <v>964243</v>
      </c>
      <c r="N91" s="23">
        <f t="shared" si="379"/>
        <v>964243</v>
      </c>
      <c r="O91" s="22">
        <v>482988</v>
      </c>
      <c r="P91" s="22">
        <v>485017</v>
      </c>
      <c r="Q91" s="22">
        <v>970258</v>
      </c>
      <c r="R91" s="23">
        <f t="shared" si="380"/>
        <v>2902506</v>
      </c>
      <c r="S91" s="22">
        <v>486886</v>
      </c>
      <c r="T91" s="22">
        <v>12314</v>
      </c>
      <c r="U91" s="22">
        <v>1086173</v>
      </c>
      <c r="V91" s="23">
        <f t="shared" si="381"/>
        <v>4487879</v>
      </c>
      <c r="W91" s="22">
        <v>456377</v>
      </c>
      <c r="X91" s="22">
        <f t="shared" si="382"/>
        <v>456377</v>
      </c>
      <c r="Y91" s="24" t="e">
        <f t="shared" si="383"/>
        <v>#DIV/0!</v>
      </c>
      <c r="Z91" s="22">
        <v>477658</v>
      </c>
      <c r="AA91" s="22">
        <f t="shared" si="384"/>
        <v>477658</v>
      </c>
      <c r="AB91" s="24" t="e">
        <f t="shared" si="385"/>
        <v>#DIV/0!</v>
      </c>
      <c r="AC91" s="22">
        <v>468190</v>
      </c>
      <c r="AD91" s="22">
        <f t="shared" si="386"/>
        <v>468190</v>
      </c>
      <c r="AE91" s="24" t="e">
        <f t="shared" si="387"/>
        <v>#DIV/0!</v>
      </c>
      <c r="AF91" s="25">
        <f t="shared" si="388"/>
        <v>1402225</v>
      </c>
      <c r="AG91" s="25">
        <f t="shared" si="389"/>
        <v>1402225</v>
      </c>
      <c r="AH91" s="26" t="e">
        <f t="shared" si="390"/>
        <v>#DIV/0!</v>
      </c>
      <c r="AI91" s="22">
        <v>493558</v>
      </c>
      <c r="AJ91" s="22">
        <f t="shared" si="391"/>
        <v>493558</v>
      </c>
      <c r="AK91" s="24" t="e">
        <f t="shared" si="392"/>
        <v>#DIV/0!</v>
      </c>
      <c r="AL91" s="22">
        <v>534589</v>
      </c>
      <c r="AM91" s="22">
        <f t="shared" si="393"/>
        <v>534589</v>
      </c>
      <c r="AN91" s="24" t="e">
        <f t="shared" si="394"/>
        <v>#DIV/0!</v>
      </c>
      <c r="AO91" s="22">
        <v>515235</v>
      </c>
      <c r="AP91" s="22">
        <f t="shared" si="395"/>
        <v>-449008</v>
      </c>
      <c r="AQ91" s="24">
        <f t="shared" si="396"/>
        <v>0.53434144712484299</v>
      </c>
      <c r="AR91" s="27">
        <f t="shared" si="397"/>
        <v>2945607</v>
      </c>
      <c r="AS91" s="27">
        <f>AR91-(N91+N92)</f>
        <v>1802594</v>
      </c>
      <c r="AT91" s="28">
        <f>AR91/(N91+N92)</f>
        <v>2.5770546791681284</v>
      </c>
      <c r="AU91" s="22">
        <v>539500</v>
      </c>
      <c r="AV91" s="22">
        <f t="shared" si="398"/>
        <v>56512</v>
      </c>
      <c r="AW91" s="24">
        <f t="shared" si="399"/>
        <v>1.1170049773493338</v>
      </c>
      <c r="AX91" s="22">
        <v>525024</v>
      </c>
      <c r="AY91" s="22">
        <f t="shared" si="400"/>
        <v>40007</v>
      </c>
      <c r="AZ91" s="24">
        <f t="shared" si="401"/>
        <v>1.0824857685400717</v>
      </c>
      <c r="BA91" s="22">
        <v>528553</v>
      </c>
      <c r="BB91" s="22">
        <f t="shared" si="402"/>
        <v>-441705</v>
      </c>
      <c r="BC91" s="24">
        <f t="shared" si="403"/>
        <v>0.54475510637376867</v>
      </c>
      <c r="BD91" s="27">
        <f t="shared" si="404"/>
        <v>4538684</v>
      </c>
      <c r="BE91" s="27">
        <f t="shared" si="405"/>
        <v>1636178</v>
      </c>
      <c r="BF91" s="28">
        <f t="shared" si="406"/>
        <v>1.5637121852633551</v>
      </c>
      <c r="BG91" s="22">
        <v>537141</v>
      </c>
      <c r="BH91" s="22">
        <f t="shared" si="407"/>
        <v>50255</v>
      </c>
      <c r="BI91" s="24">
        <f t="shared" si="408"/>
        <v>1.1032171802023472</v>
      </c>
      <c r="BJ91" s="22">
        <v>520718.1</v>
      </c>
      <c r="BK91" s="22">
        <f t="shared" si="409"/>
        <v>508404.1</v>
      </c>
      <c r="BL91" s="24">
        <f t="shared" si="410"/>
        <v>42.286673704726326</v>
      </c>
      <c r="BM91" s="22">
        <v>899871</v>
      </c>
      <c r="BN91" s="22">
        <f t="shared" si="411"/>
        <v>-186302</v>
      </c>
      <c r="BO91" s="24">
        <f t="shared" si="412"/>
        <v>0.82847852045668602</v>
      </c>
      <c r="BP91" s="27">
        <f t="shared" si="413"/>
        <v>6496414.0999999996</v>
      </c>
      <c r="BQ91" s="22">
        <f t="shared" si="414"/>
        <v>2008535.0999999996</v>
      </c>
      <c r="BR91" s="24">
        <f t="shared" si="415"/>
        <v>1.4475466250315572</v>
      </c>
      <c r="BS91" s="22">
        <v>493859</v>
      </c>
      <c r="BT91" s="22">
        <f t="shared" si="416"/>
        <v>37482</v>
      </c>
      <c r="BU91" s="24">
        <f t="shared" si="417"/>
        <v>1.0821294675235607</v>
      </c>
      <c r="BV91" s="22">
        <v>522824</v>
      </c>
      <c r="BW91" s="22">
        <f t="shared" si="418"/>
        <v>45166</v>
      </c>
      <c r="BX91" s="24">
        <f t="shared" si="419"/>
        <v>1.0945571936406382</v>
      </c>
      <c r="BY91" s="22">
        <v>532062</v>
      </c>
      <c r="BZ91" s="22">
        <f t="shared" si="420"/>
        <v>63872</v>
      </c>
      <c r="CA91" s="24">
        <f t="shared" si="421"/>
        <v>1.1364232469723829</v>
      </c>
      <c r="CB91" s="29">
        <f t="shared" si="422"/>
        <v>1548745</v>
      </c>
      <c r="CC91" s="29">
        <f t="shared" si="423"/>
        <v>146520</v>
      </c>
      <c r="CD91" s="30">
        <f t="shared" si="424"/>
        <v>1.1044910766817022</v>
      </c>
      <c r="CE91" s="22">
        <v>524571</v>
      </c>
      <c r="CF91" s="22">
        <f t="shared" si="425"/>
        <v>31013</v>
      </c>
      <c r="CG91" s="24">
        <f t="shared" si="426"/>
        <v>1.0628355735293522</v>
      </c>
      <c r="CH91" s="22">
        <v>539902</v>
      </c>
      <c r="CI91" s="22">
        <f t="shared" si="427"/>
        <v>5313</v>
      </c>
      <c r="CJ91" s="24">
        <f t="shared" si="428"/>
        <v>1.0099384761003314</v>
      </c>
      <c r="CK91" s="22">
        <v>544330</v>
      </c>
      <c r="CL91" s="22">
        <f t="shared" si="429"/>
        <v>29095</v>
      </c>
      <c r="CM91" s="24">
        <f t="shared" si="430"/>
        <v>1.0564693780507923</v>
      </c>
      <c r="CN91" s="29">
        <f t="shared" si="431"/>
        <v>3157548</v>
      </c>
      <c r="CO91" s="29">
        <f t="shared" si="432"/>
        <v>211941</v>
      </c>
      <c r="CP91" s="30">
        <f t="shared" si="433"/>
        <v>1.0719515536186599</v>
      </c>
      <c r="CQ91" s="22">
        <v>546391</v>
      </c>
      <c r="CR91" s="22">
        <f t="shared" si="434"/>
        <v>6891</v>
      </c>
      <c r="CS91" s="24">
        <f t="shared" si="435"/>
        <v>1.012772937905468</v>
      </c>
      <c r="CT91" s="22">
        <v>520195</v>
      </c>
      <c r="CU91" s="22">
        <f t="shared" si="436"/>
        <v>-4829</v>
      </c>
      <c r="CV91" s="24">
        <f t="shared" si="437"/>
        <v>0.99080232522703726</v>
      </c>
      <c r="CW91" s="22">
        <v>618678</v>
      </c>
      <c r="CX91" s="22">
        <f t="shared" si="438"/>
        <v>90125</v>
      </c>
      <c r="CY91" s="24">
        <f t="shared" si="439"/>
        <v>1.1705127016590577</v>
      </c>
      <c r="CZ91" s="29">
        <f t="shared" si="440"/>
        <v>4842812</v>
      </c>
      <c r="DA91" s="29">
        <f t="shared" si="441"/>
        <v>304128</v>
      </c>
      <c r="DB91" s="30">
        <f t="shared" si="442"/>
        <v>1.0670079697110439</v>
      </c>
      <c r="DC91" s="22">
        <v>618442</v>
      </c>
      <c r="DD91" s="22">
        <f t="shared" si="443"/>
        <v>81301</v>
      </c>
      <c r="DE91" s="24">
        <f t="shared" si="444"/>
        <v>1.1513587679957404</v>
      </c>
      <c r="DF91" s="22">
        <v>829434</v>
      </c>
      <c r="DG91" s="22">
        <f t="shared" si="445"/>
        <v>308715.90000000002</v>
      </c>
      <c r="DH91" s="24">
        <f t="shared" si="446"/>
        <v>1.5928656983500287</v>
      </c>
      <c r="DI91" s="22">
        <v>578361</v>
      </c>
      <c r="DJ91" s="22">
        <f t="shared" si="447"/>
        <v>-321510</v>
      </c>
      <c r="DK91" s="24">
        <f t="shared" si="448"/>
        <v>0.64271545588200973</v>
      </c>
      <c r="DL91" s="29">
        <f t="shared" si="449"/>
        <v>6869049</v>
      </c>
      <c r="DM91" s="29">
        <f t="shared" si="450"/>
        <v>372634.90000000037</v>
      </c>
      <c r="DN91" s="30">
        <f t="shared" si="451"/>
        <v>1.0573600903920211</v>
      </c>
      <c r="DO91" s="22">
        <v>1162355</v>
      </c>
      <c r="DP91" s="22">
        <f t="shared" si="452"/>
        <v>145672</v>
      </c>
      <c r="DQ91" s="24">
        <f t="shared" si="453"/>
        <v>1.1432816325245923</v>
      </c>
      <c r="DR91" s="22">
        <v>555224</v>
      </c>
      <c r="DS91" s="22">
        <f t="shared" si="454"/>
        <v>23162</v>
      </c>
      <c r="DT91" s="24">
        <f t="shared" si="455"/>
        <v>1.0435325206460901</v>
      </c>
      <c r="DU91" s="31">
        <f t="shared" si="456"/>
        <v>1717579</v>
      </c>
      <c r="DV91" s="31">
        <f t="shared" si="457"/>
        <v>168834</v>
      </c>
      <c r="DW91" s="32">
        <f t="shared" si="458"/>
        <v>1.1090134270005714</v>
      </c>
      <c r="DX91" s="22">
        <v>1616977</v>
      </c>
      <c r="DY91" s="22">
        <f t="shared" si="459"/>
        <v>8174</v>
      </c>
      <c r="DZ91" s="24">
        <f t="shared" si="460"/>
        <v>1.0050807960949848</v>
      </c>
      <c r="EA91" s="31">
        <f t="shared" si="461"/>
        <v>3334556</v>
      </c>
      <c r="EB91" s="31">
        <f t="shared" si="462"/>
        <v>177008</v>
      </c>
      <c r="EC91" s="32">
        <f t="shared" si="463"/>
        <v>1.0560586885773391</v>
      </c>
      <c r="ED91" s="22">
        <v>550312</v>
      </c>
      <c r="EE91" s="22">
        <f t="shared" si="464"/>
        <v>3921</v>
      </c>
      <c r="EF91" s="24">
        <f t="shared" si="465"/>
        <v>1.0071761796954928</v>
      </c>
      <c r="EG91" s="22">
        <v>583881</v>
      </c>
      <c r="EH91" s="22">
        <f t="shared" si="466"/>
        <v>63686</v>
      </c>
      <c r="EI91" s="24">
        <f t="shared" si="467"/>
        <v>1.122427166735551</v>
      </c>
      <c r="EJ91" s="22">
        <v>522419</v>
      </c>
      <c r="EK91" s="22">
        <f t="shared" si="468"/>
        <v>-96259</v>
      </c>
      <c r="EL91" s="24">
        <f t="shared" si="469"/>
        <v>0.8444117941804945</v>
      </c>
      <c r="EM91" s="31">
        <f t="shared" si="470"/>
        <v>4991168</v>
      </c>
      <c r="EN91" s="31">
        <f t="shared" si="471"/>
        <v>148356</v>
      </c>
      <c r="EO91" s="32">
        <f t="shared" si="472"/>
        <v>1.0306342678592519</v>
      </c>
      <c r="EP91" s="22">
        <v>1514325</v>
      </c>
      <c r="EQ91" s="22">
        <f t="shared" si="473"/>
        <v>66449</v>
      </c>
      <c r="ER91" s="24">
        <f t="shared" si="474"/>
        <v>1.0458941235299155</v>
      </c>
      <c r="ES91" s="22">
        <v>589211</v>
      </c>
      <c r="ET91" s="22">
        <f t="shared" si="331"/>
        <v>10850</v>
      </c>
      <c r="EU91" s="24">
        <f t="shared" si="332"/>
        <v>1.018759909468308</v>
      </c>
      <c r="EV91" s="31">
        <f t="shared" si="333"/>
        <v>7094704</v>
      </c>
      <c r="EW91" s="31">
        <f t="shared" si="334"/>
        <v>225655</v>
      </c>
      <c r="EX91" s="32">
        <f t="shared" si="335"/>
        <v>1.0328509812639275</v>
      </c>
      <c r="EY91" s="22">
        <v>1621828</v>
      </c>
      <c r="EZ91" s="22">
        <f t="shared" si="221"/>
        <v>-95751</v>
      </c>
      <c r="FA91" s="24">
        <f t="shared" si="222"/>
        <v>0.94425234588918472</v>
      </c>
      <c r="FB91" s="22">
        <v>1646508</v>
      </c>
      <c r="FC91" s="22">
        <f t="shared" si="223"/>
        <v>29531</v>
      </c>
      <c r="FD91" s="24">
        <f t="shared" si="224"/>
        <v>1.0182630921775635</v>
      </c>
      <c r="FE91" s="33">
        <f t="shared" si="367"/>
        <v>3268336</v>
      </c>
      <c r="FF91" s="33">
        <f t="shared" si="225"/>
        <v>-66220</v>
      </c>
      <c r="FG91" s="34">
        <f t="shared" si="226"/>
        <v>0.98014128417696389</v>
      </c>
      <c r="FH91" s="22">
        <v>1779241</v>
      </c>
      <c r="FI91" s="22">
        <f t="shared" si="227"/>
        <v>122629</v>
      </c>
      <c r="FJ91" s="24">
        <f t="shared" si="228"/>
        <v>1.0740239718171787</v>
      </c>
      <c r="FK91" s="33">
        <f t="shared" si="368"/>
        <v>5047577</v>
      </c>
      <c r="FL91" s="33">
        <f t="shared" si="229"/>
        <v>56409</v>
      </c>
      <c r="FM91" s="34">
        <f t="shared" si="230"/>
        <v>1.0113017634349315</v>
      </c>
      <c r="FN91" s="22">
        <v>2094665</v>
      </c>
      <c r="FO91" s="22">
        <f t="shared" si="231"/>
        <v>-8871</v>
      </c>
      <c r="FP91" s="24">
        <f t="shared" si="232"/>
        <v>0.99578281522160783</v>
      </c>
      <c r="FQ91" s="35">
        <f t="shared" si="369"/>
        <v>7142242</v>
      </c>
      <c r="FR91" s="35">
        <f t="shared" si="370"/>
        <v>47538</v>
      </c>
      <c r="FS91" s="36">
        <f t="shared" si="371"/>
        <v>1.0067004909577624</v>
      </c>
      <c r="FT91" s="35">
        <v>1724879</v>
      </c>
      <c r="FU91" s="35">
        <f t="shared" si="372"/>
        <v>103051</v>
      </c>
      <c r="FV91" s="36">
        <f t="shared" si="373"/>
        <v>1.0635400301388309</v>
      </c>
      <c r="FW91" s="35">
        <v>1949505</v>
      </c>
      <c r="FX91" s="35">
        <f t="shared" si="337"/>
        <v>302997</v>
      </c>
      <c r="FY91" s="36">
        <f t="shared" si="338"/>
        <v>1.1840240071715413</v>
      </c>
      <c r="FZ91" s="35">
        <f t="shared" si="339"/>
        <v>3674384</v>
      </c>
      <c r="GA91" s="35">
        <f t="shared" si="340"/>
        <v>406048</v>
      </c>
      <c r="GB91" s="36">
        <f t="shared" si="341"/>
        <v>1.1242369205614111</v>
      </c>
      <c r="GC91" s="35">
        <v>1807475</v>
      </c>
      <c r="GD91" s="35">
        <f t="shared" si="342"/>
        <v>28234</v>
      </c>
      <c r="GE91" s="36">
        <f t="shared" si="343"/>
        <v>1.0158685641798948</v>
      </c>
      <c r="GF91" s="35">
        <f t="shared" si="344"/>
        <v>5481859</v>
      </c>
      <c r="GG91" s="35">
        <f t="shared" si="345"/>
        <v>434282</v>
      </c>
      <c r="GH91" s="36">
        <f t="shared" si="346"/>
        <v>1.0860377167104138</v>
      </c>
      <c r="GI91" s="35">
        <v>1781423</v>
      </c>
      <c r="GJ91" s="35">
        <f t="shared" si="374"/>
        <v>-313242</v>
      </c>
      <c r="GK91" s="36">
        <f t="shared" si="375"/>
        <v>0.85045723301816756</v>
      </c>
      <c r="GL91" s="35">
        <f t="shared" si="347"/>
        <v>7263282</v>
      </c>
      <c r="GM91" s="35">
        <f t="shared" si="376"/>
        <v>121040</v>
      </c>
      <c r="GN91" s="36">
        <f t="shared" si="377"/>
        <v>1.0169470594807626</v>
      </c>
      <c r="GO91" s="35">
        <v>1640216</v>
      </c>
      <c r="GP91" s="35">
        <f t="shared" si="348"/>
        <v>-84663</v>
      </c>
      <c r="GQ91" s="36">
        <f t="shared" si="349"/>
        <v>0.95091655704545075</v>
      </c>
      <c r="GR91" s="35">
        <v>1723525</v>
      </c>
      <c r="GS91" s="35">
        <f t="shared" si="350"/>
        <v>-225980</v>
      </c>
      <c r="GT91" s="36">
        <f t="shared" si="351"/>
        <v>0.8840833955286086</v>
      </c>
      <c r="GU91" s="35">
        <f t="shared" si="352"/>
        <v>3363741</v>
      </c>
      <c r="GV91" s="35">
        <f t="shared" si="353"/>
        <v>-310643</v>
      </c>
      <c r="GW91" s="36">
        <f t="shared" si="354"/>
        <v>0.91545712152023306</v>
      </c>
      <c r="GX91" s="35">
        <v>1802128</v>
      </c>
      <c r="GY91" s="35">
        <f t="shared" si="355"/>
        <v>-5347</v>
      </c>
      <c r="GZ91" s="36">
        <f t="shared" si="356"/>
        <v>0.99704172948450187</v>
      </c>
      <c r="HA91" s="35">
        <f t="shared" si="357"/>
        <v>5165869</v>
      </c>
      <c r="HB91" s="35">
        <f t="shared" si="358"/>
        <v>-315990</v>
      </c>
      <c r="HC91" s="36">
        <f t="shared" si="359"/>
        <v>0.94235714563253081</v>
      </c>
      <c r="HD91" s="35">
        <v>2071310</v>
      </c>
      <c r="HE91" s="35">
        <f t="shared" si="360"/>
        <v>289887</v>
      </c>
      <c r="HF91" s="36">
        <f t="shared" si="361"/>
        <v>1.162727774369142</v>
      </c>
      <c r="HG91" s="35">
        <f t="shared" si="362"/>
        <v>7237179</v>
      </c>
      <c r="HH91" s="35">
        <f t="shared" si="363"/>
        <v>-26103</v>
      </c>
      <c r="HI91" s="36">
        <f t="shared" si="364"/>
        <v>0.99640617010326737</v>
      </c>
      <c r="HJ91" s="22">
        <f t="shared" si="365"/>
        <v>2388269.0699999998</v>
      </c>
      <c r="HK91" s="37">
        <f t="shared" si="366"/>
        <v>-8613.99</v>
      </c>
    </row>
    <row r="92" spans="1:219" s="1" customFormat="1" ht="11.25" x14ac:dyDescent="0.2">
      <c r="A92" s="13">
        <v>82</v>
      </c>
      <c r="B92" s="21">
        <v>26</v>
      </c>
      <c r="C92" s="21" t="s">
        <v>196</v>
      </c>
      <c r="D92" s="13">
        <v>1012010277</v>
      </c>
      <c r="E92" s="13">
        <v>101201001</v>
      </c>
      <c r="F92" s="13">
        <v>86618101</v>
      </c>
      <c r="G92" s="22">
        <v>40270</v>
      </c>
      <c r="H92" s="22">
        <v>30350</v>
      </c>
      <c r="I92" s="22">
        <v>30261</v>
      </c>
      <c r="J92" s="23">
        <f t="shared" si="378"/>
        <v>100881</v>
      </c>
      <c r="K92" s="22">
        <v>23354</v>
      </c>
      <c r="L92" s="22">
        <v>26900</v>
      </c>
      <c r="M92" s="22">
        <v>27635</v>
      </c>
      <c r="N92" s="23">
        <f t="shared" si="379"/>
        <v>178770</v>
      </c>
      <c r="O92" s="22">
        <v>26776</v>
      </c>
      <c r="P92" s="22">
        <v>24122</v>
      </c>
      <c r="Q92" s="22">
        <v>27358</v>
      </c>
      <c r="R92" s="23">
        <f t="shared" si="380"/>
        <v>257026</v>
      </c>
      <c r="S92" s="22">
        <v>24575</v>
      </c>
      <c r="T92" s="22">
        <v>22537</v>
      </c>
      <c r="U92" s="22">
        <v>27282</v>
      </c>
      <c r="V92" s="23">
        <f t="shared" si="381"/>
        <v>331420</v>
      </c>
      <c r="W92" s="22">
        <v>25884</v>
      </c>
      <c r="X92" s="22">
        <f t="shared" si="382"/>
        <v>-14386</v>
      </c>
      <c r="Y92" s="24">
        <f t="shared" si="383"/>
        <v>0.64276136081450208</v>
      </c>
      <c r="Z92" s="22">
        <v>27459</v>
      </c>
      <c r="AA92" s="22">
        <f t="shared" si="384"/>
        <v>-2891</v>
      </c>
      <c r="AB92" s="24">
        <f t="shared" si="385"/>
        <v>0.90474464579901148</v>
      </c>
      <c r="AC92" s="22">
        <v>26051</v>
      </c>
      <c r="AD92" s="22">
        <f t="shared" si="386"/>
        <v>-4210</v>
      </c>
      <c r="AE92" s="24">
        <f t="shared" si="387"/>
        <v>0.86087703644955549</v>
      </c>
      <c r="AF92" s="25">
        <f t="shared" si="388"/>
        <v>79394</v>
      </c>
      <c r="AG92" s="25">
        <f t="shared" si="389"/>
        <v>-21487</v>
      </c>
      <c r="AH92" s="26">
        <f t="shared" si="390"/>
        <v>0.78700647297310689</v>
      </c>
      <c r="AI92" s="22">
        <v>26700</v>
      </c>
      <c r="AJ92" s="22">
        <f t="shared" si="391"/>
        <v>3346</v>
      </c>
      <c r="AK92" s="24">
        <f t="shared" si="392"/>
        <v>1.1432731009677144</v>
      </c>
      <c r="AL92" s="22">
        <v>26763</v>
      </c>
      <c r="AM92" s="22">
        <f t="shared" si="393"/>
        <v>-137</v>
      </c>
      <c r="AN92" s="24">
        <f t="shared" si="394"/>
        <v>0.99490706319702604</v>
      </c>
      <c r="AO92" s="22">
        <v>26279</v>
      </c>
      <c r="AP92" s="22">
        <f t="shared" si="395"/>
        <v>-1356</v>
      </c>
      <c r="AQ92" s="24">
        <f t="shared" si="396"/>
        <v>0.95093178939750311</v>
      </c>
      <c r="AR92" s="27">
        <f t="shared" si="397"/>
        <v>159136</v>
      </c>
      <c r="AS92" s="27">
        <f>AR92-N92</f>
        <v>-19634</v>
      </c>
      <c r="AT92" s="28">
        <f>AR92/N92</f>
        <v>0.89017172903731057</v>
      </c>
      <c r="AU92" s="22">
        <v>25525</v>
      </c>
      <c r="AV92" s="22">
        <f t="shared" si="398"/>
        <v>-1251</v>
      </c>
      <c r="AW92" s="24">
        <f t="shared" si="399"/>
        <v>0.9532790558709292</v>
      </c>
      <c r="AX92" s="22">
        <v>25622</v>
      </c>
      <c r="AY92" s="22">
        <f t="shared" si="400"/>
        <v>1500</v>
      </c>
      <c r="AZ92" s="24">
        <f t="shared" si="401"/>
        <v>1.0621838985158776</v>
      </c>
      <c r="BA92" s="22">
        <v>27642</v>
      </c>
      <c r="BB92" s="22">
        <f t="shared" si="402"/>
        <v>284</v>
      </c>
      <c r="BC92" s="24">
        <f t="shared" si="403"/>
        <v>1.0103808757950143</v>
      </c>
      <c r="BD92" s="27">
        <f t="shared" si="404"/>
        <v>237925</v>
      </c>
      <c r="BE92" s="27">
        <f t="shared" si="405"/>
        <v>-19101</v>
      </c>
      <c r="BF92" s="28">
        <f t="shared" si="406"/>
        <v>0.92568456109498654</v>
      </c>
      <c r="BG92" s="22">
        <v>24635</v>
      </c>
      <c r="BH92" s="22">
        <f t="shared" si="407"/>
        <v>60</v>
      </c>
      <c r="BI92" s="24">
        <f t="shared" si="408"/>
        <v>1.002441505595117</v>
      </c>
      <c r="BJ92" s="22">
        <v>25157</v>
      </c>
      <c r="BK92" s="22">
        <f t="shared" si="409"/>
        <v>2620</v>
      </c>
      <c r="BL92" s="24">
        <f t="shared" si="410"/>
        <v>1.1162532723965035</v>
      </c>
      <c r="BM92" s="22">
        <v>25953</v>
      </c>
      <c r="BN92" s="22">
        <f t="shared" si="411"/>
        <v>-1329</v>
      </c>
      <c r="BO92" s="24">
        <f t="shared" si="412"/>
        <v>0.95128656256872668</v>
      </c>
      <c r="BP92" s="27">
        <f t="shared" si="413"/>
        <v>313670</v>
      </c>
      <c r="BQ92" s="22">
        <f t="shared" si="414"/>
        <v>-17750</v>
      </c>
      <c r="BR92" s="24">
        <f t="shared" si="415"/>
        <v>0.94644258041156237</v>
      </c>
      <c r="BS92" s="22">
        <v>24804</v>
      </c>
      <c r="BT92" s="22">
        <f t="shared" si="416"/>
        <v>-1080</v>
      </c>
      <c r="BU92" s="24">
        <f t="shared" si="417"/>
        <v>0.95827538247566069</v>
      </c>
      <c r="BV92" s="22">
        <v>22675</v>
      </c>
      <c r="BW92" s="22">
        <f t="shared" si="418"/>
        <v>-4784</v>
      </c>
      <c r="BX92" s="24">
        <f t="shared" si="419"/>
        <v>0.82577661240394773</v>
      </c>
      <c r="BY92" s="22">
        <v>24368</v>
      </c>
      <c r="BZ92" s="22">
        <f t="shared" si="420"/>
        <v>-1683</v>
      </c>
      <c r="CA92" s="24">
        <f t="shared" si="421"/>
        <v>0.93539595409005416</v>
      </c>
      <c r="CB92" s="29">
        <f t="shared" si="422"/>
        <v>71847</v>
      </c>
      <c r="CC92" s="29">
        <f t="shared" si="423"/>
        <v>-7547</v>
      </c>
      <c r="CD92" s="30">
        <f t="shared" si="424"/>
        <v>0.90494243897523741</v>
      </c>
      <c r="CE92" s="22">
        <v>24804</v>
      </c>
      <c r="CF92" s="22">
        <f t="shared" si="425"/>
        <v>-1896</v>
      </c>
      <c r="CG92" s="24">
        <f t="shared" si="426"/>
        <v>0.92898876404494379</v>
      </c>
      <c r="CH92" s="22">
        <v>24457</v>
      </c>
      <c r="CI92" s="22">
        <f t="shared" si="427"/>
        <v>-2306</v>
      </c>
      <c r="CJ92" s="24">
        <f t="shared" si="428"/>
        <v>0.91383626648731453</v>
      </c>
      <c r="CK92" s="22">
        <v>34221</v>
      </c>
      <c r="CL92" s="22">
        <f t="shared" si="429"/>
        <v>7942</v>
      </c>
      <c r="CM92" s="24">
        <f t="shared" si="430"/>
        <v>1.302218501465048</v>
      </c>
      <c r="CN92" s="29">
        <f t="shared" si="431"/>
        <v>155329</v>
      </c>
      <c r="CO92" s="29">
        <f t="shared" si="432"/>
        <v>-3807</v>
      </c>
      <c r="CP92" s="30">
        <f t="shared" si="433"/>
        <v>0.9760770661572491</v>
      </c>
      <c r="CQ92" s="22">
        <v>32693</v>
      </c>
      <c r="CR92" s="22">
        <f t="shared" si="434"/>
        <v>7168</v>
      </c>
      <c r="CS92" s="24">
        <f t="shared" si="435"/>
        <v>1.280822722820764</v>
      </c>
      <c r="CT92" s="22">
        <v>31305</v>
      </c>
      <c r="CU92" s="22">
        <f t="shared" si="436"/>
        <v>5683</v>
      </c>
      <c r="CV92" s="24">
        <f t="shared" si="437"/>
        <v>1.2218015767699633</v>
      </c>
      <c r="CW92" s="22">
        <v>36208</v>
      </c>
      <c r="CX92" s="22">
        <f t="shared" si="438"/>
        <v>8566</v>
      </c>
      <c r="CY92" s="24">
        <f t="shared" si="439"/>
        <v>1.3098907459662832</v>
      </c>
      <c r="CZ92" s="29">
        <f t="shared" si="440"/>
        <v>255535</v>
      </c>
      <c r="DA92" s="29">
        <f t="shared" si="441"/>
        <v>17610</v>
      </c>
      <c r="DB92" s="30">
        <f t="shared" si="442"/>
        <v>1.0740149206682779</v>
      </c>
      <c r="DC92" s="22">
        <v>31316</v>
      </c>
      <c r="DD92" s="22">
        <f t="shared" si="443"/>
        <v>6681</v>
      </c>
      <c r="DE92" s="24">
        <f t="shared" si="444"/>
        <v>1.2711995128881672</v>
      </c>
      <c r="DF92" s="22">
        <v>32659</v>
      </c>
      <c r="DG92" s="22">
        <f t="shared" si="445"/>
        <v>7502</v>
      </c>
      <c r="DH92" s="24">
        <f t="shared" si="446"/>
        <v>1.2982072584171405</v>
      </c>
      <c r="DI92" s="22">
        <v>33444</v>
      </c>
      <c r="DJ92" s="22">
        <f t="shared" si="447"/>
        <v>7491</v>
      </c>
      <c r="DK92" s="24">
        <f t="shared" si="448"/>
        <v>1.2886371517743613</v>
      </c>
      <c r="DL92" s="29">
        <f t="shared" si="449"/>
        <v>352954</v>
      </c>
      <c r="DM92" s="29">
        <f t="shared" si="450"/>
        <v>39284</v>
      </c>
      <c r="DN92" s="30">
        <f t="shared" si="451"/>
        <v>1.1252399018076322</v>
      </c>
      <c r="DO92" s="22">
        <v>57752</v>
      </c>
      <c r="DP92" s="22">
        <f t="shared" si="452"/>
        <v>10273</v>
      </c>
      <c r="DQ92" s="24">
        <f t="shared" si="453"/>
        <v>1.2163693422355146</v>
      </c>
      <c r="DR92" s="22">
        <v>31469</v>
      </c>
      <c r="DS92" s="22">
        <f t="shared" si="454"/>
        <v>7101</v>
      </c>
      <c r="DT92" s="24">
        <f t="shared" si="455"/>
        <v>1.2914067629678267</v>
      </c>
      <c r="DU92" s="31">
        <f t="shared" si="456"/>
        <v>89221</v>
      </c>
      <c r="DV92" s="31">
        <f t="shared" si="457"/>
        <v>17374</v>
      </c>
      <c r="DW92" s="32">
        <f t="shared" si="458"/>
        <v>1.2418194218269378</v>
      </c>
      <c r="DX92" s="22">
        <v>92534</v>
      </c>
      <c r="DY92" s="22">
        <f t="shared" si="459"/>
        <v>9052</v>
      </c>
      <c r="DZ92" s="24">
        <f t="shared" si="460"/>
        <v>1.1084305598811719</v>
      </c>
      <c r="EA92" s="31">
        <f t="shared" si="461"/>
        <v>181755</v>
      </c>
      <c r="EB92" s="31">
        <f t="shared" si="462"/>
        <v>26426</v>
      </c>
      <c r="EC92" s="32">
        <f t="shared" si="463"/>
        <v>1.1701292096131437</v>
      </c>
      <c r="ED92" s="22">
        <v>32918</v>
      </c>
      <c r="EE92" s="22">
        <f t="shared" si="464"/>
        <v>225</v>
      </c>
      <c r="EF92" s="24">
        <f t="shared" si="465"/>
        <v>1.0068822072003181</v>
      </c>
      <c r="EG92" s="22">
        <v>33444.9</v>
      </c>
      <c r="EH92" s="22">
        <f t="shared" si="466"/>
        <v>2139.9000000000015</v>
      </c>
      <c r="EI92" s="24">
        <f t="shared" si="467"/>
        <v>1.0683564925730715</v>
      </c>
      <c r="EJ92" s="22">
        <v>32095</v>
      </c>
      <c r="EK92" s="22">
        <f t="shared" si="468"/>
        <v>-4113</v>
      </c>
      <c r="EL92" s="24">
        <f t="shared" si="469"/>
        <v>0.88640631904551481</v>
      </c>
      <c r="EM92" s="31">
        <f t="shared" si="470"/>
        <v>280212.90000000002</v>
      </c>
      <c r="EN92" s="31">
        <f t="shared" si="471"/>
        <v>24677.900000000023</v>
      </c>
      <c r="EO92" s="32">
        <f t="shared" si="472"/>
        <v>1.0965734635177178</v>
      </c>
      <c r="EP92" s="22">
        <v>64767.1</v>
      </c>
      <c r="EQ92" s="22">
        <f t="shared" si="473"/>
        <v>792.09999999999854</v>
      </c>
      <c r="ER92" s="24">
        <f t="shared" si="474"/>
        <v>1.0123813989839781</v>
      </c>
      <c r="ES92" s="22">
        <v>32467</v>
      </c>
      <c r="ET92" s="22">
        <f t="shared" si="331"/>
        <v>-977</v>
      </c>
      <c r="EU92" s="24">
        <f t="shared" si="332"/>
        <v>0.97078698720248779</v>
      </c>
      <c r="EV92" s="31">
        <f t="shared" si="333"/>
        <v>377447</v>
      </c>
      <c r="EW92" s="31">
        <f t="shared" si="334"/>
        <v>24493</v>
      </c>
      <c r="EX92" s="32">
        <f t="shared" si="335"/>
        <v>1.0693943120066638</v>
      </c>
      <c r="EY92" s="22">
        <v>76905</v>
      </c>
      <c r="EZ92" s="22">
        <f t="shared" si="221"/>
        <v>-12316</v>
      </c>
      <c r="FA92" s="24">
        <f t="shared" si="222"/>
        <v>0.86196074915098464</v>
      </c>
      <c r="FB92" s="22">
        <v>74572</v>
      </c>
      <c r="FC92" s="22">
        <f t="shared" si="223"/>
        <v>-17962</v>
      </c>
      <c r="FD92" s="24">
        <f t="shared" si="224"/>
        <v>0.80588756565154429</v>
      </c>
      <c r="FE92" s="33">
        <f t="shared" si="367"/>
        <v>151477</v>
      </c>
      <c r="FF92" s="33">
        <f t="shared" si="225"/>
        <v>-30278</v>
      </c>
      <c r="FG92" s="34">
        <f t="shared" si="226"/>
        <v>0.83341311105609195</v>
      </c>
      <c r="FH92" s="22">
        <v>70790</v>
      </c>
      <c r="FI92" s="22">
        <f t="shared" si="227"/>
        <v>-27667.899999999994</v>
      </c>
      <c r="FJ92" s="24">
        <f t="shared" si="228"/>
        <v>0.71898750633519504</v>
      </c>
      <c r="FK92" s="33">
        <f t="shared" si="368"/>
        <v>222267</v>
      </c>
      <c r="FL92" s="33">
        <f t="shared" si="229"/>
        <v>-57945.900000000023</v>
      </c>
      <c r="FM92" s="34">
        <f t="shared" si="230"/>
        <v>0.79320759322643597</v>
      </c>
      <c r="FN92" s="22">
        <v>73573</v>
      </c>
      <c r="FO92" s="22">
        <f t="shared" si="231"/>
        <v>-23661.1</v>
      </c>
      <c r="FP92" s="24">
        <f t="shared" si="232"/>
        <v>0.75665841510334331</v>
      </c>
      <c r="FQ92" s="35">
        <f t="shared" si="369"/>
        <v>295840</v>
      </c>
      <c r="FR92" s="35">
        <f t="shared" si="370"/>
        <v>-81607</v>
      </c>
      <c r="FS92" s="36">
        <f t="shared" si="371"/>
        <v>0.78379216154850884</v>
      </c>
      <c r="FT92" s="35">
        <v>64947.92</v>
      </c>
      <c r="FU92" s="35">
        <f t="shared" si="372"/>
        <v>-11957.080000000002</v>
      </c>
      <c r="FV92" s="36">
        <f t="shared" si="373"/>
        <v>0.84452142253429552</v>
      </c>
      <c r="FW92" s="35">
        <v>54490</v>
      </c>
      <c r="FX92" s="35">
        <f t="shared" si="337"/>
        <v>-20082</v>
      </c>
      <c r="FY92" s="36">
        <f t="shared" si="338"/>
        <v>0.7307032130021992</v>
      </c>
      <c r="FZ92" s="35">
        <f t="shared" si="339"/>
        <v>119437.92</v>
      </c>
      <c r="GA92" s="35">
        <f t="shared" si="340"/>
        <v>-32039.08</v>
      </c>
      <c r="GB92" s="36">
        <f t="shared" si="341"/>
        <v>0.78848881348323507</v>
      </c>
      <c r="GC92" s="35">
        <v>49955</v>
      </c>
      <c r="GD92" s="35">
        <f t="shared" si="342"/>
        <v>-20835</v>
      </c>
      <c r="GE92" s="36">
        <f t="shared" si="343"/>
        <v>0.70567876818759712</v>
      </c>
      <c r="GF92" s="35">
        <f t="shared" si="344"/>
        <v>169392.91999999998</v>
      </c>
      <c r="GG92" s="35">
        <f t="shared" si="345"/>
        <v>-52874.080000000016</v>
      </c>
      <c r="GH92" s="36">
        <f t="shared" si="346"/>
        <v>0.76211457391335635</v>
      </c>
      <c r="GI92" s="35">
        <v>48865</v>
      </c>
      <c r="GJ92" s="35">
        <f t="shared" si="374"/>
        <v>-24708</v>
      </c>
      <c r="GK92" s="36">
        <f t="shared" si="375"/>
        <v>0.66417027985810007</v>
      </c>
      <c r="GL92" s="35">
        <f t="shared" si="347"/>
        <v>218257.91999999998</v>
      </c>
      <c r="GM92" s="35">
        <f t="shared" si="376"/>
        <v>-77582.080000000016</v>
      </c>
      <c r="GN92" s="36">
        <f t="shared" si="377"/>
        <v>0.73775662520281227</v>
      </c>
      <c r="GO92" s="35">
        <v>47913</v>
      </c>
      <c r="GP92" s="35">
        <f t="shared" si="348"/>
        <v>-17034.919999999998</v>
      </c>
      <c r="GQ92" s="36">
        <f t="shared" si="349"/>
        <v>0.73771415620392466</v>
      </c>
      <c r="GR92" s="35">
        <v>47626</v>
      </c>
      <c r="GS92" s="35">
        <f t="shared" si="350"/>
        <v>-6864</v>
      </c>
      <c r="GT92" s="36">
        <f t="shared" si="351"/>
        <v>0.87403193246467237</v>
      </c>
      <c r="GU92" s="35">
        <f t="shared" si="352"/>
        <v>95539</v>
      </c>
      <c r="GV92" s="35">
        <f t="shared" si="353"/>
        <v>-23898.92</v>
      </c>
      <c r="GW92" s="36">
        <f t="shared" si="354"/>
        <v>0.79990508876912791</v>
      </c>
      <c r="GX92" s="35">
        <v>49863</v>
      </c>
      <c r="GY92" s="35">
        <f t="shared" si="355"/>
        <v>-92</v>
      </c>
      <c r="GZ92" s="36">
        <f t="shared" si="356"/>
        <v>0.99815834250825741</v>
      </c>
      <c r="HA92" s="35">
        <f t="shared" si="357"/>
        <v>145402</v>
      </c>
      <c r="HB92" s="35">
        <f t="shared" si="358"/>
        <v>-23990.919999999984</v>
      </c>
      <c r="HC92" s="36">
        <f t="shared" si="359"/>
        <v>0.8583711763159878</v>
      </c>
      <c r="HD92" s="35">
        <v>45326</v>
      </c>
      <c r="HE92" s="35">
        <f t="shared" si="360"/>
        <v>-3539</v>
      </c>
      <c r="HF92" s="36">
        <f t="shared" si="361"/>
        <v>0.92757597462396402</v>
      </c>
      <c r="HG92" s="35">
        <f t="shared" si="362"/>
        <v>190728</v>
      </c>
      <c r="HH92" s="35">
        <f t="shared" si="363"/>
        <v>-27529.919999999984</v>
      </c>
      <c r="HI92" s="36">
        <f t="shared" si="364"/>
        <v>0.87386519581969813</v>
      </c>
      <c r="HJ92" s="22">
        <f t="shared" si="365"/>
        <v>62940.24</v>
      </c>
      <c r="HK92" s="37">
        <f t="shared" si="366"/>
        <v>-9084.8735999999935</v>
      </c>
    </row>
    <row r="93" spans="1:219" s="1" customFormat="1" ht="11.25" x14ac:dyDescent="0.2">
      <c r="A93" s="13">
        <v>83</v>
      </c>
      <c r="B93" s="21">
        <v>101</v>
      </c>
      <c r="C93" s="21" t="s">
        <v>197</v>
      </c>
      <c r="D93" s="13">
        <v>1012002519</v>
      </c>
      <c r="E93" s="13" t="s">
        <v>127</v>
      </c>
      <c r="F93" s="13">
        <v>86618422</v>
      </c>
      <c r="G93" s="22">
        <v>63916</v>
      </c>
      <c r="H93" s="22">
        <v>81740</v>
      </c>
      <c r="I93" s="22">
        <v>78031</v>
      </c>
      <c r="J93" s="23">
        <f t="shared" si="378"/>
        <v>223687</v>
      </c>
      <c r="K93" s="22">
        <v>68874</v>
      </c>
      <c r="L93" s="22">
        <v>82662</v>
      </c>
      <c r="M93" s="22">
        <v>154431</v>
      </c>
      <c r="N93" s="23">
        <f t="shared" si="379"/>
        <v>529654</v>
      </c>
      <c r="O93" s="22">
        <v>68328</v>
      </c>
      <c r="P93" s="22">
        <v>47261</v>
      </c>
      <c r="Q93" s="22">
        <v>23120</v>
      </c>
      <c r="R93" s="23">
        <f t="shared" si="380"/>
        <v>668363</v>
      </c>
      <c r="S93" s="22">
        <v>71444</v>
      </c>
      <c r="T93" s="22">
        <v>68196</v>
      </c>
      <c r="U93" s="22">
        <v>133965</v>
      </c>
      <c r="V93" s="23">
        <f t="shared" si="381"/>
        <v>941968</v>
      </c>
      <c r="W93" s="22">
        <v>13436</v>
      </c>
      <c r="X93" s="22">
        <f t="shared" si="382"/>
        <v>-50480</v>
      </c>
      <c r="Y93" s="24">
        <f t="shared" si="383"/>
        <v>0.21021340509418612</v>
      </c>
      <c r="Z93" s="22">
        <v>76480</v>
      </c>
      <c r="AA93" s="22">
        <f t="shared" si="384"/>
        <v>-5260</v>
      </c>
      <c r="AB93" s="24">
        <f t="shared" si="385"/>
        <v>0.93564962074871549</v>
      </c>
      <c r="AC93" s="22">
        <v>78128</v>
      </c>
      <c r="AD93" s="22">
        <f t="shared" si="386"/>
        <v>97</v>
      </c>
      <c r="AE93" s="24">
        <f t="shared" si="387"/>
        <v>1.0012430956927374</v>
      </c>
      <c r="AF93" s="25">
        <f t="shared" si="388"/>
        <v>168044</v>
      </c>
      <c r="AG93" s="25">
        <f t="shared" si="389"/>
        <v>-55643</v>
      </c>
      <c r="AH93" s="26">
        <f t="shared" si="390"/>
        <v>0.75124616093022845</v>
      </c>
      <c r="AI93" s="22">
        <v>74527</v>
      </c>
      <c r="AJ93" s="22">
        <f t="shared" si="391"/>
        <v>5653</v>
      </c>
      <c r="AK93" s="24">
        <f t="shared" si="392"/>
        <v>1.0820774167320033</v>
      </c>
      <c r="AL93" s="22">
        <v>84551</v>
      </c>
      <c r="AM93" s="22">
        <f t="shared" si="393"/>
        <v>1889</v>
      </c>
      <c r="AN93" s="24">
        <f t="shared" si="394"/>
        <v>1.022852096489318</v>
      </c>
      <c r="AO93" s="22">
        <v>184387</v>
      </c>
      <c r="AP93" s="22">
        <f t="shared" si="395"/>
        <v>29956</v>
      </c>
      <c r="AQ93" s="24">
        <f t="shared" si="396"/>
        <v>1.1939765979628443</v>
      </c>
      <c r="AR93" s="27">
        <f t="shared" si="397"/>
        <v>511509</v>
      </c>
      <c r="AS93" s="27">
        <f>AR93-N93</f>
        <v>-18145</v>
      </c>
      <c r="AT93" s="28">
        <f>AR93/N93</f>
        <v>0.96574178614718287</v>
      </c>
      <c r="AU93" s="22">
        <v>78940</v>
      </c>
      <c r="AV93" s="22">
        <f t="shared" si="398"/>
        <v>10612</v>
      </c>
      <c r="AW93" s="24">
        <f t="shared" si="399"/>
        <v>1.1553096827069429</v>
      </c>
      <c r="AX93" s="22">
        <v>12129</v>
      </c>
      <c r="AY93" s="22">
        <f t="shared" si="400"/>
        <v>-35132</v>
      </c>
      <c r="AZ93" s="24">
        <f t="shared" si="401"/>
        <v>0.25663866613063624</v>
      </c>
      <c r="BA93" s="22">
        <v>26914</v>
      </c>
      <c r="BB93" s="22">
        <f t="shared" si="402"/>
        <v>3794</v>
      </c>
      <c r="BC93" s="24">
        <f t="shared" si="403"/>
        <v>1.1641003460207613</v>
      </c>
      <c r="BD93" s="27">
        <f t="shared" si="404"/>
        <v>629492</v>
      </c>
      <c r="BE93" s="27">
        <f t="shared" si="405"/>
        <v>-38871</v>
      </c>
      <c r="BF93" s="28">
        <f t="shared" si="406"/>
        <v>0.94184148434308901</v>
      </c>
      <c r="BG93" s="22">
        <v>68823</v>
      </c>
      <c r="BH93" s="22">
        <f t="shared" si="407"/>
        <v>-2621</v>
      </c>
      <c r="BI93" s="24">
        <f t="shared" si="408"/>
        <v>0.96331392419237449</v>
      </c>
      <c r="BJ93" s="22">
        <v>71408</v>
      </c>
      <c r="BK93" s="22">
        <f t="shared" si="409"/>
        <v>3212</v>
      </c>
      <c r="BL93" s="24">
        <f t="shared" si="410"/>
        <v>1.0470995366297144</v>
      </c>
      <c r="BM93" s="22">
        <v>30660.28</v>
      </c>
      <c r="BN93" s="22">
        <f t="shared" si="411"/>
        <v>-103304.72</v>
      </c>
      <c r="BO93" s="24">
        <f t="shared" si="412"/>
        <v>0.2288678386145635</v>
      </c>
      <c r="BP93" s="27">
        <f t="shared" si="413"/>
        <v>800383.28</v>
      </c>
      <c r="BQ93" s="22">
        <f t="shared" si="414"/>
        <v>-141584.71999999997</v>
      </c>
      <c r="BR93" s="24">
        <f t="shared" si="415"/>
        <v>0.8496926434868276</v>
      </c>
      <c r="BS93" s="22">
        <v>112926</v>
      </c>
      <c r="BT93" s="22">
        <f t="shared" si="416"/>
        <v>99490</v>
      </c>
      <c r="BU93" s="24">
        <f t="shared" si="417"/>
        <v>8.4047335516522779</v>
      </c>
      <c r="BV93" s="22">
        <v>81787</v>
      </c>
      <c r="BW93" s="22">
        <f t="shared" si="418"/>
        <v>5307</v>
      </c>
      <c r="BX93" s="24">
        <f t="shared" si="419"/>
        <v>1.0693906903765691</v>
      </c>
      <c r="BY93" s="22">
        <v>78888.58</v>
      </c>
      <c r="BZ93" s="22">
        <f t="shared" si="420"/>
        <v>760.58000000000175</v>
      </c>
      <c r="CA93" s="24">
        <f t="shared" si="421"/>
        <v>1.0097350501740734</v>
      </c>
      <c r="CB93" s="29">
        <f t="shared" si="422"/>
        <v>273601.58</v>
      </c>
      <c r="CC93" s="29">
        <f t="shared" si="423"/>
        <v>105557.58000000002</v>
      </c>
      <c r="CD93" s="30">
        <f t="shared" si="424"/>
        <v>1.6281544119397302</v>
      </c>
      <c r="CE93" s="22">
        <v>76149</v>
      </c>
      <c r="CF93" s="22">
        <f t="shared" si="425"/>
        <v>1622</v>
      </c>
      <c r="CG93" s="24">
        <f t="shared" si="426"/>
        <v>1.0217639244837442</v>
      </c>
      <c r="CH93" s="22">
        <v>97733</v>
      </c>
      <c r="CI93" s="22">
        <f t="shared" si="427"/>
        <v>13182</v>
      </c>
      <c r="CJ93" s="24">
        <f t="shared" si="428"/>
        <v>1.1559059029461509</v>
      </c>
      <c r="CK93" s="22">
        <v>175876</v>
      </c>
      <c r="CL93" s="22">
        <f t="shared" si="429"/>
        <v>-8511</v>
      </c>
      <c r="CM93" s="24">
        <f t="shared" si="430"/>
        <v>0.9538416482723836</v>
      </c>
      <c r="CN93" s="29">
        <f t="shared" si="431"/>
        <v>623359.58000000007</v>
      </c>
      <c r="CO93" s="29">
        <f t="shared" si="432"/>
        <v>111850.58000000007</v>
      </c>
      <c r="CP93" s="30">
        <f t="shared" si="433"/>
        <v>1.2186678631265531</v>
      </c>
      <c r="CQ93" s="22">
        <v>61292.61</v>
      </c>
      <c r="CR93" s="22">
        <f t="shared" si="434"/>
        <v>-17647.39</v>
      </c>
      <c r="CS93" s="24">
        <f t="shared" si="435"/>
        <v>0.77644552824930324</v>
      </c>
      <c r="CT93" s="22">
        <v>20075</v>
      </c>
      <c r="CU93" s="22">
        <f t="shared" si="436"/>
        <v>7946</v>
      </c>
      <c r="CV93" s="24">
        <f t="shared" si="437"/>
        <v>1.6551240827768159</v>
      </c>
      <c r="CW93" s="22">
        <v>37436</v>
      </c>
      <c r="CX93" s="22">
        <f t="shared" si="438"/>
        <v>10522</v>
      </c>
      <c r="CY93" s="24">
        <f t="shared" si="439"/>
        <v>1.3909489485026381</v>
      </c>
      <c r="CZ93" s="29">
        <f t="shared" si="440"/>
        <v>742163.19000000006</v>
      </c>
      <c r="DA93" s="29">
        <f t="shared" si="441"/>
        <v>112671.19000000006</v>
      </c>
      <c r="DB93" s="30">
        <f t="shared" si="442"/>
        <v>1.1789874851467534</v>
      </c>
      <c r="DC93" s="22">
        <v>78523</v>
      </c>
      <c r="DD93" s="22">
        <f t="shared" si="443"/>
        <v>9700</v>
      </c>
      <c r="DE93" s="24">
        <f t="shared" si="444"/>
        <v>1.1409412551036717</v>
      </c>
      <c r="DF93" s="22">
        <v>108827</v>
      </c>
      <c r="DG93" s="22">
        <f t="shared" si="445"/>
        <v>37419</v>
      </c>
      <c r="DH93" s="24">
        <f t="shared" si="446"/>
        <v>1.5240169168720592</v>
      </c>
      <c r="DI93" s="22">
        <v>188140</v>
      </c>
      <c r="DJ93" s="22">
        <f t="shared" si="447"/>
        <v>157479.72</v>
      </c>
      <c r="DK93" s="24">
        <f t="shared" si="448"/>
        <v>6.1362779465810489</v>
      </c>
      <c r="DL93" s="29">
        <f t="shared" si="449"/>
        <v>1117653.19</v>
      </c>
      <c r="DM93" s="29">
        <f t="shared" si="450"/>
        <v>317269.90999999992</v>
      </c>
      <c r="DN93" s="30">
        <f t="shared" si="451"/>
        <v>1.3963974734704603</v>
      </c>
      <c r="DO93" s="22">
        <v>134528.99</v>
      </c>
      <c r="DP93" s="22">
        <f t="shared" si="452"/>
        <v>-60184.010000000009</v>
      </c>
      <c r="DQ93" s="24">
        <f t="shared" si="453"/>
        <v>0.69090913292897749</v>
      </c>
      <c r="DR93" s="22">
        <v>111469</v>
      </c>
      <c r="DS93" s="22">
        <f t="shared" si="454"/>
        <v>32580.42</v>
      </c>
      <c r="DT93" s="24">
        <f t="shared" si="455"/>
        <v>1.4129928565072409</v>
      </c>
      <c r="DU93" s="31">
        <f t="shared" si="456"/>
        <v>245997.99</v>
      </c>
      <c r="DV93" s="31">
        <f t="shared" si="457"/>
        <v>-27603.590000000026</v>
      </c>
      <c r="DW93" s="32">
        <f t="shared" si="458"/>
        <v>0.89911026829596519</v>
      </c>
      <c r="DX93" s="22">
        <v>426995</v>
      </c>
      <c r="DY93" s="22">
        <f t="shared" si="459"/>
        <v>77237</v>
      </c>
      <c r="DZ93" s="24">
        <f t="shared" si="460"/>
        <v>1.220829830911659</v>
      </c>
      <c r="EA93" s="31">
        <f t="shared" si="461"/>
        <v>672992.99</v>
      </c>
      <c r="EB93" s="31">
        <f t="shared" si="462"/>
        <v>49633.409999999916</v>
      </c>
      <c r="EC93" s="32">
        <f t="shared" si="463"/>
        <v>1.0796224387856523</v>
      </c>
      <c r="ED93" s="22">
        <v>276708</v>
      </c>
      <c r="EE93" s="22">
        <f t="shared" si="464"/>
        <v>215415.39</v>
      </c>
      <c r="EF93" s="24">
        <f t="shared" si="465"/>
        <v>4.514540986262455</v>
      </c>
      <c r="EG93" s="22">
        <v>24388</v>
      </c>
      <c r="EH93" s="22">
        <f t="shared" si="466"/>
        <v>4313</v>
      </c>
      <c r="EI93" s="24">
        <f t="shared" si="467"/>
        <v>1.2148443337484434</v>
      </c>
      <c r="EJ93" s="22">
        <v>33240</v>
      </c>
      <c r="EK93" s="22">
        <f t="shared" si="468"/>
        <v>-4196</v>
      </c>
      <c r="EL93" s="24">
        <f t="shared" si="469"/>
        <v>0.88791537557431355</v>
      </c>
      <c r="EM93" s="31">
        <f t="shared" si="470"/>
        <v>1007328.99</v>
      </c>
      <c r="EN93" s="31">
        <f t="shared" si="471"/>
        <v>265165.79999999993</v>
      </c>
      <c r="EO93" s="32">
        <f t="shared" si="472"/>
        <v>1.3572877280534486</v>
      </c>
      <c r="EP93" s="22">
        <v>154673.51999999999</v>
      </c>
      <c r="EQ93" s="22">
        <f t="shared" si="473"/>
        <v>-32676.48000000001</v>
      </c>
      <c r="ER93" s="24">
        <f t="shared" si="474"/>
        <v>0.82558590872698157</v>
      </c>
      <c r="ES93" s="22">
        <v>183629</v>
      </c>
      <c r="ET93" s="22">
        <f t="shared" si="331"/>
        <v>-4511</v>
      </c>
      <c r="EU93" s="24">
        <f t="shared" si="332"/>
        <v>0.97602317423195495</v>
      </c>
      <c r="EV93" s="31">
        <f t="shared" si="333"/>
        <v>1345631.51</v>
      </c>
      <c r="EW93" s="31">
        <f t="shared" si="334"/>
        <v>227978.32000000007</v>
      </c>
      <c r="EX93" s="32">
        <f t="shared" si="335"/>
        <v>1.2039794831167618</v>
      </c>
      <c r="EY93" s="22">
        <v>282837.59000000003</v>
      </c>
      <c r="EZ93" s="22">
        <f t="shared" si="221"/>
        <v>36839.600000000035</v>
      </c>
      <c r="FA93" s="24">
        <f t="shared" si="222"/>
        <v>1.1497556951583223</v>
      </c>
      <c r="FB93" s="22">
        <v>514273</v>
      </c>
      <c r="FC93" s="22">
        <f t="shared" si="223"/>
        <v>87278</v>
      </c>
      <c r="FD93" s="24">
        <f t="shared" si="224"/>
        <v>1.2044005199124113</v>
      </c>
      <c r="FE93" s="33">
        <f t="shared" si="367"/>
        <v>797110.59000000008</v>
      </c>
      <c r="FF93" s="33">
        <f t="shared" si="225"/>
        <v>124117.60000000009</v>
      </c>
      <c r="FG93" s="34">
        <f t="shared" si="226"/>
        <v>1.1844262894922577</v>
      </c>
      <c r="FH93" s="22">
        <v>184824</v>
      </c>
      <c r="FI93" s="22">
        <f t="shared" si="227"/>
        <v>-149512</v>
      </c>
      <c r="FJ93" s="24">
        <f t="shared" si="228"/>
        <v>0.55280915007656972</v>
      </c>
      <c r="FK93" s="33">
        <f t="shared" si="368"/>
        <v>981934.59000000008</v>
      </c>
      <c r="FL93" s="33">
        <f t="shared" si="229"/>
        <v>-25394.399999999907</v>
      </c>
      <c r="FM93" s="34">
        <f t="shared" si="230"/>
        <v>0.97479036119073681</v>
      </c>
      <c r="FN93" s="22">
        <v>497705.83</v>
      </c>
      <c r="FO93" s="22">
        <f t="shared" si="231"/>
        <v>159403.31000000003</v>
      </c>
      <c r="FP93" s="24">
        <f t="shared" si="232"/>
        <v>1.4711857008927984</v>
      </c>
      <c r="FQ93" s="35">
        <f t="shared" si="369"/>
        <v>1479640.4200000002</v>
      </c>
      <c r="FR93" s="35">
        <f t="shared" si="370"/>
        <v>134008.91000000015</v>
      </c>
      <c r="FS93" s="36">
        <f t="shared" si="371"/>
        <v>1.0995881182954761</v>
      </c>
      <c r="FT93" s="35">
        <v>261311</v>
      </c>
      <c r="FU93" s="35">
        <f t="shared" si="372"/>
        <v>-21526.590000000026</v>
      </c>
      <c r="FV93" s="36">
        <f t="shared" si="373"/>
        <v>0.92389063278328731</v>
      </c>
      <c r="FW93" s="35">
        <v>597496</v>
      </c>
      <c r="FX93" s="35">
        <f t="shared" si="337"/>
        <v>83223</v>
      </c>
      <c r="FY93" s="36">
        <f t="shared" si="338"/>
        <v>1.161826500710712</v>
      </c>
      <c r="FZ93" s="35">
        <f t="shared" si="339"/>
        <v>858807</v>
      </c>
      <c r="GA93" s="35">
        <f t="shared" si="340"/>
        <v>61696.409999999916</v>
      </c>
      <c r="GB93" s="36">
        <f t="shared" si="341"/>
        <v>1.0774000631455667</v>
      </c>
      <c r="GC93" s="35">
        <v>157823.10999999999</v>
      </c>
      <c r="GD93" s="35">
        <f t="shared" si="342"/>
        <v>-27000.890000000014</v>
      </c>
      <c r="GE93" s="36">
        <f t="shared" si="343"/>
        <v>0.85391026057221997</v>
      </c>
      <c r="GF93" s="35">
        <f t="shared" si="344"/>
        <v>1016630.11</v>
      </c>
      <c r="GG93" s="35">
        <f t="shared" si="345"/>
        <v>34695.519999999902</v>
      </c>
      <c r="GH93" s="36">
        <f t="shared" si="346"/>
        <v>1.0353338403121128</v>
      </c>
      <c r="GI93" s="35">
        <v>500131</v>
      </c>
      <c r="GJ93" s="35">
        <f t="shared" si="374"/>
        <v>2425.1699999999837</v>
      </c>
      <c r="GK93" s="36">
        <f t="shared" si="375"/>
        <v>1.0048726975932751</v>
      </c>
      <c r="GL93" s="35">
        <f t="shared" si="347"/>
        <v>1516761.1099999999</v>
      </c>
      <c r="GM93" s="35">
        <f t="shared" si="376"/>
        <v>37120.689999999711</v>
      </c>
      <c r="GN93" s="36">
        <f t="shared" si="377"/>
        <v>1.0250876425773767</v>
      </c>
      <c r="GO93" s="35">
        <v>228095</v>
      </c>
      <c r="GP93" s="35">
        <f t="shared" si="348"/>
        <v>-33216</v>
      </c>
      <c r="GQ93" s="36">
        <f t="shared" si="349"/>
        <v>0.87288709621868199</v>
      </c>
      <c r="GR93" s="35">
        <v>615045</v>
      </c>
      <c r="GS93" s="35">
        <f t="shared" si="350"/>
        <v>17549</v>
      </c>
      <c r="GT93" s="36">
        <f t="shared" si="351"/>
        <v>1.0293709079223961</v>
      </c>
      <c r="GU93" s="35">
        <f t="shared" si="352"/>
        <v>843140</v>
      </c>
      <c r="GV93" s="35">
        <f t="shared" si="353"/>
        <v>-15667</v>
      </c>
      <c r="GW93" s="36">
        <f t="shared" si="354"/>
        <v>0.98175725162929506</v>
      </c>
      <c r="GX93" s="35">
        <v>127297</v>
      </c>
      <c r="GY93" s="35">
        <f t="shared" si="355"/>
        <v>-30526.109999999986</v>
      </c>
      <c r="GZ93" s="36">
        <f t="shared" si="356"/>
        <v>0.8065802276992261</v>
      </c>
      <c r="HA93" s="35">
        <f t="shared" si="357"/>
        <v>970437</v>
      </c>
      <c r="HB93" s="35">
        <f t="shared" si="358"/>
        <v>-46193.109999999986</v>
      </c>
      <c r="HC93" s="36">
        <f t="shared" si="359"/>
        <v>0.95456252028577038</v>
      </c>
      <c r="HD93" s="35">
        <v>523557</v>
      </c>
      <c r="HE93" s="35">
        <f t="shared" si="360"/>
        <v>23426</v>
      </c>
      <c r="HF93" s="36">
        <f t="shared" si="361"/>
        <v>1.0468397279912662</v>
      </c>
      <c r="HG93" s="35">
        <f t="shared" si="362"/>
        <v>1493994</v>
      </c>
      <c r="HH93" s="35">
        <f t="shared" si="363"/>
        <v>-22767.10999999987</v>
      </c>
      <c r="HI93" s="36">
        <f t="shared" si="364"/>
        <v>0.98498965338055122</v>
      </c>
      <c r="HJ93" s="22">
        <f t="shared" si="365"/>
        <v>612537.54</v>
      </c>
      <c r="HK93" s="37">
        <f t="shared" si="366"/>
        <v>-9334.515099999946</v>
      </c>
    </row>
    <row r="94" spans="1:219" s="1" customFormat="1" ht="11.25" x14ac:dyDescent="0.2">
      <c r="A94" s="13">
        <v>84</v>
      </c>
      <c r="B94" s="21">
        <v>20</v>
      </c>
      <c r="C94" s="21" t="s">
        <v>198</v>
      </c>
      <c r="D94" s="13">
        <v>2310031475</v>
      </c>
      <c r="E94" s="13" t="s">
        <v>199</v>
      </c>
      <c r="F94" s="13">
        <v>86618101</v>
      </c>
      <c r="G94" s="22">
        <v>130624</v>
      </c>
      <c r="H94" s="22">
        <v>119946</v>
      </c>
      <c r="I94" s="22">
        <v>116489</v>
      </c>
      <c r="J94" s="23">
        <f t="shared" si="378"/>
        <v>367059</v>
      </c>
      <c r="K94" s="22">
        <v>122697</v>
      </c>
      <c r="L94" s="22">
        <v>109625</v>
      </c>
      <c r="M94" s="22">
        <v>132494</v>
      </c>
      <c r="N94" s="23">
        <f t="shared" si="379"/>
        <v>731875</v>
      </c>
      <c r="O94" s="22">
        <v>130609</v>
      </c>
      <c r="P94" s="22">
        <v>120359</v>
      </c>
      <c r="Q94" s="22">
        <v>130373</v>
      </c>
      <c r="R94" s="23">
        <f t="shared" si="380"/>
        <v>1113216</v>
      </c>
      <c r="S94" s="22">
        <v>111782</v>
      </c>
      <c r="T94" s="22">
        <v>113339</v>
      </c>
      <c r="U94" s="22">
        <v>116358</v>
      </c>
      <c r="V94" s="23">
        <f t="shared" si="381"/>
        <v>1454695</v>
      </c>
      <c r="W94" s="22">
        <v>127776</v>
      </c>
      <c r="X94" s="22">
        <f t="shared" si="382"/>
        <v>-2848</v>
      </c>
      <c r="Y94" s="24">
        <f t="shared" si="383"/>
        <v>0.97819696227339537</v>
      </c>
      <c r="Z94" s="22">
        <v>131582</v>
      </c>
      <c r="AA94" s="22">
        <f t="shared" si="384"/>
        <v>11636</v>
      </c>
      <c r="AB94" s="24">
        <f t="shared" si="385"/>
        <v>1.0970103213112568</v>
      </c>
      <c r="AC94" s="22">
        <v>123388</v>
      </c>
      <c r="AD94" s="22">
        <f t="shared" si="386"/>
        <v>6899</v>
      </c>
      <c r="AE94" s="24">
        <f t="shared" si="387"/>
        <v>1.0592244761307934</v>
      </c>
      <c r="AF94" s="22">
        <f t="shared" si="388"/>
        <v>382746</v>
      </c>
      <c r="AG94" s="22">
        <f t="shared" si="389"/>
        <v>15687</v>
      </c>
      <c r="AH94" s="24">
        <f t="shared" si="390"/>
        <v>1.0427369986841353</v>
      </c>
      <c r="AI94" s="22">
        <v>109026</v>
      </c>
      <c r="AJ94" s="22">
        <f t="shared" si="391"/>
        <v>-13671</v>
      </c>
      <c r="AK94" s="24">
        <f t="shared" si="392"/>
        <v>0.88857918286510673</v>
      </c>
      <c r="AL94" s="22">
        <v>146704</v>
      </c>
      <c r="AM94" s="22">
        <f t="shared" si="393"/>
        <v>37079</v>
      </c>
      <c r="AN94" s="24">
        <f t="shared" si="394"/>
        <v>1.3382348916761688</v>
      </c>
      <c r="AO94" s="22">
        <v>136858</v>
      </c>
      <c r="AP94" s="22">
        <f t="shared" si="395"/>
        <v>4364</v>
      </c>
      <c r="AQ94" s="24">
        <f t="shared" si="396"/>
        <v>1.0329373405588178</v>
      </c>
      <c r="AR94" s="27">
        <f t="shared" si="397"/>
        <v>775334</v>
      </c>
      <c r="AS94" s="27">
        <f>AR94-N94</f>
        <v>43459</v>
      </c>
      <c r="AT94" s="28">
        <f>AR94/N94</f>
        <v>1.0593803586678052</v>
      </c>
      <c r="AU94" s="22">
        <v>110465</v>
      </c>
      <c r="AV94" s="22">
        <f t="shared" si="398"/>
        <v>-20144</v>
      </c>
      <c r="AW94" s="24">
        <f t="shared" si="399"/>
        <v>0.84576866831535347</v>
      </c>
      <c r="AX94" s="22">
        <v>175871</v>
      </c>
      <c r="AY94" s="22">
        <f t="shared" si="400"/>
        <v>55512</v>
      </c>
      <c r="AZ94" s="24">
        <f t="shared" si="401"/>
        <v>1.4612201829526665</v>
      </c>
      <c r="BA94" s="22">
        <v>142099</v>
      </c>
      <c r="BB94" s="22">
        <f t="shared" si="402"/>
        <v>11726</v>
      </c>
      <c r="BC94" s="24">
        <f t="shared" si="403"/>
        <v>1.0899419358302715</v>
      </c>
      <c r="BD94" s="27">
        <f t="shared" si="404"/>
        <v>1203769</v>
      </c>
      <c r="BE94" s="27">
        <f t="shared" si="405"/>
        <v>90553</v>
      </c>
      <c r="BF94" s="28">
        <f t="shared" si="406"/>
        <v>1.0813436026790848</v>
      </c>
      <c r="BG94" s="22">
        <v>132353</v>
      </c>
      <c r="BH94" s="22">
        <f t="shared" si="407"/>
        <v>20571</v>
      </c>
      <c r="BI94" s="24">
        <f t="shared" si="408"/>
        <v>1.1840278399026678</v>
      </c>
      <c r="BJ94" s="22">
        <v>131253</v>
      </c>
      <c r="BK94" s="22">
        <f t="shared" si="409"/>
        <v>17914</v>
      </c>
      <c r="BL94" s="24">
        <f t="shared" si="410"/>
        <v>1.1580568030422009</v>
      </c>
      <c r="BM94" s="22">
        <v>105601</v>
      </c>
      <c r="BN94" s="22">
        <f t="shared" si="411"/>
        <v>-10757</v>
      </c>
      <c r="BO94" s="24">
        <f t="shared" si="412"/>
        <v>0.90755255332680174</v>
      </c>
      <c r="BP94" s="27">
        <f t="shared" si="413"/>
        <v>1572976</v>
      </c>
      <c r="BQ94" s="22">
        <f t="shared" si="414"/>
        <v>118281</v>
      </c>
      <c r="BR94" s="24">
        <f t="shared" si="415"/>
        <v>1.081309827833326</v>
      </c>
      <c r="BS94" s="22">
        <v>177390</v>
      </c>
      <c r="BT94" s="22">
        <f t="shared" si="416"/>
        <v>49614</v>
      </c>
      <c r="BU94" s="24">
        <f t="shared" si="417"/>
        <v>1.3882888805409466</v>
      </c>
      <c r="BV94" s="22">
        <v>162511</v>
      </c>
      <c r="BW94" s="22">
        <f t="shared" si="418"/>
        <v>30929</v>
      </c>
      <c r="BX94" s="24">
        <f t="shared" si="419"/>
        <v>1.2350549467252361</v>
      </c>
      <c r="BY94" s="22">
        <v>154755</v>
      </c>
      <c r="BZ94" s="22">
        <f t="shared" si="420"/>
        <v>31367</v>
      </c>
      <c r="CA94" s="24">
        <f t="shared" si="421"/>
        <v>1.2542143482348365</v>
      </c>
      <c r="CB94" s="29">
        <f t="shared" si="422"/>
        <v>494656</v>
      </c>
      <c r="CC94" s="29">
        <f t="shared" si="423"/>
        <v>111910</v>
      </c>
      <c r="CD94" s="30">
        <f t="shared" si="424"/>
        <v>1.2923871183500284</v>
      </c>
      <c r="CE94" s="22">
        <v>131024</v>
      </c>
      <c r="CF94" s="22">
        <f t="shared" si="425"/>
        <v>21998</v>
      </c>
      <c r="CG94" s="24">
        <f t="shared" si="426"/>
        <v>1.2017683855227193</v>
      </c>
      <c r="CH94" s="22">
        <v>169048</v>
      </c>
      <c r="CI94" s="22">
        <f t="shared" si="427"/>
        <v>22344</v>
      </c>
      <c r="CJ94" s="24">
        <f t="shared" si="428"/>
        <v>1.1523066855709456</v>
      </c>
      <c r="CK94" s="22">
        <v>164250</v>
      </c>
      <c r="CL94" s="22">
        <f t="shared" si="429"/>
        <v>27392</v>
      </c>
      <c r="CM94" s="24">
        <f t="shared" si="430"/>
        <v>1.2001490596092299</v>
      </c>
      <c r="CN94" s="29">
        <f t="shared" si="431"/>
        <v>958978</v>
      </c>
      <c r="CO94" s="29">
        <f t="shared" si="432"/>
        <v>183644</v>
      </c>
      <c r="CP94" s="30">
        <f t="shared" si="433"/>
        <v>1.2368579218762494</v>
      </c>
      <c r="CQ94" s="22">
        <v>164067</v>
      </c>
      <c r="CR94" s="22">
        <f t="shared" si="434"/>
        <v>53602</v>
      </c>
      <c r="CS94" s="24">
        <f t="shared" si="435"/>
        <v>1.4852396686733353</v>
      </c>
      <c r="CT94" s="22">
        <v>172048</v>
      </c>
      <c r="CU94" s="22">
        <f t="shared" si="436"/>
        <v>-3823</v>
      </c>
      <c r="CV94" s="24">
        <f t="shared" si="437"/>
        <v>0.97826247647423392</v>
      </c>
      <c r="CW94" s="22">
        <v>143714</v>
      </c>
      <c r="CX94" s="22">
        <f t="shared" si="438"/>
        <v>1615</v>
      </c>
      <c r="CY94" s="24">
        <f t="shared" si="439"/>
        <v>1.0113653157305822</v>
      </c>
      <c r="CZ94" s="29">
        <f t="shared" si="440"/>
        <v>1438807</v>
      </c>
      <c r="DA94" s="29">
        <f t="shared" si="441"/>
        <v>235038</v>
      </c>
      <c r="DB94" s="30">
        <f t="shared" si="442"/>
        <v>1.1952517468052426</v>
      </c>
      <c r="DC94" s="22">
        <v>167327</v>
      </c>
      <c r="DD94" s="22">
        <f t="shared" si="443"/>
        <v>34974</v>
      </c>
      <c r="DE94" s="24">
        <f t="shared" si="444"/>
        <v>1.2642478825564967</v>
      </c>
      <c r="DF94" s="22">
        <v>162411</v>
      </c>
      <c r="DG94" s="22">
        <f t="shared" si="445"/>
        <v>31158</v>
      </c>
      <c r="DH94" s="24">
        <f t="shared" si="446"/>
        <v>1.2373888596832072</v>
      </c>
      <c r="DI94" s="22">
        <v>127821</v>
      </c>
      <c r="DJ94" s="22">
        <f t="shared" si="447"/>
        <v>22220</v>
      </c>
      <c r="DK94" s="24">
        <f t="shared" si="448"/>
        <v>1.2104146741034649</v>
      </c>
      <c r="DL94" s="29">
        <f t="shared" si="449"/>
        <v>1896366</v>
      </c>
      <c r="DM94" s="29">
        <f t="shared" si="450"/>
        <v>323390</v>
      </c>
      <c r="DN94" s="30">
        <f t="shared" si="451"/>
        <v>1.2055911851166197</v>
      </c>
      <c r="DO94" s="22">
        <v>332021</v>
      </c>
      <c r="DP94" s="22">
        <f t="shared" si="452"/>
        <v>-7880</v>
      </c>
      <c r="DQ94" s="24">
        <f t="shared" si="453"/>
        <v>0.976816779003298</v>
      </c>
      <c r="DR94" s="22">
        <v>122817</v>
      </c>
      <c r="DS94" s="22">
        <f t="shared" si="454"/>
        <v>-31938</v>
      </c>
      <c r="DT94" s="24">
        <f t="shared" si="455"/>
        <v>0.79362217698943494</v>
      </c>
      <c r="DU94" s="31">
        <f t="shared" si="456"/>
        <v>454838</v>
      </c>
      <c r="DV94" s="31">
        <f t="shared" si="457"/>
        <v>-39818</v>
      </c>
      <c r="DW94" s="32">
        <f t="shared" si="458"/>
        <v>0.91950365506533838</v>
      </c>
      <c r="DX94" s="22">
        <v>452987</v>
      </c>
      <c r="DY94" s="22">
        <f t="shared" si="459"/>
        <v>-11335</v>
      </c>
      <c r="DZ94" s="24">
        <f t="shared" si="460"/>
        <v>0.97558806173302148</v>
      </c>
      <c r="EA94" s="31">
        <f t="shared" si="461"/>
        <v>907825</v>
      </c>
      <c r="EB94" s="31">
        <f t="shared" si="462"/>
        <v>-51153</v>
      </c>
      <c r="EC94" s="32">
        <f t="shared" si="463"/>
        <v>0.94665883888890046</v>
      </c>
      <c r="ED94" s="22">
        <v>195259</v>
      </c>
      <c r="EE94" s="22">
        <f t="shared" si="464"/>
        <v>31192</v>
      </c>
      <c r="EF94" s="24">
        <f t="shared" si="465"/>
        <v>1.1901174520165543</v>
      </c>
      <c r="EG94" s="22">
        <v>194115</v>
      </c>
      <c r="EH94" s="22">
        <f t="shared" si="466"/>
        <v>22067</v>
      </c>
      <c r="EI94" s="24">
        <f t="shared" si="467"/>
        <v>1.1282607179391797</v>
      </c>
      <c r="EJ94" s="22">
        <v>129682</v>
      </c>
      <c r="EK94" s="22">
        <f t="shared" si="468"/>
        <v>-14032</v>
      </c>
      <c r="EL94" s="24">
        <f t="shared" si="469"/>
        <v>0.90236163491378707</v>
      </c>
      <c r="EM94" s="31">
        <f t="shared" si="470"/>
        <v>1426881</v>
      </c>
      <c r="EN94" s="31">
        <f t="shared" si="471"/>
        <v>-11926</v>
      </c>
      <c r="EO94" s="32">
        <f t="shared" si="472"/>
        <v>0.99171118850547713</v>
      </c>
      <c r="EP94" s="22">
        <v>275428</v>
      </c>
      <c r="EQ94" s="22">
        <f t="shared" si="473"/>
        <v>-54310</v>
      </c>
      <c r="ER94" s="24">
        <f t="shared" si="474"/>
        <v>0.83529347542594423</v>
      </c>
      <c r="ES94" s="22">
        <v>118777</v>
      </c>
      <c r="ET94" s="22">
        <f t="shared" si="331"/>
        <v>-9044</v>
      </c>
      <c r="EU94" s="24">
        <f t="shared" si="332"/>
        <v>0.92924480327958625</v>
      </c>
      <c r="EV94" s="31">
        <f t="shared" si="333"/>
        <v>1821086</v>
      </c>
      <c r="EW94" s="31">
        <f t="shared" si="334"/>
        <v>-75280</v>
      </c>
      <c r="EX94" s="32">
        <f t="shared" si="335"/>
        <v>0.9603030216740861</v>
      </c>
      <c r="EY94" s="22">
        <v>414793</v>
      </c>
      <c r="EZ94" s="22">
        <f t="shared" si="221"/>
        <v>-40045</v>
      </c>
      <c r="FA94" s="24">
        <f t="shared" si="222"/>
        <v>0.91195766404741907</v>
      </c>
      <c r="FB94" s="22">
        <v>437343</v>
      </c>
      <c r="FC94" s="22">
        <f t="shared" si="223"/>
        <v>-15644</v>
      </c>
      <c r="FD94" s="24">
        <f t="shared" si="224"/>
        <v>0.96546479258786677</v>
      </c>
      <c r="FE94" s="33">
        <f t="shared" si="367"/>
        <v>852136</v>
      </c>
      <c r="FF94" s="33">
        <f t="shared" si="225"/>
        <v>-55689</v>
      </c>
      <c r="FG94" s="34">
        <f t="shared" si="226"/>
        <v>0.93865667942610087</v>
      </c>
      <c r="FH94" s="22">
        <v>387365</v>
      </c>
      <c r="FI94" s="22">
        <f t="shared" si="227"/>
        <v>-131691</v>
      </c>
      <c r="FJ94" s="24">
        <f t="shared" si="228"/>
        <v>0.74628749113775783</v>
      </c>
      <c r="FK94" s="33">
        <f t="shared" si="368"/>
        <v>1239501</v>
      </c>
      <c r="FL94" s="33">
        <f t="shared" si="229"/>
        <v>-187380</v>
      </c>
      <c r="FM94" s="34">
        <f t="shared" si="230"/>
        <v>0.8686786073961319</v>
      </c>
      <c r="FN94" s="22">
        <v>376490</v>
      </c>
      <c r="FO94" s="22">
        <f t="shared" si="231"/>
        <v>-17715</v>
      </c>
      <c r="FP94" s="24">
        <f t="shared" si="232"/>
        <v>0.9550614527974024</v>
      </c>
      <c r="FQ94" s="35">
        <f t="shared" si="369"/>
        <v>1615991</v>
      </c>
      <c r="FR94" s="35">
        <f t="shared" si="370"/>
        <v>-205095</v>
      </c>
      <c r="FS94" s="36">
        <f t="shared" si="371"/>
        <v>0.88737764169292388</v>
      </c>
      <c r="FT94" s="35">
        <v>371801</v>
      </c>
      <c r="FU94" s="35">
        <f t="shared" si="372"/>
        <v>-42992</v>
      </c>
      <c r="FV94" s="36">
        <f t="shared" si="373"/>
        <v>0.89635312071322326</v>
      </c>
      <c r="FW94" s="35">
        <v>426148</v>
      </c>
      <c r="FX94" s="35">
        <f t="shared" si="337"/>
        <v>-11195</v>
      </c>
      <c r="FY94" s="36">
        <f t="shared" si="338"/>
        <v>0.9744022426333564</v>
      </c>
      <c r="FZ94" s="35">
        <f t="shared" si="339"/>
        <v>797949</v>
      </c>
      <c r="GA94" s="35">
        <f t="shared" si="340"/>
        <v>-54187</v>
      </c>
      <c r="GB94" s="36">
        <f t="shared" si="341"/>
        <v>0.93641038519672914</v>
      </c>
      <c r="GC94" s="35">
        <v>457265</v>
      </c>
      <c r="GD94" s="35">
        <f t="shared" si="342"/>
        <v>69900</v>
      </c>
      <c r="GE94" s="36">
        <f t="shared" si="343"/>
        <v>1.1804499632129903</v>
      </c>
      <c r="GF94" s="35">
        <f t="shared" si="344"/>
        <v>1255214</v>
      </c>
      <c r="GG94" s="35">
        <f t="shared" si="345"/>
        <v>15713</v>
      </c>
      <c r="GH94" s="36">
        <f t="shared" si="346"/>
        <v>1.0126768756136542</v>
      </c>
      <c r="GI94" s="35">
        <v>380848</v>
      </c>
      <c r="GJ94" s="35">
        <f t="shared" si="374"/>
        <v>4358</v>
      </c>
      <c r="GK94" s="36">
        <f t="shared" si="375"/>
        <v>1.011575340646498</v>
      </c>
      <c r="GL94" s="35">
        <f t="shared" si="347"/>
        <v>1636062</v>
      </c>
      <c r="GM94" s="35">
        <f t="shared" si="376"/>
        <v>20071</v>
      </c>
      <c r="GN94" s="36">
        <f t="shared" si="377"/>
        <v>1.012420242439469</v>
      </c>
      <c r="GO94" s="35">
        <v>386443</v>
      </c>
      <c r="GP94" s="35">
        <f t="shared" si="348"/>
        <v>14642</v>
      </c>
      <c r="GQ94" s="36">
        <f t="shared" si="349"/>
        <v>1.0393812819223187</v>
      </c>
      <c r="GR94" s="35">
        <v>380467</v>
      </c>
      <c r="GS94" s="35">
        <f t="shared" si="350"/>
        <v>-45681</v>
      </c>
      <c r="GT94" s="36">
        <f t="shared" si="351"/>
        <v>0.89280484714230735</v>
      </c>
      <c r="GU94" s="35">
        <f t="shared" si="352"/>
        <v>766910</v>
      </c>
      <c r="GV94" s="35">
        <f t="shared" si="353"/>
        <v>-31039</v>
      </c>
      <c r="GW94" s="36">
        <f t="shared" si="354"/>
        <v>0.9611015240322377</v>
      </c>
      <c r="GX94" s="35">
        <v>418962</v>
      </c>
      <c r="GY94" s="35">
        <f t="shared" si="355"/>
        <v>-38303</v>
      </c>
      <c r="GZ94" s="36">
        <f t="shared" si="356"/>
        <v>0.91623456857620855</v>
      </c>
      <c r="HA94" s="35">
        <f t="shared" si="357"/>
        <v>1185872</v>
      </c>
      <c r="HB94" s="35">
        <f t="shared" si="358"/>
        <v>-69342</v>
      </c>
      <c r="HC94" s="36">
        <f t="shared" si="359"/>
        <v>0.94475683030941338</v>
      </c>
      <c r="HD94" s="35">
        <v>415091</v>
      </c>
      <c r="HE94" s="35">
        <f t="shared" si="360"/>
        <v>34243</v>
      </c>
      <c r="HF94" s="36">
        <f t="shared" si="361"/>
        <v>1.0899125110280217</v>
      </c>
      <c r="HG94" s="35">
        <f t="shared" si="362"/>
        <v>1600963</v>
      </c>
      <c r="HH94" s="35">
        <f t="shared" si="363"/>
        <v>-35099</v>
      </c>
      <c r="HI94" s="36">
        <f t="shared" si="364"/>
        <v>0.97854665654480089</v>
      </c>
      <c r="HJ94" s="22">
        <f t="shared" si="365"/>
        <v>528317.79</v>
      </c>
      <c r="HK94" s="37">
        <f t="shared" si="366"/>
        <v>-11582.67</v>
      </c>
    </row>
    <row r="95" spans="1:219" s="1" customFormat="1" ht="13.5" customHeight="1" x14ac:dyDescent="0.2">
      <c r="A95" s="13">
        <v>85</v>
      </c>
      <c r="B95" s="21">
        <v>70</v>
      </c>
      <c r="C95" s="21" t="s">
        <v>200</v>
      </c>
      <c r="D95" s="13">
        <v>1012012595</v>
      </c>
      <c r="E95" s="13"/>
      <c r="F95" s="13">
        <v>86618101</v>
      </c>
      <c r="G95" s="22"/>
      <c r="H95" s="22"/>
      <c r="I95" s="22"/>
      <c r="J95" s="23"/>
      <c r="K95" s="22"/>
      <c r="L95" s="22"/>
      <c r="M95" s="22"/>
      <c r="N95" s="23"/>
      <c r="O95" s="22"/>
      <c r="P95" s="22"/>
      <c r="Q95" s="22"/>
      <c r="R95" s="23"/>
      <c r="S95" s="22"/>
      <c r="T95" s="22"/>
      <c r="U95" s="22"/>
      <c r="V95" s="23"/>
      <c r="W95" s="22"/>
      <c r="X95" s="22"/>
      <c r="Y95" s="24"/>
      <c r="Z95" s="22"/>
      <c r="AA95" s="22"/>
      <c r="AB95" s="24"/>
      <c r="AC95" s="22"/>
      <c r="AD95" s="22"/>
      <c r="AE95" s="24"/>
      <c r="AF95" s="25"/>
      <c r="AG95" s="25"/>
      <c r="AH95" s="26"/>
      <c r="AI95" s="22"/>
      <c r="AJ95" s="22"/>
      <c r="AK95" s="24"/>
      <c r="AL95" s="22"/>
      <c r="AM95" s="22"/>
      <c r="AN95" s="24"/>
      <c r="AO95" s="22"/>
      <c r="AP95" s="22"/>
      <c r="AQ95" s="24"/>
      <c r="AR95" s="27"/>
      <c r="AS95" s="27"/>
      <c r="AT95" s="28"/>
      <c r="AU95" s="22"/>
      <c r="AV95" s="22"/>
      <c r="AW95" s="24"/>
      <c r="AX95" s="22"/>
      <c r="AY95" s="22"/>
      <c r="AZ95" s="24"/>
      <c r="BA95" s="22"/>
      <c r="BB95" s="22"/>
      <c r="BC95" s="24"/>
      <c r="BD95" s="27"/>
      <c r="BE95" s="27"/>
      <c r="BF95" s="28"/>
      <c r="BG95" s="22"/>
      <c r="BH95" s="22"/>
      <c r="BI95" s="24"/>
      <c r="BJ95" s="22"/>
      <c r="BK95" s="22"/>
      <c r="BL95" s="24"/>
      <c r="BM95" s="22"/>
      <c r="BN95" s="22"/>
      <c r="BO95" s="24"/>
      <c r="BP95" s="27"/>
      <c r="BQ95" s="22"/>
      <c r="BR95" s="24"/>
      <c r="BS95" s="22"/>
      <c r="BT95" s="22"/>
      <c r="BU95" s="24"/>
      <c r="BV95" s="22"/>
      <c r="BW95" s="22"/>
      <c r="BX95" s="24"/>
      <c r="BY95" s="22"/>
      <c r="BZ95" s="22"/>
      <c r="CA95" s="24"/>
      <c r="CB95" s="29"/>
      <c r="CC95" s="29"/>
      <c r="CD95" s="30"/>
      <c r="CE95" s="22"/>
      <c r="CF95" s="22"/>
      <c r="CG95" s="24"/>
      <c r="CH95" s="22"/>
      <c r="CI95" s="22"/>
      <c r="CJ95" s="24"/>
      <c r="CK95" s="22"/>
      <c r="CL95" s="22"/>
      <c r="CM95" s="24"/>
      <c r="CN95" s="29"/>
      <c r="CO95" s="29"/>
      <c r="CP95" s="30"/>
      <c r="CQ95" s="22"/>
      <c r="CR95" s="22"/>
      <c r="CS95" s="24"/>
      <c r="CT95" s="22"/>
      <c r="CU95" s="22"/>
      <c r="CV95" s="24"/>
      <c r="CW95" s="22"/>
      <c r="CX95" s="22"/>
      <c r="CY95" s="24"/>
      <c r="CZ95" s="29"/>
      <c r="DA95" s="29"/>
      <c r="DB95" s="30"/>
      <c r="DC95" s="22"/>
      <c r="DD95" s="22"/>
      <c r="DE95" s="24"/>
      <c r="DF95" s="22"/>
      <c r="DG95" s="22"/>
      <c r="DH95" s="24"/>
      <c r="DI95" s="22"/>
      <c r="DJ95" s="22"/>
      <c r="DK95" s="24"/>
      <c r="DL95" s="29"/>
      <c r="DM95" s="29"/>
      <c r="DN95" s="30"/>
      <c r="DO95" s="22"/>
      <c r="DP95" s="22"/>
      <c r="DQ95" s="24"/>
      <c r="DR95" s="22"/>
      <c r="DS95" s="22"/>
      <c r="DT95" s="24"/>
      <c r="DU95" s="31"/>
      <c r="DV95" s="31"/>
      <c r="DW95" s="32"/>
      <c r="DX95" s="22"/>
      <c r="DY95" s="22"/>
      <c r="DZ95" s="24"/>
      <c r="EA95" s="31"/>
      <c r="EB95" s="31"/>
      <c r="EC95" s="32"/>
      <c r="ED95" s="22"/>
      <c r="EE95" s="22"/>
      <c r="EF95" s="24"/>
      <c r="EG95" s="22"/>
      <c r="EH95" s="22"/>
      <c r="EI95" s="24"/>
      <c r="EJ95" s="22"/>
      <c r="EK95" s="22"/>
      <c r="EL95" s="24"/>
      <c r="EM95" s="31"/>
      <c r="EN95" s="31"/>
      <c r="EO95" s="32"/>
      <c r="EP95" s="22"/>
      <c r="EQ95" s="22"/>
      <c r="ER95" s="24"/>
      <c r="ES95" s="22"/>
      <c r="ET95" s="22"/>
      <c r="EU95" s="24"/>
      <c r="EV95" s="31"/>
      <c r="EW95" s="31"/>
      <c r="EX95" s="32"/>
      <c r="EY95" s="22">
        <v>172511.19</v>
      </c>
      <c r="EZ95" s="22">
        <f t="shared" ref="EZ95:EZ126" si="475">EY95-DU95</f>
        <v>172511.19</v>
      </c>
      <c r="FA95" s="24" t="e">
        <f t="shared" ref="FA95:FA126" si="476">EY95/DU95</f>
        <v>#DIV/0!</v>
      </c>
      <c r="FB95" s="22">
        <v>371276</v>
      </c>
      <c r="FC95" s="22">
        <f t="shared" ref="FC95:FC126" si="477">FB95-DX95</f>
        <v>371276</v>
      </c>
      <c r="FD95" s="24" t="e">
        <f t="shared" ref="FD95:FD126" si="478">FB95/DX95</f>
        <v>#DIV/0!</v>
      </c>
      <c r="FE95" s="33">
        <f t="shared" si="367"/>
        <v>543787.18999999994</v>
      </c>
      <c r="FF95" s="33">
        <f t="shared" ref="FF95:FF126" si="479">FE95-EA95</f>
        <v>543787.18999999994</v>
      </c>
      <c r="FG95" s="34" t="e">
        <f t="shared" ref="FG95:FG126" si="480">FE95/EA95</f>
        <v>#DIV/0!</v>
      </c>
      <c r="FH95" s="22">
        <v>98897</v>
      </c>
      <c r="FI95" s="22">
        <f t="shared" ref="FI95:FI126" si="481">FH95-(ED95+EG95+EJ95)</f>
        <v>98897</v>
      </c>
      <c r="FJ95" s="24" t="e">
        <f t="shared" ref="FJ95:FJ126" si="482">FH95/(ED95+EG95+EJ95)</f>
        <v>#DIV/0!</v>
      </c>
      <c r="FK95" s="33">
        <f t="shared" si="368"/>
        <v>642684.18999999994</v>
      </c>
      <c r="FL95" s="33">
        <f t="shared" ref="FL95:FL126" si="483">FK95-EM95</f>
        <v>642684.18999999994</v>
      </c>
      <c r="FM95" s="34" t="e">
        <f t="shared" ref="FM95:FM126" si="484">FK95/EM95</f>
        <v>#DIV/0!</v>
      </c>
      <c r="FN95" s="22">
        <v>381930.47</v>
      </c>
      <c r="FO95" s="22">
        <f t="shared" ref="FO95:FO126" si="485">FN95-ES95-EP95</f>
        <v>381930.47</v>
      </c>
      <c r="FP95" s="24" t="e">
        <f t="shared" ref="FP95:FP126" si="486">FN95/(EP95+ES95)</f>
        <v>#DIV/0!</v>
      </c>
      <c r="FQ95" s="35">
        <f t="shared" si="369"/>
        <v>1024614.6599999999</v>
      </c>
      <c r="FR95" s="35">
        <f t="shared" si="370"/>
        <v>1024614.6599999999</v>
      </c>
      <c r="FS95" s="36" t="e">
        <f t="shared" si="371"/>
        <v>#DIV/0!</v>
      </c>
      <c r="FT95" s="35">
        <v>201860.07</v>
      </c>
      <c r="FU95" s="35">
        <f t="shared" si="372"/>
        <v>29348.880000000005</v>
      </c>
      <c r="FV95" s="36">
        <f t="shared" si="373"/>
        <v>1.170127398692224</v>
      </c>
      <c r="FW95" s="35">
        <v>460324.02</v>
      </c>
      <c r="FX95" s="35">
        <f t="shared" si="337"/>
        <v>89048.020000000019</v>
      </c>
      <c r="FY95" s="36">
        <f t="shared" si="338"/>
        <v>1.239843189433198</v>
      </c>
      <c r="FZ95" s="35">
        <f t="shared" si="339"/>
        <v>662184.09000000008</v>
      </c>
      <c r="GA95" s="35">
        <f t="shared" si="340"/>
        <v>118396.90000000014</v>
      </c>
      <c r="GB95" s="36">
        <f t="shared" si="341"/>
        <v>1.2177265337934866</v>
      </c>
      <c r="GC95" s="35">
        <v>99470</v>
      </c>
      <c r="GD95" s="35">
        <f t="shared" si="342"/>
        <v>573</v>
      </c>
      <c r="GE95" s="36">
        <f t="shared" si="343"/>
        <v>1.0057939067919148</v>
      </c>
      <c r="GF95" s="35">
        <f t="shared" si="344"/>
        <v>761654.09000000008</v>
      </c>
      <c r="GG95" s="35">
        <f t="shared" si="345"/>
        <v>118969.90000000014</v>
      </c>
      <c r="GH95" s="36">
        <f t="shared" si="346"/>
        <v>1.1851140915727212</v>
      </c>
      <c r="GI95" s="35">
        <v>317892</v>
      </c>
      <c r="GJ95" s="35">
        <f t="shared" si="374"/>
        <v>-64038.469999999972</v>
      </c>
      <c r="GK95" s="36">
        <f t="shared" si="375"/>
        <v>0.83232950751481027</v>
      </c>
      <c r="GL95" s="35">
        <f t="shared" si="347"/>
        <v>1079546.0900000001</v>
      </c>
      <c r="GM95" s="35">
        <f t="shared" si="376"/>
        <v>54931.430000000168</v>
      </c>
      <c r="GN95" s="36">
        <f t="shared" si="377"/>
        <v>1.0536117939206533</v>
      </c>
      <c r="GO95" s="35">
        <v>176409</v>
      </c>
      <c r="GP95" s="35">
        <f t="shared" si="348"/>
        <v>-25451.070000000007</v>
      </c>
      <c r="GQ95" s="36">
        <f t="shared" si="349"/>
        <v>0.87391726357768529</v>
      </c>
      <c r="GR95" s="35">
        <v>418259</v>
      </c>
      <c r="GS95" s="35">
        <f t="shared" si="350"/>
        <v>-42065.020000000019</v>
      </c>
      <c r="GT95" s="36">
        <f t="shared" si="351"/>
        <v>0.90861867256025441</v>
      </c>
      <c r="GU95" s="35">
        <f t="shared" si="352"/>
        <v>594668</v>
      </c>
      <c r="GV95" s="35">
        <f t="shared" si="353"/>
        <v>-67516.090000000084</v>
      </c>
      <c r="GW95" s="36">
        <f t="shared" si="354"/>
        <v>0.89804030175354999</v>
      </c>
      <c r="GX95" s="35">
        <v>92064</v>
      </c>
      <c r="GY95" s="35">
        <f t="shared" si="355"/>
        <v>-7406</v>
      </c>
      <c r="GZ95" s="36">
        <f t="shared" si="356"/>
        <v>0.92554539057002116</v>
      </c>
      <c r="HA95" s="35">
        <f t="shared" si="357"/>
        <v>686732</v>
      </c>
      <c r="HB95" s="35">
        <f t="shared" si="358"/>
        <v>-74922.090000000084</v>
      </c>
      <c r="HC95" s="36">
        <f t="shared" si="359"/>
        <v>0.90163239325610389</v>
      </c>
      <c r="HD95" s="35">
        <v>351324.31</v>
      </c>
      <c r="HE95" s="35">
        <f t="shared" si="360"/>
        <v>33432.31</v>
      </c>
      <c r="HF95" s="36">
        <f t="shared" si="361"/>
        <v>1.105168768009261</v>
      </c>
      <c r="HG95" s="35">
        <f t="shared" si="362"/>
        <v>1038056.31</v>
      </c>
      <c r="HH95" s="35">
        <f t="shared" si="363"/>
        <v>-41489.780000000028</v>
      </c>
      <c r="HI95" s="36">
        <f t="shared" si="364"/>
        <v>0.96156738430686173</v>
      </c>
      <c r="HJ95" s="22">
        <f t="shared" si="365"/>
        <v>342558.58230000007</v>
      </c>
      <c r="HK95" s="37">
        <f t="shared" si="366"/>
        <v>-13691.627400000008</v>
      </c>
    </row>
    <row r="96" spans="1:219" s="1" customFormat="1" ht="11.25" x14ac:dyDescent="0.2">
      <c r="A96" s="13">
        <v>86</v>
      </c>
      <c r="B96" s="21">
        <v>72</v>
      </c>
      <c r="C96" s="21" t="s">
        <v>201</v>
      </c>
      <c r="D96" s="13">
        <v>1001262392</v>
      </c>
      <c r="E96" s="13"/>
      <c r="F96" s="13">
        <v>86618101</v>
      </c>
      <c r="G96" s="22"/>
      <c r="H96" s="22"/>
      <c r="I96" s="22"/>
      <c r="J96" s="23"/>
      <c r="K96" s="22"/>
      <c r="L96" s="22"/>
      <c r="M96" s="22"/>
      <c r="N96" s="23"/>
      <c r="O96" s="22"/>
      <c r="P96" s="22"/>
      <c r="Q96" s="22"/>
      <c r="R96" s="23"/>
      <c r="S96" s="22"/>
      <c r="T96" s="22"/>
      <c r="U96" s="22"/>
      <c r="V96" s="23"/>
      <c r="W96" s="22"/>
      <c r="X96" s="22"/>
      <c r="Y96" s="24"/>
      <c r="Z96" s="22"/>
      <c r="AA96" s="22"/>
      <c r="AB96" s="24"/>
      <c r="AC96" s="22"/>
      <c r="AD96" s="22"/>
      <c r="AE96" s="24"/>
      <c r="AF96" s="25"/>
      <c r="AG96" s="25"/>
      <c r="AH96" s="26"/>
      <c r="AI96" s="22"/>
      <c r="AJ96" s="22"/>
      <c r="AK96" s="24"/>
      <c r="AL96" s="22"/>
      <c r="AM96" s="22"/>
      <c r="AN96" s="24"/>
      <c r="AO96" s="22"/>
      <c r="AP96" s="22"/>
      <c r="AQ96" s="24"/>
      <c r="AR96" s="27"/>
      <c r="AS96" s="27"/>
      <c r="AT96" s="28"/>
      <c r="AU96" s="22"/>
      <c r="AV96" s="22"/>
      <c r="AW96" s="24"/>
      <c r="AX96" s="22"/>
      <c r="AY96" s="22"/>
      <c r="AZ96" s="24"/>
      <c r="BA96" s="22"/>
      <c r="BB96" s="22"/>
      <c r="BC96" s="24"/>
      <c r="BD96" s="27"/>
      <c r="BE96" s="27"/>
      <c r="BF96" s="28"/>
      <c r="BG96" s="22"/>
      <c r="BH96" s="22"/>
      <c r="BI96" s="24"/>
      <c r="BJ96" s="22"/>
      <c r="BK96" s="22"/>
      <c r="BL96" s="24"/>
      <c r="BM96" s="22"/>
      <c r="BN96" s="22"/>
      <c r="BO96" s="24"/>
      <c r="BP96" s="27"/>
      <c r="BQ96" s="22"/>
      <c r="BR96" s="24"/>
      <c r="BS96" s="22"/>
      <c r="BT96" s="22"/>
      <c r="BU96" s="24"/>
      <c r="BV96" s="22"/>
      <c r="BW96" s="22"/>
      <c r="BX96" s="24"/>
      <c r="BY96" s="22"/>
      <c r="BZ96" s="22"/>
      <c r="CA96" s="24"/>
      <c r="CB96" s="29"/>
      <c r="CC96" s="29"/>
      <c r="CD96" s="30"/>
      <c r="CE96" s="22"/>
      <c r="CF96" s="22"/>
      <c r="CG96" s="24"/>
      <c r="CH96" s="22"/>
      <c r="CI96" s="22"/>
      <c r="CJ96" s="24"/>
      <c r="CK96" s="22"/>
      <c r="CL96" s="22"/>
      <c r="CM96" s="24"/>
      <c r="CN96" s="29"/>
      <c r="CO96" s="29"/>
      <c r="CP96" s="30"/>
      <c r="CQ96" s="22"/>
      <c r="CR96" s="22"/>
      <c r="CS96" s="24"/>
      <c r="CT96" s="22"/>
      <c r="CU96" s="22"/>
      <c r="CV96" s="24"/>
      <c r="CW96" s="22"/>
      <c r="CX96" s="22"/>
      <c r="CY96" s="24"/>
      <c r="CZ96" s="29"/>
      <c r="DA96" s="29"/>
      <c r="DB96" s="30"/>
      <c r="DC96" s="22"/>
      <c r="DD96" s="22"/>
      <c r="DE96" s="24"/>
      <c r="DF96" s="22"/>
      <c r="DG96" s="22"/>
      <c r="DH96" s="24"/>
      <c r="DI96" s="22"/>
      <c r="DJ96" s="22"/>
      <c r="DK96" s="24"/>
      <c r="DL96" s="29">
        <v>951890</v>
      </c>
      <c r="DM96" s="29"/>
      <c r="DN96" s="30"/>
      <c r="DO96" s="22"/>
      <c r="DP96" s="22"/>
      <c r="DQ96" s="24"/>
      <c r="DR96" s="22"/>
      <c r="DS96" s="22"/>
      <c r="DT96" s="24"/>
      <c r="DU96" s="31"/>
      <c r="DV96" s="31"/>
      <c r="DW96" s="32"/>
      <c r="DX96" s="22"/>
      <c r="DY96" s="22"/>
      <c r="DZ96" s="24"/>
      <c r="EA96" s="31"/>
      <c r="EB96" s="31"/>
      <c r="EC96" s="32"/>
      <c r="ED96" s="22"/>
      <c r="EE96" s="22"/>
      <c r="EF96" s="24"/>
      <c r="EG96" s="22"/>
      <c r="EH96" s="22"/>
      <c r="EI96" s="24"/>
      <c r="EJ96" s="22"/>
      <c r="EK96" s="22"/>
      <c r="EL96" s="24"/>
      <c r="EM96" s="31">
        <v>614332</v>
      </c>
      <c r="EN96" s="31"/>
      <c r="EO96" s="32"/>
      <c r="EP96" s="22">
        <v>136281</v>
      </c>
      <c r="EQ96" s="22"/>
      <c r="ER96" s="24"/>
      <c r="ES96" s="22">
        <v>133312</v>
      </c>
      <c r="ET96" s="22">
        <f t="shared" ref="ET96:ET104" si="487">ES96-DI96</f>
        <v>133312</v>
      </c>
      <c r="EU96" s="24" t="e">
        <f t="shared" ref="EU96:EU104" si="488">ES96/DI96</f>
        <v>#DIV/0!</v>
      </c>
      <c r="EV96" s="31">
        <f t="shared" ref="EV96:EV104" si="489">EM96+EP96+ES96</f>
        <v>883925</v>
      </c>
      <c r="EW96" s="31">
        <f t="shared" ref="EW96:EW104" si="490">EV96-DL96</f>
        <v>-67965</v>
      </c>
      <c r="EX96" s="32">
        <f t="shared" ref="EX96:EX104" si="491">EV96/DL96</f>
        <v>0.92859994327075612</v>
      </c>
      <c r="EY96" s="22">
        <v>224000</v>
      </c>
      <c r="EZ96" s="22">
        <f t="shared" si="475"/>
        <v>224000</v>
      </c>
      <c r="FA96" s="24" t="e">
        <f t="shared" si="476"/>
        <v>#DIV/0!</v>
      </c>
      <c r="FB96" s="22">
        <v>211704</v>
      </c>
      <c r="FC96" s="22">
        <f t="shared" si="477"/>
        <v>211704</v>
      </c>
      <c r="FD96" s="24" t="e">
        <f t="shared" si="478"/>
        <v>#DIV/0!</v>
      </c>
      <c r="FE96" s="33">
        <f t="shared" si="367"/>
        <v>435704</v>
      </c>
      <c r="FF96" s="33">
        <f t="shared" si="479"/>
        <v>435704</v>
      </c>
      <c r="FG96" s="34" t="e">
        <f t="shared" si="480"/>
        <v>#DIV/0!</v>
      </c>
      <c r="FH96" s="22">
        <v>187479</v>
      </c>
      <c r="FI96" s="22">
        <f t="shared" si="481"/>
        <v>187479</v>
      </c>
      <c r="FJ96" s="24" t="e">
        <f t="shared" si="482"/>
        <v>#DIV/0!</v>
      </c>
      <c r="FK96" s="33">
        <f t="shared" si="368"/>
        <v>623183</v>
      </c>
      <c r="FL96" s="33">
        <f t="shared" si="483"/>
        <v>8851</v>
      </c>
      <c r="FM96" s="34">
        <f t="shared" si="484"/>
        <v>1.0144075190613544</v>
      </c>
      <c r="FN96" s="22">
        <v>251520</v>
      </c>
      <c r="FO96" s="22">
        <f t="shared" si="485"/>
        <v>-18073</v>
      </c>
      <c r="FP96" s="24">
        <f t="shared" si="486"/>
        <v>0.93296190924838551</v>
      </c>
      <c r="FQ96" s="35">
        <f t="shared" si="369"/>
        <v>874703</v>
      </c>
      <c r="FR96" s="35">
        <f t="shared" si="370"/>
        <v>-9222</v>
      </c>
      <c r="FS96" s="36">
        <f t="shared" si="371"/>
        <v>0.9895669881494471</v>
      </c>
      <c r="FT96" s="35">
        <v>187196</v>
      </c>
      <c r="FU96" s="35">
        <f t="shared" si="372"/>
        <v>-36804</v>
      </c>
      <c r="FV96" s="36">
        <f t="shared" si="373"/>
        <v>0.83569642857142856</v>
      </c>
      <c r="FW96" s="35">
        <v>209970</v>
      </c>
      <c r="FX96" s="35">
        <f t="shared" si="337"/>
        <v>-1734</v>
      </c>
      <c r="FY96" s="36">
        <f t="shared" si="338"/>
        <v>0.99180931867135247</v>
      </c>
      <c r="FZ96" s="35">
        <f t="shared" si="339"/>
        <v>397166</v>
      </c>
      <c r="GA96" s="35">
        <f t="shared" si="340"/>
        <v>-38538</v>
      </c>
      <c r="GB96" s="36">
        <f t="shared" si="341"/>
        <v>0.91155004314855959</v>
      </c>
      <c r="GC96" s="35">
        <v>224675</v>
      </c>
      <c r="GD96" s="35">
        <f t="shared" si="342"/>
        <v>37196</v>
      </c>
      <c r="GE96" s="36">
        <f t="shared" si="343"/>
        <v>1.1984008875660741</v>
      </c>
      <c r="GF96" s="35">
        <f t="shared" si="344"/>
        <v>621841</v>
      </c>
      <c r="GG96" s="35">
        <f t="shared" si="345"/>
        <v>-1342</v>
      </c>
      <c r="GH96" s="36">
        <f t="shared" si="346"/>
        <v>0.99784653945951673</v>
      </c>
      <c r="GI96" s="35">
        <v>296166</v>
      </c>
      <c r="GJ96" s="35">
        <f t="shared" si="374"/>
        <v>44646</v>
      </c>
      <c r="GK96" s="36">
        <f t="shared" si="375"/>
        <v>1.1775047709923665</v>
      </c>
      <c r="GL96" s="35">
        <f t="shared" si="347"/>
        <v>918007</v>
      </c>
      <c r="GM96" s="35">
        <f t="shared" si="376"/>
        <v>43304</v>
      </c>
      <c r="GN96" s="36">
        <f t="shared" si="377"/>
        <v>1.049507089835064</v>
      </c>
      <c r="GO96" s="35">
        <v>240607</v>
      </c>
      <c r="GP96" s="35">
        <f t="shared" si="348"/>
        <v>53411</v>
      </c>
      <c r="GQ96" s="36">
        <f t="shared" si="349"/>
        <v>1.285321267548452</v>
      </c>
      <c r="GR96" s="35">
        <v>252703</v>
      </c>
      <c r="GS96" s="35">
        <f t="shared" si="350"/>
        <v>42733</v>
      </c>
      <c r="GT96" s="36">
        <f t="shared" si="351"/>
        <v>1.2035195504119636</v>
      </c>
      <c r="GU96" s="35">
        <f t="shared" si="352"/>
        <v>493310</v>
      </c>
      <c r="GV96" s="35">
        <f t="shared" si="353"/>
        <v>96144</v>
      </c>
      <c r="GW96" s="36">
        <f t="shared" si="354"/>
        <v>1.2420751020983669</v>
      </c>
      <c r="GX96" s="35">
        <v>196326</v>
      </c>
      <c r="GY96" s="35">
        <f t="shared" si="355"/>
        <v>-28349</v>
      </c>
      <c r="GZ96" s="36">
        <f t="shared" si="356"/>
        <v>0.8738221876043174</v>
      </c>
      <c r="HA96" s="35">
        <f t="shared" si="357"/>
        <v>689636</v>
      </c>
      <c r="HB96" s="35">
        <f t="shared" si="358"/>
        <v>67795</v>
      </c>
      <c r="HC96" s="36">
        <f t="shared" si="359"/>
        <v>1.1090230460841277</v>
      </c>
      <c r="HD96" s="35">
        <v>179520</v>
      </c>
      <c r="HE96" s="35">
        <f t="shared" si="360"/>
        <v>-116646</v>
      </c>
      <c r="HF96" s="36">
        <f t="shared" si="361"/>
        <v>0.60614655294665831</v>
      </c>
      <c r="HG96" s="35">
        <f t="shared" si="362"/>
        <v>869156</v>
      </c>
      <c r="HH96" s="35">
        <f t="shared" si="363"/>
        <v>-48851</v>
      </c>
      <c r="HI96" s="36">
        <f t="shared" si="364"/>
        <v>0.94678580882280849</v>
      </c>
      <c r="HJ96" s="22">
        <f t="shared" si="365"/>
        <v>286821.48</v>
      </c>
      <c r="HK96" s="37">
        <f t="shared" si="366"/>
        <v>-16120.83</v>
      </c>
    </row>
    <row r="97" spans="1:219" s="1" customFormat="1" ht="11.25" x14ac:dyDescent="0.2">
      <c r="A97" s="13">
        <v>87</v>
      </c>
      <c r="B97" s="21">
        <v>19</v>
      </c>
      <c r="C97" s="21" t="s">
        <v>202</v>
      </c>
      <c r="D97" s="13">
        <v>1012008126</v>
      </c>
      <c r="E97" s="13">
        <v>101201001</v>
      </c>
      <c r="F97" s="13">
        <v>86618101</v>
      </c>
      <c r="G97" s="22"/>
      <c r="H97" s="22"/>
      <c r="I97" s="22"/>
      <c r="J97" s="23">
        <f t="shared" ref="J97:J104" si="492">G97+H97+I97</f>
        <v>0</v>
      </c>
      <c r="K97" s="22"/>
      <c r="L97" s="22">
        <v>0</v>
      </c>
      <c r="M97" s="22">
        <v>0</v>
      </c>
      <c r="N97" s="23">
        <f t="shared" ref="N97:N104" si="493">J97+K97+L97+M97</f>
        <v>0</v>
      </c>
      <c r="O97" s="22">
        <v>0</v>
      </c>
      <c r="P97" s="22">
        <v>0</v>
      </c>
      <c r="Q97" s="22">
        <v>60000</v>
      </c>
      <c r="R97" s="23">
        <f t="shared" ref="R97:R104" si="494">N97+O97+P97+Q97</f>
        <v>60000</v>
      </c>
      <c r="S97" s="22">
        <v>13064</v>
      </c>
      <c r="T97" s="22">
        <v>44840</v>
      </c>
      <c r="U97" s="22">
        <v>0</v>
      </c>
      <c r="V97" s="23">
        <f t="shared" ref="V97:V104" si="495">R97+S97+T97+U97</f>
        <v>117904</v>
      </c>
      <c r="W97" s="22">
        <v>47496</v>
      </c>
      <c r="X97" s="22">
        <f t="shared" ref="X97:X104" si="496">W97-G97</f>
        <v>47496</v>
      </c>
      <c r="Y97" s="24" t="e">
        <f t="shared" ref="Y97:Y104" si="497">W97/G97</f>
        <v>#DIV/0!</v>
      </c>
      <c r="Z97" s="22">
        <v>0</v>
      </c>
      <c r="AA97" s="22">
        <f t="shared" ref="AA97:AA104" si="498">Z97-H97</f>
        <v>0</v>
      </c>
      <c r="AB97" s="24" t="e">
        <f t="shared" ref="AB97:AB104" si="499">Z97/H97</f>
        <v>#DIV/0!</v>
      </c>
      <c r="AC97" s="22">
        <v>32197</v>
      </c>
      <c r="AD97" s="22">
        <f t="shared" ref="AD97:AD104" si="500">AC97-I97</f>
        <v>32197</v>
      </c>
      <c r="AE97" s="24" t="e">
        <f t="shared" ref="AE97:AE104" si="501">AC97/I97</f>
        <v>#DIV/0!</v>
      </c>
      <c r="AF97" s="25">
        <f t="shared" ref="AF97:AF104" si="502">W97+Z97+AC97</f>
        <v>79693</v>
      </c>
      <c r="AG97" s="25">
        <f t="shared" ref="AG97:AG104" si="503">AF97-J97</f>
        <v>79693</v>
      </c>
      <c r="AH97" s="26" t="e">
        <f t="shared" ref="AH97:AH104" si="504">AF97/J97</f>
        <v>#DIV/0!</v>
      </c>
      <c r="AI97" s="22">
        <v>9486</v>
      </c>
      <c r="AJ97" s="22">
        <f t="shared" ref="AJ97:AJ104" si="505">AI97-K97</f>
        <v>9486</v>
      </c>
      <c r="AK97" s="24" t="e">
        <f t="shared" ref="AK97:AK104" si="506">AI97/K97</f>
        <v>#DIV/0!</v>
      </c>
      <c r="AL97" s="22">
        <v>10049</v>
      </c>
      <c r="AM97" s="22">
        <f t="shared" ref="AM97:AM104" si="507">AL97-L97</f>
        <v>10049</v>
      </c>
      <c r="AN97" s="24" t="e">
        <f t="shared" ref="AN97:AN104" si="508">AL97/L97</f>
        <v>#DIV/0!</v>
      </c>
      <c r="AO97" s="22">
        <v>10054</v>
      </c>
      <c r="AP97" s="22">
        <f t="shared" ref="AP97:AP104" si="509">AO97-M97</f>
        <v>10054</v>
      </c>
      <c r="AQ97" s="24" t="e">
        <f t="shared" ref="AQ97:AQ104" si="510">AO97/M97</f>
        <v>#DIV/0!</v>
      </c>
      <c r="AR97" s="27">
        <f t="shared" ref="AR97:AR104" si="511">AF97+AI97+AL97+AO97</f>
        <v>109282</v>
      </c>
      <c r="AS97" s="27">
        <f t="shared" ref="AS97:AS104" si="512">AR97-N97</f>
        <v>109282</v>
      </c>
      <c r="AT97" s="28" t="e">
        <f t="shared" ref="AT97:AT104" si="513">AR97/N97</f>
        <v>#DIV/0!</v>
      </c>
      <c r="AU97" s="22">
        <v>11441</v>
      </c>
      <c r="AV97" s="22">
        <f t="shared" ref="AV97:AV104" si="514">AU97-O97</f>
        <v>11441</v>
      </c>
      <c r="AW97" s="24" t="e">
        <f t="shared" ref="AW97:AW104" si="515">AU97/O97</f>
        <v>#DIV/0!</v>
      </c>
      <c r="AX97" s="22">
        <v>11509</v>
      </c>
      <c r="AY97" s="22">
        <f t="shared" ref="AY97:AY104" si="516">AX97-P97</f>
        <v>11509</v>
      </c>
      <c r="AZ97" s="24" t="e">
        <f t="shared" ref="AZ97:AZ104" si="517">AX97/P97</f>
        <v>#DIV/0!</v>
      </c>
      <c r="BA97" s="22">
        <v>11706</v>
      </c>
      <c r="BB97" s="22">
        <f t="shared" ref="BB97:BB104" si="518">BA97-Q97</f>
        <v>-48294</v>
      </c>
      <c r="BC97" s="24">
        <f t="shared" ref="BC97:BC104" si="519">BA97/Q97</f>
        <v>0.1951</v>
      </c>
      <c r="BD97" s="27">
        <f t="shared" ref="BD97:BD104" si="520">AR97+AU97+AX97+BA97</f>
        <v>143938</v>
      </c>
      <c r="BE97" s="27">
        <f t="shared" ref="BE97:BE104" si="521">BD97-R97</f>
        <v>83938</v>
      </c>
      <c r="BF97" s="28">
        <f t="shared" ref="BF97:BF104" si="522">BD97/R97</f>
        <v>2.3989666666666665</v>
      </c>
      <c r="BG97" s="22">
        <v>11706</v>
      </c>
      <c r="BH97" s="22">
        <f t="shared" ref="BH97:BH104" si="523">BG97-S97</f>
        <v>-1358</v>
      </c>
      <c r="BI97" s="24">
        <f t="shared" ref="BI97:BI104" si="524">BG97/S97</f>
        <v>0.89605021432945497</v>
      </c>
      <c r="BJ97" s="22">
        <v>13134</v>
      </c>
      <c r="BK97" s="22">
        <f t="shared" ref="BK97:BK104" si="525">BJ97-T97</f>
        <v>-31706</v>
      </c>
      <c r="BL97" s="24">
        <f t="shared" ref="BL97:BL104" si="526">BJ97/T97</f>
        <v>0.29290811775200715</v>
      </c>
      <c r="BM97" s="22">
        <v>20875</v>
      </c>
      <c r="BN97" s="22">
        <f t="shared" ref="BN97:BN104" si="527">BM97-U97</f>
        <v>20875</v>
      </c>
      <c r="BO97" s="24" t="e">
        <f t="shared" ref="BO97:BO104" si="528">BM97/U97</f>
        <v>#DIV/0!</v>
      </c>
      <c r="BP97" s="27">
        <f t="shared" ref="BP97:BP104" si="529">BD97+BG97+BJ97+BM97</f>
        <v>189653</v>
      </c>
      <c r="BQ97" s="22">
        <f t="shared" ref="BQ97:BQ104" si="530">BP97-V97</f>
        <v>71749</v>
      </c>
      <c r="BR97" s="24">
        <f t="shared" ref="BR97:BR104" si="531">BP97/V97</f>
        <v>1.6085374542000273</v>
      </c>
      <c r="BS97" s="22">
        <v>0</v>
      </c>
      <c r="BT97" s="22">
        <f t="shared" ref="BT97:BT104" si="532">BS97-W97</f>
        <v>-47496</v>
      </c>
      <c r="BU97" s="24">
        <f t="shared" ref="BU97:BU104" si="533">BS97/W97</f>
        <v>0</v>
      </c>
      <c r="BV97" s="22">
        <v>1682</v>
      </c>
      <c r="BW97" s="22">
        <f t="shared" ref="BW97:BW104" si="534">BV97-Z97</f>
        <v>1682</v>
      </c>
      <c r="BX97" s="24" t="e">
        <f t="shared" ref="BX97:BX104" si="535">BV97/Z97</f>
        <v>#DIV/0!</v>
      </c>
      <c r="BY97" s="22">
        <v>11797</v>
      </c>
      <c r="BZ97" s="22">
        <f t="shared" ref="BZ97:BZ104" si="536">BY97-AC97</f>
        <v>-20400</v>
      </c>
      <c r="CA97" s="24">
        <f t="shared" ref="CA97:CA104" si="537">BY97/AC97</f>
        <v>0.36640059632885053</v>
      </c>
      <c r="CB97" s="29">
        <f t="shared" ref="CB97:CB104" si="538">BS97+BV97+BY97</f>
        <v>13479</v>
      </c>
      <c r="CC97" s="29">
        <f t="shared" ref="CC97:CC104" si="539">CB97-AF97</f>
        <v>-66214</v>
      </c>
      <c r="CD97" s="30">
        <f t="shared" ref="CD97:CD104" si="540">CB97/AF97</f>
        <v>0.16913656155496717</v>
      </c>
      <c r="CE97" s="22">
        <v>15580</v>
      </c>
      <c r="CF97" s="22">
        <f t="shared" ref="CF97:CF104" si="541">CE97-AI97</f>
        <v>6094</v>
      </c>
      <c r="CG97" s="24">
        <f t="shared" ref="CG97:CG104" si="542">CE97/AI97</f>
        <v>1.6424204090238246</v>
      </c>
      <c r="CH97" s="22">
        <v>9592</v>
      </c>
      <c r="CI97" s="22">
        <f t="shared" ref="CI97:CI104" si="543">CH97-AL97</f>
        <v>-457</v>
      </c>
      <c r="CJ97" s="24">
        <f t="shared" ref="CJ97:CJ104" si="544">CH97/AL97</f>
        <v>0.9545228380933426</v>
      </c>
      <c r="CK97" s="22">
        <v>12070</v>
      </c>
      <c r="CL97" s="22">
        <f t="shared" ref="CL97:CL104" si="545">CK97-AO97</f>
        <v>2016</v>
      </c>
      <c r="CM97" s="24">
        <f t="shared" ref="CM97:CM104" si="546">CK97/AO97</f>
        <v>1.2005172070817585</v>
      </c>
      <c r="CN97" s="29">
        <f t="shared" ref="CN97:CN104" si="547">CB97+CE97+CH97+CK97</f>
        <v>50721</v>
      </c>
      <c r="CO97" s="29">
        <f t="shared" ref="CO97:CO104" si="548">CN97-AR97</f>
        <v>-58561</v>
      </c>
      <c r="CP97" s="30">
        <f t="shared" ref="CP97:CP104" si="549">CN97/AR97</f>
        <v>0.46412949982613788</v>
      </c>
      <c r="CQ97" s="22">
        <v>12863</v>
      </c>
      <c r="CR97" s="22">
        <f t="shared" ref="CR97:CR104" si="550">CQ97-AU97</f>
        <v>1422</v>
      </c>
      <c r="CS97" s="24">
        <f t="shared" ref="CS97:CS104" si="551">CQ97/AU97</f>
        <v>1.1242898348046499</v>
      </c>
      <c r="CT97" s="22">
        <v>13008</v>
      </c>
      <c r="CU97" s="22">
        <f t="shared" ref="CU97:CU104" si="552">CT97-AX97</f>
        <v>1499</v>
      </c>
      <c r="CV97" s="24">
        <f t="shared" ref="CV97:CV104" si="553">CT97/AX97</f>
        <v>1.1302458945173344</v>
      </c>
      <c r="CW97" s="22">
        <v>9678</v>
      </c>
      <c r="CX97" s="22">
        <f t="shared" ref="CX97:CX104" si="554">CW97-BA97</f>
        <v>-2028</v>
      </c>
      <c r="CY97" s="24">
        <f t="shared" ref="CY97:CY104" si="555">CW97/BA97</f>
        <v>0.82675550999487446</v>
      </c>
      <c r="CZ97" s="29">
        <f t="shared" ref="CZ97:CZ104" si="556">CN97+CQ97+CT97+CW97</f>
        <v>86270</v>
      </c>
      <c r="DA97" s="29">
        <f t="shared" ref="DA97:DA104" si="557">CZ97-BD97</f>
        <v>-57668</v>
      </c>
      <c r="DB97" s="30">
        <f t="shared" ref="DB97:DB104" si="558">CZ97/BD97</f>
        <v>0.59935527796690247</v>
      </c>
      <c r="DC97" s="22">
        <v>10637</v>
      </c>
      <c r="DD97" s="22">
        <f t="shared" ref="DD97:DD104" si="559">DC97-BG97</f>
        <v>-1069</v>
      </c>
      <c r="DE97" s="24">
        <f t="shared" ref="DE97:DE104" si="560">DC97/BG97</f>
        <v>0.9086793097556809</v>
      </c>
      <c r="DF97" s="22">
        <v>10606</v>
      </c>
      <c r="DG97" s="22">
        <f t="shared" ref="DG97:DG104" si="561">DF97-BJ97</f>
        <v>-2528</v>
      </c>
      <c r="DH97" s="24">
        <f t="shared" ref="DH97:DH104" si="562">DF97/BJ97</f>
        <v>0.80752246078879242</v>
      </c>
      <c r="DI97" s="22">
        <v>11508</v>
      </c>
      <c r="DJ97" s="22">
        <f t="shared" ref="DJ97:DJ104" si="563">DI97-BM97</f>
        <v>-9367</v>
      </c>
      <c r="DK97" s="24">
        <f t="shared" ref="DK97:DK104" si="564">DI97/BM97</f>
        <v>0.55128143712574851</v>
      </c>
      <c r="DL97" s="29">
        <f t="shared" ref="DL97:DL104" si="565">CZ97+DC97+DF97+DI97</f>
        <v>119021</v>
      </c>
      <c r="DM97" s="29">
        <f t="shared" ref="DM97:DM104" si="566">DL97-BP97</f>
        <v>-70632</v>
      </c>
      <c r="DN97" s="30">
        <f t="shared" ref="DN97:DN104" si="567">DL97/BP97</f>
        <v>0.62757246128455657</v>
      </c>
      <c r="DO97" s="22">
        <v>18330</v>
      </c>
      <c r="DP97" s="22">
        <f t="shared" ref="DP97:DP104" si="568">DO97-BV97-BS97</f>
        <v>16648</v>
      </c>
      <c r="DQ97" s="24">
        <f t="shared" ref="DQ97:DQ104" si="569">DO97/(BV97+BS97)</f>
        <v>10.897740784780023</v>
      </c>
      <c r="DR97" s="22">
        <v>10954</v>
      </c>
      <c r="DS97" s="22">
        <f t="shared" ref="DS97:DS104" si="570">DR97-BY97</f>
        <v>-843</v>
      </c>
      <c r="DT97" s="24">
        <f t="shared" ref="DT97:DT104" si="571">DR97/BY97</f>
        <v>0.92854115453081287</v>
      </c>
      <c r="DU97" s="31">
        <f t="shared" ref="DU97:DU104" si="572">DO97+DR97</f>
        <v>29284</v>
      </c>
      <c r="DV97" s="31">
        <f t="shared" ref="DV97:DV104" si="573">DU97-CB97</f>
        <v>15805</v>
      </c>
      <c r="DW97" s="32">
        <f t="shared" ref="DW97:DW104" si="574">DU97/CB97</f>
        <v>2.1725647303212403</v>
      </c>
      <c r="DX97" s="22">
        <v>40534</v>
      </c>
      <c r="DY97" s="22">
        <f t="shared" ref="DY97:DY104" si="575">DX97-(CK97+CH97+CE97)</f>
        <v>3292</v>
      </c>
      <c r="DZ97" s="24">
        <f t="shared" ref="DZ97:DZ104" si="576">DX97/(CK97+CH97+CE97)</f>
        <v>1.0883948230492455</v>
      </c>
      <c r="EA97" s="31">
        <f t="shared" ref="EA97:EA104" si="577">DU97+DX97</f>
        <v>69818</v>
      </c>
      <c r="EB97" s="31">
        <f t="shared" ref="EB97:EB104" si="578">EA97-CN97</f>
        <v>19097</v>
      </c>
      <c r="EC97" s="32">
        <f t="shared" ref="EC97:EC104" si="579">EA97/CN97</f>
        <v>1.376510715482739</v>
      </c>
      <c r="ED97" s="22">
        <v>10975</v>
      </c>
      <c r="EE97" s="22">
        <f t="shared" ref="EE97:EE104" si="580">ED97-CQ97</f>
        <v>-1888</v>
      </c>
      <c r="EF97" s="24">
        <f t="shared" ref="EF97:EF104" si="581">ED97/CQ97</f>
        <v>0.85322242089714684</v>
      </c>
      <c r="EG97" s="22">
        <v>11347</v>
      </c>
      <c r="EH97" s="22">
        <f t="shared" ref="EH97:EH104" si="582">EG97-CT97</f>
        <v>-1661</v>
      </c>
      <c r="EI97" s="24">
        <f t="shared" ref="EI97:EI104" si="583">EG97/CT97</f>
        <v>0.87230934809348093</v>
      </c>
      <c r="EJ97" s="22">
        <v>10216</v>
      </c>
      <c r="EK97" s="22">
        <f t="shared" ref="EK97:EK104" si="584">EJ97-CW97</f>
        <v>538</v>
      </c>
      <c r="EL97" s="24">
        <f t="shared" ref="EL97:EL104" si="585">EJ97/CW97</f>
        <v>1.0555899979334573</v>
      </c>
      <c r="EM97" s="31">
        <f t="shared" ref="EM97:EM104" si="586">EA97+ED97+EG97+EJ97</f>
        <v>102356</v>
      </c>
      <c r="EN97" s="31">
        <f t="shared" ref="EN97:EN104" si="587">EM97-CZ97</f>
        <v>16086</v>
      </c>
      <c r="EO97" s="32">
        <f t="shared" ref="EO97:EO104" si="588">EM97/CZ97</f>
        <v>1.1864611104671381</v>
      </c>
      <c r="EP97" s="22">
        <v>29651</v>
      </c>
      <c r="EQ97" s="22">
        <f t="shared" ref="EQ97:EQ104" si="589">EP97-DF97-DC97</f>
        <v>8408</v>
      </c>
      <c r="ER97" s="24">
        <f t="shared" ref="ER97:ER104" si="590">EP97/(DC97+DF97)</f>
        <v>1.3958009697312055</v>
      </c>
      <c r="ES97" s="22">
        <v>27686</v>
      </c>
      <c r="ET97" s="22">
        <f t="shared" si="487"/>
        <v>16178</v>
      </c>
      <c r="EU97" s="24">
        <f t="shared" si="488"/>
        <v>2.4058046576294752</v>
      </c>
      <c r="EV97" s="31">
        <f t="shared" si="489"/>
        <v>159693</v>
      </c>
      <c r="EW97" s="31">
        <f t="shared" si="490"/>
        <v>40672</v>
      </c>
      <c r="EX97" s="32">
        <f t="shared" si="491"/>
        <v>1.3417212088623016</v>
      </c>
      <c r="EY97" s="22">
        <v>28052</v>
      </c>
      <c r="EZ97" s="22">
        <f t="shared" si="475"/>
        <v>-1232</v>
      </c>
      <c r="FA97" s="24">
        <f t="shared" si="476"/>
        <v>0.95792924463871054</v>
      </c>
      <c r="FB97" s="22">
        <v>41289</v>
      </c>
      <c r="FC97" s="22">
        <f t="shared" si="477"/>
        <v>755</v>
      </c>
      <c r="FD97" s="24">
        <f t="shared" si="478"/>
        <v>1.0186263383825924</v>
      </c>
      <c r="FE97" s="33">
        <f t="shared" si="367"/>
        <v>69341</v>
      </c>
      <c r="FF97" s="33">
        <f t="shared" si="479"/>
        <v>-477</v>
      </c>
      <c r="FG97" s="34">
        <f t="shared" si="480"/>
        <v>0.99316795095820565</v>
      </c>
      <c r="FH97" s="22">
        <v>41939</v>
      </c>
      <c r="FI97" s="22">
        <f t="shared" si="481"/>
        <v>9401</v>
      </c>
      <c r="FJ97" s="24">
        <f t="shared" si="482"/>
        <v>1.2889237199582027</v>
      </c>
      <c r="FK97" s="33">
        <f t="shared" si="368"/>
        <v>111280</v>
      </c>
      <c r="FL97" s="33">
        <f t="shared" si="483"/>
        <v>8924</v>
      </c>
      <c r="FM97" s="34">
        <f t="shared" si="484"/>
        <v>1.0871859001914885</v>
      </c>
      <c r="FN97" s="22">
        <v>45526.19</v>
      </c>
      <c r="FO97" s="22">
        <f t="shared" si="485"/>
        <v>-11810.809999999998</v>
      </c>
      <c r="FP97" s="24">
        <f t="shared" si="486"/>
        <v>0.794010673735982</v>
      </c>
      <c r="FQ97" s="35">
        <f t="shared" si="369"/>
        <v>156806.19</v>
      </c>
      <c r="FR97" s="35">
        <f t="shared" si="370"/>
        <v>-2886.8099999999977</v>
      </c>
      <c r="FS97" s="36">
        <f t="shared" si="371"/>
        <v>0.9819227517799779</v>
      </c>
      <c r="FT97" s="35">
        <v>37336</v>
      </c>
      <c r="FU97" s="35">
        <f t="shared" si="372"/>
        <v>9284</v>
      </c>
      <c r="FV97" s="36">
        <f t="shared" si="373"/>
        <v>1.3309567945244545</v>
      </c>
      <c r="FW97" s="35">
        <v>35672</v>
      </c>
      <c r="FX97" s="35">
        <f t="shared" si="337"/>
        <v>-5617</v>
      </c>
      <c r="FY97" s="36">
        <f t="shared" si="338"/>
        <v>0.86395892368427429</v>
      </c>
      <c r="FZ97" s="35">
        <f t="shared" si="339"/>
        <v>73008</v>
      </c>
      <c r="GA97" s="35">
        <f t="shared" si="340"/>
        <v>3667</v>
      </c>
      <c r="GB97" s="36">
        <f t="shared" si="341"/>
        <v>1.052883575373877</v>
      </c>
      <c r="GC97" s="35">
        <v>35617</v>
      </c>
      <c r="GD97" s="35">
        <f t="shared" si="342"/>
        <v>-6322</v>
      </c>
      <c r="GE97" s="36">
        <f t="shared" si="343"/>
        <v>0.84925725458403867</v>
      </c>
      <c r="GF97" s="35">
        <f t="shared" si="344"/>
        <v>108625</v>
      </c>
      <c r="GG97" s="35">
        <f t="shared" si="345"/>
        <v>-2655</v>
      </c>
      <c r="GH97" s="36">
        <f t="shared" si="346"/>
        <v>0.97614126527677925</v>
      </c>
      <c r="GI97" s="35">
        <v>35697</v>
      </c>
      <c r="GJ97" s="35">
        <f t="shared" si="374"/>
        <v>-9829.1900000000023</v>
      </c>
      <c r="GK97" s="36">
        <f t="shared" si="375"/>
        <v>0.78409812022486391</v>
      </c>
      <c r="GL97" s="35">
        <f t="shared" si="347"/>
        <v>144322</v>
      </c>
      <c r="GM97" s="35">
        <f t="shared" si="376"/>
        <v>-12484.190000000002</v>
      </c>
      <c r="GN97" s="36">
        <f t="shared" si="377"/>
        <v>0.92038458430754555</v>
      </c>
      <c r="GO97" s="35">
        <v>16941</v>
      </c>
      <c r="GP97" s="35">
        <f t="shared" si="348"/>
        <v>-20395</v>
      </c>
      <c r="GQ97" s="36">
        <f t="shared" si="349"/>
        <v>0.45374437540175699</v>
      </c>
      <c r="GR97" s="35">
        <v>22568</v>
      </c>
      <c r="GS97" s="35">
        <f t="shared" si="350"/>
        <v>-13104</v>
      </c>
      <c r="GT97" s="36">
        <f t="shared" si="351"/>
        <v>0.63265306122448983</v>
      </c>
      <c r="GU97" s="35">
        <f t="shared" si="352"/>
        <v>39509</v>
      </c>
      <c r="GV97" s="35">
        <f t="shared" si="353"/>
        <v>-33499</v>
      </c>
      <c r="GW97" s="36">
        <f t="shared" si="354"/>
        <v>0.54115987289064216</v>
      </c>
      <c r="GX97" s="35">
        <v>24285</v>
      </c>
      <c r="GY97" s="35">
        <f t="shared" si="355"/>
        <v>-11332</v>
      </c>
      <c r="GZ97" s="36">
        <f t="shared" si="356"/>
        <v>0.6818373248729539</v>
      </c>
      <c r="HA97" s="35">
        <f t="shared" si="357"/>
        <v>63794</v>
      </c>
      <c r="HB97" s="35">
        <f t="shared" si="358"/>
        <v>-44831</v>
      </c>
      <c r="HC97" s="36">
        <f t="shared" si="359"/>
        <v>0.58728653624856153</v>
      </c>
      <c r="HD97" s="35">
        <v>30501</v>
      </c>
      <c r="HE97" s="35">
        <f t="shared" si="360"/>
        <v>-5196</v>
      </c>
      <c r="HF97" s="36">
        <f t="shared" si="361"/>
        <v>0.8544415497100597</v>
      </c>
      <c r="HG97" s="35">
        <f t="shared" si="362"/>
        <v>94295</v>
      </c>
      <c r="HH97" s="35">
        <f t="shared" si="363"/>
        <v>-50027</v>
      </c>
      <c r="HI97" s="36">
        <f t="shared" si="364"/>
        <v>0.6533653912778371</v>
      </c>
      <c r="HJ97" s="22">
        <f t="shared" si="365"/>
        <v>31117.35</v>
      </c>
      <c r="HK97" s="37">
        <f t="shared" si="366"/>
        <v>-16508.91</v>
      </c>
    </row>
    <row r="98" spans="1:219" s="1" customFormat="1" ht="11.25" x14ac:dyDescent="0.2">
      <c r="A98" s="13">
        <v>88</v>
      </c>
      <c r="B98" s="21">
        <v>18</v>
      </c>
      <c r="C98" s="21" t="s">
        <v>203</v>
      </c>
      <c r="D98" s="13">
        <v>1001013117</v>
      </c>
      <c r="E98" s="13">
        <v>101245001</v>
      </c>
      <c r="F98" s="13">
        <v>86618101</v>
      </c>
      <c r="G98" s="22">
        <v>51932</v>
      </c>
      <c r="H98" s="22">
        <v>71561</v>
      </c>
      <c r="I98" s="22">
        <v>65769</v>
      </c>
      <c r="J98" s="23">
        <f t="shared" si="492"/>
        <v>189262</v>
      </c>
      <c r="K98" s="22">
        <v>58669</v>
      </c>
      <c r="L98" s="22">
        <v>45270</v>
      </c>
      <c r="M98" s="22">
        <v>53917</v>
      </c>
      <c r="N98" s="23">
        <f t="shared" si="493"/>
        <v>347118</v>
      </c>
      <c r="O98" s="22">
        <v>62104</v>
      </c>
      <c r="P98" s="22">
        <v>60829</v>
      </c>
      <c r="Q98" s="22">
        <v>49953</v>
      </c>
      <c r="R98" s="23">
        <f t="shared" si="494"/>
        <v>520004</v>
      </c>
      <c r="S98" s="22">
        <v>85258</v>
      </c>
      <c r="T98" s="22">
        <v>56370</v>
      </c>
      <c r="U98" s="22">
        <v>61636</v>
      </c>
      <c r="V98" s="23">
        <f t="shared" si="495"/>
        <v>723268</v>
      </c>
      <c r="W98" s="22">
        <v>80410</v>
      </c>
      <c r="X98" s="22">
        <f t="shared" si="496"/>
        <v>28478</v>
      </c>
      <c r="Y98" s="24">
        <f t="shared" si="497"/>
        <v>1.5483709466225064</v>
      </c>
      <c r="Z98" s="22">
        <v>76472</v>
      </c>
      <c r="AA98" s="22">
        <f t="shared" si="498"/>
        <v>4911</v>
      </c>
      <c r="AB98" s="24">
        <f t="shared" si="499"/>
        <v>1.0686267659758808</v>
      </c>
      <c r="AC98" s="22">
        <v>60036</v>
      </c>
      <c r="AD98" s="22">
        <f t="shared" si="500"/>
        <v>-5733</v>
      </c>
      <c r="AE98" s="24">
        <f t="shared" si="501"/>
        <v>0.91283127309218626</v>
      </c>
      <c r="AF98" s="25">
        <f t="shared" si="502"/>
        <v>216918</v>
      </c>
      <c r="AG98" s="25">
        <f t="shared" si="503"/>
        <v>27656</v>
      </c>
      <c r="AH98" s="26">
        <f t="shared" si="504"/>
        <v>1.1461254768521942</v>
      </c>
      <c r="AI98" s="22">
        <v>54024</v>
      </c>
      <c r="AJ98" s="22">
        <f t="shared" si="505"/>
        <v>-4645</v>
      </c>
      <c r="AK98" s="24">
        <f t="shared" si="506"/>
        <v>0.92082701256200039</v>
      </c>
      <c r="AL98" s="22">
        <v>72211</v>
      </c>
      <c r="AM98" s="22">
        <f t="shared" si="507"/>
        <v>26941</v>
      </c>
      <c r="AN98" s="24">
        <f t="shared" si="508"/>
        <v>1.5951181798100287</v>
      </c>
      <c r="AO98" s="22">
        <v>38318</v>
      </c>
      <c r="AP98" s="22">
        <f t="shared" si="509"/>
        <v>-15599</v>
      </c>
      <c r="AQ98" s="24">
        <f t="shared" si="510"/>
        <v>0.71068494166960328</v>
      </c>
      <c r="AR98" s="27">
        <f t="shared" si="511"/>
        <v>381471</v>
      </c>
      <c r="AS98" s="27">
        <f t="shared" si="512"/>
        <v>34353</v>
      </c>
      <c r="AT98" s="28">
        <f t="shared" si="513"/>
        <v>1.0989663457383367</v>
      </c>
      <c r="AU98" s="22">
        <v>94826</v>
      </c>
      <c r="AV98" s="22">
        <f t="shared" si="514"/>
        <v>32722</v>
      </c>
      <c r="AW98" s="24">
        <f t="shared" si="515"/>
        <v>1.5268903774314053</v>
      </c>
      <c r="AX98" s="22">
        <v>91523</v>
      </c>
      <c r="AY98" s="22">
        <f t="shared" si="516"/>
        <v>30694</v>
      </c>
      <c r="AZ98" s="24">
        <f t="shared" si="517"/>
        <v>1.5045948478521758</v>
      </c>
      <c r="BA98" s="22">
        <v>44871</v>
      </c>
      <c r="BB98" s="22">
        <f t="shared" si="518"/>
        <v>-5082</v>
      </c>
      <c r="BC98" s="24">
        <f t="shared" si="519"/>
        <v>0.89826436850639602</v>
      </c>
      <c r="BD98" s="27">
        <f t="shared" si="520"/>
        <v>612691</v>
      </c>
      <c r="BE98" s="27">
        <f t="shared" si="521"/>
        <v>92687</v>
      </c>
      <c r="BF98" s="28">
        <f t="shared" si="522"/>
        <v>1.1782428596703103</v>
      </c>
      <c r="BG98" s="22">
        <v>52508</v>
      </c>
      <c r="BH98" s="22">
        <f t="shared" si="523"/>
        <v>-32750</v>
      </c>
      <c r="BI98" s="24">
        <f t="shared" si="524"/>
        <v>0.61587182434492949</v>
      </c>
      <c r="BJ98" s="22">
        <v>54174</v>
      </c>
      <c r="BK98" s="22">
        <f t="shared" si="525"/>
        <v>-2196</v>
      </c>
      <c r="BL98" s="24">
        <f t="shared" si="526"/>
        <v>0.96104310803618942</v>
      </c>
      <c r="BM98" s="22">
        <v>47926</v>
      </c>
      <c r="BN98" s="22">
        <f t="shared" si="527"/>
        <v>-13710</v>
      </c>
      <c r="BO98" s="24">
        <f t="shared" si="528"/>
        <v>0.77756505938088127</v>
      </c>
      <c r="BP98" s="27">
        <f t="shared" si="529"/>
        <v>767299</v>
      </c>
      <c r="BQ98" s="22">
        <f t="shared" si="530"/>
        <v>44031</v>
      </c>
      <c r="BR98" s="24">
        <f t="shared" si="531"/>
        <v>1.0608778488748292</v>
      </c>
      <c r="BS98" s="22">
        <v>73155</v>
      </c>
      <c r="BT98" s="22">
        <f t="shared" si="532"/>
        <v>-7255</v>
      </c>
      <c r="BU98" s="24">
        <f t="shared" si="533"/>
        <v>0.90977490361895286</v>
      </c>
      <c r="BV98" s="22">
        <v>76185</v>
      </c>
      <c r="BW98" s="22">
        <f t="shared" si="534"/>
        <v>-287</v>
      </c>
      <c r="BX98" s="24">
        <f t="shared" si="535"/>
        <v>0.9962469923632179</v>
      </c>
      <c r="BY98" s="22">
        <v>68089</v>
      </c>
      <c r="BZ98" s="22">
        <f t="shared" si="536"/>
        <v>8053</v>
      </c>
      <c r="CA98" s="24">
        <f t="shared" si="537"/>
        <v>1.1341361849556932</v>
      </c>
      <c r="CB98" s="29">
        <f t="shared" si="538"/>
        <v>217429</v>
      </c>
      <c r="CC98" s="29">
        <f t="shared" si="539"/>
        <v>511</v>
      </c>
      <c r="CD98" s="30">
        <f t="shared" si="540"/>
        <v>1.0023557288929457</v>
      </c>
      <c r="CE98" s="22">
        <v>62683</v>
      </c>
      <c r="CF98" s="22">
        <f t="shared" si="541"/>
        <v>8659</v>
      </c>
      <c r="CG98" s="24">
        <f t="shared" si="542"/>
        <v>1.1602806160225085</v>
      </c>
      <c r="CH98" s="22">
        <v>85607</v>
      </c>
      <c r="CI98" s="22">
        <f t="shared" si="543"/>
        <v>13396</v>
      </c>
      <c r="CJ98" s="24">
        <f t="shared" si="544"/>
        <v>1.1855119026187146</v>
      </c>
      <c r="CK98" s="22">
        <v>95709</v>
      </c>
      <c r="CL98" s="22">
        <f t="shared" si="545"/>
        <v>57391</v>
      </c>
      <c r="CM98" s="24">
        <f t="shared" si="546"/>
        <v>2.4977556239887257</v>
      </c>
      <c r="CN98" s="29">
        <f t="shared" si="547"/>
        <v>461428</v>
      </c>
      <c r="CO98" s="29">
        <f t="shared" si="548"/>
        <v>79957</v>
      </c>
      <c r="CP98" s="30">
        <f t="shared" si="549"/>
        <v>1.2096017783789594</v>
      </c>
      <c r="CQ98" s="22">
        <v>130857</v>
      </c>
      <c r="CR98" s="22">
        <f t="shared" si="550"/>
        <v>36031</v>
      </c>
      <c r="CS98" s="24">
        <f t="shared" si="551"/>
        <v>1.3799696285828782</v>
      </c>
      <c r="CT98" s="22">
        <v>82187</v>
      </c>
      <c r="CU98" s="22">
        <f t="shared" si="552"/>
        <v>-9336</v>
      </c>
      <c r="CV98" s="24">
        <f t="shared" si="553"/>
        <v>0.89799285425521458</v>
      </c>
      <c r="CW98" s="22">
        <v>46716</v>
      </c>
      <c r="CX98" s="22">
        <f t="shared" si="554"/>
        <v>1845</v>
      </c>
      <c r="CY98" s="24">
        <f t="shared" si="555"/>
        <v>1.0411178712308617</v>
      </c>
      <c r="CZ98" s="29">
        <f t="shared" si="556"/>
        <v>721188</v>
      </c>
      <c r="DA98" s="29">
        <f t="shared" si="557"/>
        <v>108497</v>
      </c>
      <c r="DB98" s="30">
        <f t="shared" si="558"/>
        <v>1.1770827382807973</v>
      </c>
      <c r="DC98" s="22">
        <v>61264</v>
      </c>
      <c r="DD98" s="22">
        <f t="shared" si="559"/>
        <v>8756</v>
      </c>
      <c r="DE98" s="24">
        <f t="shared" si="560"/>
        <v>1.1667555420126456</v>
      </c>
      <c r="DF98" s="22">
        <v>73915</v>
      </c>
      <c r="DG98" s="22">
        <f t="shared" si="561"/>
        <v>19741</v>
      </c>
      <c r="DH98" s="24">
        <f t="shared" si="562"/>
        <v>1.3643998966293793</v>
      </c>
      <c r="DI98" s="22">
        <v>84033</v>
      </c>
      <c r="DJ98" s="22">
        <f t="shared" si="563"/>
        <v>36107</v>
      </c>
      <c r="DK98" s="24">
        <f t="shared" si="564"/>
        <v>1.7533906439093603</v>
      </c>
      <c r="DL98" s="29">
        <f t="shared" si="565"/>
        <v>940400</v>
      </c>
      <c r="DM98" s="29">
        <f t="shared" si="566"/>
        <v>173101</v>
      </c>
      <c r="DN98" s="30">
        <f t="shared" si="567"/>
        <v>1.225597843865299</v>
      </c>
      <c r="DO98" s="22">
        <v>137292</v>
      </c>
      <c r="DP98" s="22">
        <f t="shared" si="568"/>
        <v>-12048</v>
      </c>
      <c r="DQ98" s="24">
        <f t="shared" si="569"/>
        <v>0.91932503013258338</v>
      </c>
      <c r="DR98" s="22">
        <v>65369</v>
      </c>
      <c r="DS98" s="22">
        <f t="shared" si="570"/>
        <v>-2720</v>
      </c>
      <c r="DT98" s="24">
        <f t="shared" si="571"/>
        <v>0.96005228450997959</v>
      </c>
      <c r="DU98" s="31">
        <f t="shared" si="572"/>
        <v>202661</v>
      </c>
      <c r="DV98" s="31">
        <f t="shared" si="573"/>
        <v>-14768</v>
      </c>
      <c r="DW98" s="32">
        <f t="shared" si="574"/>
        <v>0.93207897750530055</v>
      </c>
      <c r="DX98" s="22">
        <v>219053</v>
      </c>
      <c r="DY98" s="22">
        <f t="shared" si="575"/>
        <v>-24946</v>
      </c>
      <c r="DZ98" s="24">
        <f t="shared" si="576"/>
        <v>0.89776187607326263</v>
      </c>
      <c r="EA98" s="31">
        <f t="shared" si="577"/>
        <v>421714</v>
      </c>
      <c r="EB98" s="31">
        <f t="shared" si="578"/>
        <v>-39714</v>
      </c>
      <c r="EC98" s="32">
        <f t="shared" si="579"/>
        <v>0.91393240115467633</v>
      </c>
      <c r="ED98" s="22">
        <v>142978</v>
      </c>
      <c r="EE98" s="22">
        <f t="shared" si="580"/>
        <v>12121</v>
      </c>
      <c r="EF98" s="24">
        <f t="shared" si="581"/>
        <v>1.0926278303797274</v>
      </c>
      <c r="EG98" s="22">
        <v>65276</v>
      </c>
      <c r="EH98" s="22">
        <f t="shared" si="582"/>
        <v>-16911</v>
      </c>
      <c r="EI98" s="24">
        <f t="shared" si="583"/>
        <v>0.79423753148308129</v>
      </c>
      <c r="EJ98" s="22">
        <v>41952</v>
      </c>
      <c r="EK98" s="22">
        <f t="shared" si="584"/>
        <v>-4764</v>
      </c>
      <c r="EL98" s="24">
        <f t="shared" si="585"/>
        <v>0.8980220909324429</v>
      </c>
      <c r="EM98" s="31">
        <f t="shared" si="586"/>
        <v>671920</v>
      </c>
      <c r="EN98" s="31">
        <f t="shared" si="587"/>
        <v>-49268</v>
      </c>
      <c r="EO98" s="32">
        <f t="shared" si="588"/>
        <v>0.93168494206781038</v>
      </c>
      <c r="EP98" s="22">
        <v>121714</v>
      </c>
      <c r="EQ98" s="22">
        <f t="shared" si="589"/>
        <v>-13465</v>
      </c>
      <c r="ER98" s="24">
        <f t="shared" si="590"/>
        <v>0.90039133297331686</v>
      </c>
      <c r="ES98" s="22">
        <v>55098</v>
      </c>
      <c r="ET98" s="22">
        <f t="shared" si="487"/>
        <v>-28935</v>
      </c>
      <c r="EU98" s="24">
        <f t="shared" si="488"/>
        <v>0.65567098639820076</v>
      </c>
      <c r="EV98" s="31">
        <f t="shared" si="489"/>
        <v>848732</v>
      </c>
      <c r="EW98" s="31">
        <f t="shared" si="490"/>
        <v>-91668</v>
      </c>
      <c r="EX98" s="32">
        <f t="shared" si="491"/>
        <v>0.90252233092301148</v>
      </c>
      <c r="EY98" s="22">
        <v>186597</v>
      </c>
      <c r="EZ98" s="22">
        <f t="shared" si="475"/>
        <v>-16064</v>
      </c>
      <c r="FA98" s="24">
        <f t="shared" si="476"/>
        <v>0.92073462580368204</v>
      </c>
      <c r="FB98" s="22">
        <v>185703</v>
      </c>
      <c r="FC98" s="22">
        <f t="shared" si="477"/>
        <v>-33350</v>
      </c>
      <c r="FD98" s="24">
        <f t="shared" si="478"/>
        <v>0.84775373996247483</v>
      </c>
      <c r="FE98" s="33">
        <f t="shared" si="367"/>
        <v>372300</v>
      </c>
      <c r="FF98" s="33">
        <f t="shared" si="479"/>
        <v>-49414</v>
      </c>
      <c r="FG98" s="34">
        <f t="shared" si="480"/>
        <v>0.88282580137249411</v>
      </c>
      <c r="FH98" s="22">
        <v>230169</v>
      </c>
      <c r="FI98" s="22">
        <f t="shared" si="481"/>
        <v>-20037</v>
      </c>
      <c r="FJ98" s="24">
        <f t="shared" si="482"/>
        <v>0.91991798757823551</v>
      </c>
      <c r="FK98" s="33">
        <f t="shared" si="368"/>
        <v>602469</v>
      </c>
      <c r="FL98" s="33">
        <f t="shared" si="483"/>
        <v>-69451</v>
      </c>
      <c r="FM98" s="34">
        <f t="shared" si="484"/>
        <v>0.89663799261816879</v>
      </c>
      <c r="FN98" s="22">
        <v>169449</v>
      </c>
      <c r="FO98" s="22">
        <f t="shared" si="485"/>
        <v>-7363</v>
      </c>
      <c r="FP98" s="24">
        <f t="shared" si="486"/>
        <v>0.958356898853019</v>
      </c>
      <c r="FQ98" s="35">
        <f t="shared" si="369"/>
        <v>771918</v>
      </c>
      <c r="FR98" s="35">
        <f t="shared" si="370"/>
        <v>-76814</v>
      </c>
      <c r="FS98" s="36">
        <f t="shared" si="371"/>
        <v>0.90949557693123384</v>
      </c>
      <c r="FT98" s="35">
        <v>214706</v>
      </c>
      <c r="FU98" s="35">
        <f t="shared" si="372"/>
        <v>28109</v>
      </c>
      <c r="FV98" s="36">
        <f t="shared" si="373"/>
        <v>1.1506401496272716</v>
      </c>
      <c r="FW98" s="35">
        <v>279524</v>
      </c>
      <c r="FX98" s="35">
        <f t="shared" si="337"/>
        <v>93821</v>
      </c>
      <c r="FY98" s="36">
        <f t="shared" si="338"/>
        <v>1.5052207018734216</v>
      </c>
      <c r="FZ98" s="35">
        <f t="shared" si="339"/>
        <v>494230</v>
      </c>
      <c r="GA98" s="35">
        <f t="shared" si="340"/>
        <v>121930</v>
      </c>
      <c r="GB98" s="36">
        <f t="shared" si="341"/>
        <v>1.3275047005103411</v>
      </c>
      <c r="GC98" s="35">
        <v>266629</v>
      </c>
      <c r="GD98" s="35">
        <f t="shared" si="342"/>
        <v>36460</v>
      </c>
      <c r="GE98" s="36">
        <f t="shared" si="343"/>
        <v>1.158405345637336</v>
      </c>
      <c r="GF98" s="35">
        <f t="shared" si="344"/>
        <v>760859</v>
      </c>
      <c r="GG98" s="35">
        <f t="shared" si="345"/>
        <v>158390</v>
      </c>
      <c r="GH98" s="36">
        <f t="shared" si="346"/>
        <v>1.2629014936868121</v>
      </c>
      <c r="GI98" s="35">
        <v>230622</v>
      </c>
      <c r="GJ98" s="35">
        <f t="shared" si="374"/>
        <v>61173</v>
      </c>
      <c r="GK98" s="36">
        <f t="shared" si="375"/>
        <v>1.3610112777295824</v>
      </c>
      <c r="GL98" s="35">
        <f t="shared" si="347"/>
        <v>991481</v>
      </c>
      <c r="GM98" s="35">
        <f t="shared" si="376"/>
        <v>219563</v>
      </c>
      <c r="GN98" s="36">
        <f t="shared" si="377"/>
        <v>1.2844382434403654</v>
      </c>
      <c r="GO98" s="35">
        <v>209687</v>
      </c>
      <c r="GP98" s="35">
        <f t="shared" si="348"/>
        <v>-5019</v>
      </c>
      <c r="GQ98" s="36">
        <f t="shared" si="349"/>
        <v>0.97662384842528849</v>
      </c>
      <c r="GR98" s="35">
        <v>239650</v>
      </c>
      <c r="GS98" s="35">
        <f t="shared" si="350"/>
        <v>-39874</v>
      </c>
      <c r="GT98" s="36">
        <f t="shared" si="351"/>
        <v>0.85735035274251947</v>
      </c>
      <c r="GU98" s="35">
        <f t="shared" si="352"/>
        <v>449337</v>
      </c>
      <c r="GV98" s="35">
        <f t="shared" si="353"/>
        <v>-44893</v>
      </c>
      <c r="GW98" s="36">
        <f t="shared" si="354"/>
        <v>0.90916577302065837</v>
      </c>
      <c r="GX98" s="35">
        <v>288552</v>
      </c>
      <c r="GY98" s="35">
        <f t="shared" si="355"/>
        <v>21923</v>
      </c>
      <c r="GZ98" s="36">
        <f t="shared" si="356"/>
        <v>1.082222863979537</v>
      </c>
      <c r="HA98" s="35">
        <f t="shared" si="357"/>
        <v>737889</v>
      </c>
      <c r="HB98" s="35">
        <f t="shared" si="358"/>
        <v>-22970</v>
      </c>
      <c r="HC98" s="36">
        <f t="shared" si="359"/>
        <v>0.96981043793922395</v>
      </c>
      <c r="HD98" s="35">
        <v>203529</v>
      </c>
      <c r="HE98" s="35">
        <f t="shared" si="360"/>
        <v>-27093</v>
      </c>
      <c r="HF98" s="36">
        <f t="shared" si="361"/>
        <v>0.88252204906730491</v>
      </c>
      <c r="HG98" s="35">
        <f t="shared" si="362"/>
        <v>941418</v>
      </c>
      <c r="HH98" s="35">
        <f t="shared" si="363"/>
        <v>-50063</v>
      </c>
      <c r="HI98" s="36">
        <f t="shared" si="364"/>
        <v>0.94950684884531322</v>
      </c>
      <c r="HJ98" s="22">
        <f t="shared" si="365"/>
        <v>310667.94</v>
      </c>
      <c r="HK98" s="37">
        <f t="shared" si="366"/>
        <v>-16520.79</v>
      </c>
    </row>
    <row r="99" spans="1:219" s="1" customFormat="1" ht="11.25" x14ac:dyDescent="0.2">
      <c r="A99" s="13">
        <v>89</v>
      </c>
      <c r="B99" s="21">
        <v>56</v>
      </c>
      <c r="C99" s="21" t="s">
        <v>204</v>
      </c>
      <c r="D99" s="13">
        <v>1012003431</v>
      </c>
      <c r="E99" s="13">
        <v>101201001</v>
      </c>
      <c r="F99" s="13">
        <v>86618101</v>
      </c>
      <c r="G99" s="22">
        <v>22063</v>
      </c>
      <c r="H99" s="22">
        <v>0</v>
      </c>
      <c r="I99" s="22">
        <v>0</v>
      </c>
      <c r="J99" s="23">
        <f t="shared" si="492"/>
        <v>22063</v>
      </c>
      <c r="K99" s="22">
        <v>0</v>
      </c>
      <c r="L99" s="22">
        <v>0</v>
      </c>
      <c r="M99" s="22">
        <v>0</v>
      </c>
      <c r="N99" s="23">
        <f t="shared" si="493"/>
        <v>22063</v>
      </c>
      <c r="O99" s="22">
        <v>0</v>
      </c>
      <c r="P99" s="22">
        <v>0</v>
      </c>
      <c r="Q99" s="22">
        <v>0</v>
      </c>
      <c r="R99" s="23">
        <f t="shared" si="494"/>
        <v>22063</v>
      </c>
      <c r="S99" s="22">
        <v>0</v>
      </c>
      <c r="T99" s="22">
        <v>0</v>
      </c>
      <c r="U99" s="22">
        <v>341666</v>
      </c>
      <c r="V99" s="23">
        <f t="shared" si="495"/>
        <v>363729</v>
      </c>
      <c r="W99" s="22">
        <v>20578</v>
      </c>
      <c r="X99" s="22">
        <f t="shared" si="496"/>
        <v>-1485</v>
      </c>
      <c r="Y99" s="24">
        <f t="shared" si="497"/>
        <v>0.9326927435072293</v>
      </c>
      <c r="Z99" s="22">
        <v>0</v>
      </c>
      <c r="AA99" s="22">
        <f t="shared" si="498"/>
        <v>0</v>
      </c>
      <c r="AB99" s="24" t="e">
        <f t="shared" si="499"/>
        <v>#DIV/0!</v>
      </c>
      <c r="AC99" s="22">
        <v>0</v>
      </c>
      <c r="AD99" s="22">
        <f t="shared" si="500"/>
        <v>0</v>
      </c>
      <c r="AE99" s="24" t="e">
        <f t="shared" si="501"/>
        <v>#DIV/0!</v>
      </c>
      <c r="AF99" s="25">
        <f t="shared" si="502"/>
        <v>20578</v>
      </c>
      <c r="AG99" s="25">
        <f t="shared" si="503"/>
        <v>-1485</v>
      </c>
      <c r="AH99" s="26">
        <f t="shared" si="504"/>
        <v>0.9326927435072293</v>
      </c>
      <c r="AI99" s="22">
        <v>88605</v>
      </c>
      <c r="AJ99" s="22">
        <f t="shared" si="505"/>
        <v>88605</v>
      </c>
      <c r="AK99" s="24" t="e">
        <f t="shared" si="506"/>
        <v>#DIV/0!</v>
      </c>
      <c r="AL99" s="22">
        <v>0</v>
      </c>
      <c r="AM99" s="22">
        <f t="shared" si="507"/>
        <v>0</v>
      </c>
      <c r="AN99" s="24" t="e">
        <f t="shared" si="508"/>
        <v>#DIV/0!</v>
      </c>
      <c r="AO99" s="22">
        <v>0</v>
      </c>
      <c r="AP99" s="22">
        <f t="shared" si="509"/>
        <v>0</v>
      </c>
      <c r="AQ99" s="24" t="e">
        <f t="shared" si="510"/>
        <v>#DIV/0!</v>
      </c>
      <c r="AR99" s="27">
        <f t="shared" si="511"/>
        <v>109183</v>
      </c>
      <c r="AS99" s="27">
        <f t="shared" si="512"/>
        <v>87120</v>
      </c>
      <c r="AT99" s="28">
        <f t="shared" si="513"/>
        <v>4.9486923809092147</v>
      </c>
      <c r="AU99" s="22">
        <v>91323.34</v>
      </c>
      <c r="AV99" s="22">
        <f t="shared" si="514"/>
        <v>91323.34</v>
      </c>
      <c r="AW99" s="24" t="e">
        <f t="shared" si="515"/>
        <v>#DIV/0!</v>
      </c>
      <c r="AX99" s="22">
        <v>0</v>
      </c>
      <c r="AY99" s="22">
        <f t="shared" si="516"/>
        <v>0</v>
      </c>
      <c r="AZ99" s="24" t="e">
        <f t="shared" si="517"/>
        <v>#DIV/0!</v>
      </c>
      <c r="BA99" s="22">
        <v>0</v>
      </c>
      <c r="BB99" s="22">
        <f t="shared" si="518"/>
        <v>0</v>
      </c>
      <c r="BC99" s="24" t="e">
        <f t="shared" si="519"/>
        <v>#DIV/0!</v>
      </c>
      <c r="BD99" s="27">
        <f t="shared" si="520"/>
        <v>200506.34</v>
      </c>
      <c r="BE99" s="27">
        <f t="shared" si="521"/>
        <v>178443.34</v>
      </c>
      <c r="BF99" s="28">
        <f t="shared" si="522"/>
        <v>9.0879001042469287</v>
      </c>
      <c r="BG99" s="22">
        <v>88995</v>
      </c>
      <c r="BH99" s="22">
        <f t="shared" si="523"/>
        <v>88995</v>
      </c>
      <c r="BI99" s="24" t="e">
        <f t="shared" si="524"/>
        <v>#DIV/0!</v>
      </c>
      <c r="BJ99" s="22">
        <v>0</v>
      </c>
      <c r="BK99" s="22">
        <f t="shared" si="525"/>
        <v>0</v>
      </c>
      <c r="BL99" s="24" t="e">
        <f t="shared" si="526"/>
        <v>#DIV/0!</v>
      </c>
      <c r="BM99" s="22">
        <v>67530</v>
      </c>
      <c r="BN99" s="22">
        <f t="shared" si="527"/>
        <v>-274136</v>
      </c>
      <c r="BO99" s="24">
        <f t="shared" si="528"/>
        <v>0.19764916614471442</v>
      </c>
      <c r="BP99" s="27">
        <f t="shared" si="529"/>
        <v>357031.33999999997</v>
      </c>
      <c r="BQ99" s="22">
        <f t="shared" si="530"/>
        <v>-6697.6600000000326</v>
      </c>
      <c r="BR99" s="24">
        <f t="shared" si="531"/>
        <v>0.98158612593441807</v>
      </c>
      <c r="BS99" s="22">
        <v>2</v>
      </c>
      <c r="BT99" s="22">
        <f t="shared" si="532"/>
        <v>-20576</v>
      </c>
      <c r="BU99" s="24">
        <f t="shared" si="533"/>
        <v>9.719117504130625E-5</v>
      </c>
      <c r="BV99" s="22">
        <v>6440</v>
      </c>
      <c r="BW99" s="22">
        <f t="shared" si="534"/>
        <v>6440</v>
      </c>
      <c r="BX99" s="24" t="e">
        <f t="shared" si="535"/>
        <v>#DIV/0!</v>
      </c>
      <c r="BY99" s="22">
        <v>70863</v>
      </c>
      <c r="BZ99" s="22">
        <f t="shared" si="536"/>
        <v>70863</v>
      </c>
      <c r="CA99" s="24" t="e">
        <f t="shared" si="537"/>
        <v>#DIV/0!</v>
      </c>
      <c r="CB99" s="29">
        <f t="shared" si="538"/>
        <v>77305</v>
      </c>
      <c r="CC99" s="29">
        <f t="shared" si="539"/>
        <v>56727</v>
      </c>
      <c r="CD99" s="30">
        <f t="shared" si="540"/>
        <v>3.7566818932840897</v>
      </c>
      <c r="CE99" s="22">
        <v>0</v>
      </c>
      <c r="CF99" s="22">
        <f t="shared" si="541"/>
        <v>-88605</v>
      </c>
      <c r="CG99" s="24">
        <f t="shared" si="542"/>
        <v>0</v>
      </c>
      <c r="CH99" s="22">
        <v>8252</v>
      </c>
      <c r="CI99" s="22">
        <f t="shared" si="543"/>
        <v>8252</v>
      </c>
      <c r="CJ99" s="24" t="e">
        <f t="shared" si="544"/>
        <v>#DIV/0!</v>
      </c>
      <c r="CK99" s="22">
        <v>70863</v>
      </c>
      <c r="CL99" s="22">
        <f t="shared" si="545"/>
        <v>70863</v>
      </c>
      <c r="CM99" s="24" t="e">
        <f t="shared" si="546"/>
        <v>#DIV/0!</v>
      </c>
      <c r="CN99" s="29">
        <f t="shared" si="547"/>
        <v>156420</v>
      </c>
      <c r="CO99" s="29">
        <f t="shared" si="548"/>
        <v>47237</v>
      </c>
      <c r="CP99" s="30">
        <f t="shared" si="549"/>
        <v>1.4326406125495728</v>
      </c>
      <c r="CQ99" s="22">
        <v>0</v>
      </c>
      <c r="CR99" s="22">
        <f t="shared" si="550"/>
        <v>-91323.34</v>
      </c>
      <c r="CS99" s="24">
        <f t="shared" si="551"/>
        <v>0</v>
      </c>
      <c r="CT99" s="22">
        <v>0</v>
      </c>
      <c r="CU99" s="22">
        <f t="shared" si="552"/>
        <v>0</v>
      </c>
      <c r="CV99" s="24" t="e">
        <f t="shared" si="553"/>
        <v>#DIV/0!</v>
      </c>
      <c r="CW99" s="22">
        <v>70863</v>
      </c>
      <c r="CX99" s="22">
        <f t="shared" si="554"/>
        <v>70863</v>
      </c>
      <c r="CY99" s="24" t="e">
        <f t="shared" si="555"/>
        <v>#DIV/0!</v>
      </c>
      <c r="CZ99" s="29">
        <f t="shared" si="556"/>
        <v>227283</v>
      </c>
      <c r="DA99" s="29">
        <f t="shared" si="557"/>
        <v>26776.660000000003</v>
      </c>
      <c r="DB99" s="30">
        <f t="shared" si="558"/>
        <v>1.1335452036080256</v>
      </c>
      <c r="DC99" s="22">
        <v>0</v>
      </c>
      <c r="DD99" s="22">
        <f t="shared" si="559"/>
        <v>-88995</v>
      </c>
      <c r="DE99" s="24">
        <f t="shared" si="560"/>
        <v>0</v>
      </c>
      <c r="DF99" s="22">
        <v>0</v>
      </c>
      <c r="DG99" s="22">
        <f t="shared" si="561"/>
        <v>0</v>
      </c>
      <c r="DH99" s="24" t="e">
        <f t="shared" si="562"/>
        <v>#DIV/0!</v>
      </c>
      <c r="DI99" s="22">
        <v>74763</v>
      </c>
      <c r="DJ99" s="22">
        <f t="shared" si="563"/>
        <v>7233</v>
      </c>
      <c r="DK99" s="24">
        <f t="shared" si="564"/>
        <v>1.1071079520213238</v>
      </c>
      <c r="DL99" s="29">
        <f t="shared" si="565"/>
        <v>302046</v>
      </c>
      <c r="DM99" s="29">
        <f t="shared" si="566"/>
        <v>-54985.339999999967</v>
      </c>
      <c r="DN99" s="30">
        <f t="shared" si="567"/>
        <v>0.84599295960965226</v>
      </c>
      <c r="DO99" s="22">
        <v>1950</v>
      </c>
      <c r="DP99" s="22">
        <f t="shared" si="568"/>
        <v>-4492</v>
      </c>
      <c r="DQ99" s="24">
        <f t="shared" si="569"/>
        <v>0.30270102452654457</v>
      </c>
      <c r="DR99" s="22">
        <v>72813</v>
      </c>
      <c r="DS99" s="22">
        <f t="shared" si="570"/>
        <v>1950</v>
      </c>
      <c r="DT99" s="24">
        <f t="shared" si="571"/>
        <v>1.0275178866263071</v>
      </c>
      <c r="DU99" s="31">
        <f t="shared" si="572"/>
        <v>74763</v>
      </c>
      <c r="DV99" s="31">
        <f t="shared" si="573"/>
        <v>-2542</v>
      </c>
      <c r="DW99" s="32">
        <f t="shared" si="574"/>
        <v>0.96711726279024646</v>
      </c>
      <c r="DX99" s="22">
        <v>93396</v>
      </c>
      <c r="DY99" s="22">
        <f t="shared" si="575"/>
        <v>14281</v>
      </c>
      <c r="DZ99" s="24">
        <f t="shared" si="576"/>
        <v>1.1805093850723629</v>
      </c>
      <c r="EA99" s="31">
        <f t="shared" si="577"/>
        <v>168159</v>
      </c>
      <c r="EB99" s="31">
        <f t="shared" si="578"/>
        <v>11739</v>
      </c>
      <c r="EC99" s="32">
        <f t="shared" si="579"/>
        <v>1.0750479478327579</v>
      </c>
      <c r="ED99" s="22">
        <v>0</v>
      </c>
      <c r="EE99" s="22">
        <f t="shared" si="580"/>
        <v>0</v>
      </c>
      <c r="EF99" s="24" t="e">
        <f t="shared" si="581"/>
        <v>#DIV/0!</v>
      </c>
      <c r="EG99" s="22">
        <v>0</v>
      </c>
      <c r="EH99" s="22">
        <f t="shared" si="582"/>
        <v>0</v>
      </c>
      <c r="EI99" s="24" t="e">
        <f t="shared" si="583"/>
        <v>#DIV/0!</v>
      </c>
      <c r="EJ99" s="22">
        <v>91012</v>
      </c>
      <c r="EK99" s="22">
        <f t="shared" si="584"/>
        <v>20149</v>
      </c>
      <c r="EL99" s="24">
        <f t="shared" si="585"/>
        <v>1.2843373834017753</v>
      </c>
      <c r="EM99" s="31">
        <f t="shared" si="586"/>
        <v>259171</v>
      </c>
      <c r="EN99" s="31">
        <f t="shared" si="587"/>
        <v>31888</v>
      </c>
      <c r="EO99" s="32">
        <f t="shared" si="588"/>
        <v>1.1403008584012002</v>
      </c>
      <c r="EP99" s="22">
        <v>18850</v>
      </c>
      <c r="EQ99" s="22">
        <f t="shared" si="589"/>
        <v>18850</v>
      </c>
      <c r="ER99" s="24" t="e">
        <f t="shared" si="590"/>
        <v>#DIV/0!</v>
      </c>
      <c r="ES99" s="22">
        <v>78012</v>
      </c>
      <c r="ET99" s="22">
        <f t="shared" si="487"/>
        <v>3249</v>
      </c>
      <c r="EU99" s="24">
        <f t="shared" si="488"/>
        <v>1.0434573251474659</v>
      </c>
      <c r="EV99" s="31">
        <f t="shared" si="489"/>
        <v>356033</v>
      </c>
      <c r="EW99" s="31">
        <f t="shared" si="490"/>
        <v>53987</v>
      </c>
      <c r="EX99" s="32">
        <f t="shared" si="491"/>
        <v>1.1787376757182682</v>
      </c>
      <c r="EY99" s="22">
        <v>137942</v>
      </c>
      <c r="EZ99" s="22">
        <f t="shared" si="475"/>
        <v>63179</v>
      </c>
      <c r="FA99" s="24">
        <f t="shared" si="476"/>
        <v>1.8450570469349812</v>
      </c>
      <c r="FB99" s="22">
        <v>100997</v>
      </c>
      <c r="FC99" s="22">
        <f t="shared" si="477"/>
        <v>7601</v>
      </c>
      <c r="FD99" s="24">
        <f t="shared" si="478"/>
        <v>1.0813846417405457</v>
      </c>
      <c r="FE99" s="33">
        <f t="shared" si="367"/>
        <v>238939</v>
      </c>
      <c r="FF99" s="33">
        <f t="shared" si="479"/>
        <v>70780</v>
      </c>
      <c r="FG99" s="34">
        <f t="shared" si="480"/>
        <v>1.4209111614602845</v>
      </c>
      <c r="FH99" s="22">
        <v>47285</v>
      </c>
      <c r="FI99" s="22">
        <f t="shared" si="481"/>
        <v>-43727</v>
      </c>
      <c r="FJ99" s="24">
        <f t="shared" si="482"/>
        <v>0.51954687293983215</v>
      </c>
      <c r="FK99" s="33">
        <f t="shared" si="368"/>
        <v>286224</v>
      </c>
      <c r="FL99" s="33">
        <f t="shared" si="483"/>
        <v>27053</v>
      </c>
      <c r="FM99" s="34">
        <f t="shared" si="484"/>
        <v>1.1043828206087873</v>
      </c>
      <c r="FN99" s="22">
        <v>79478</v>
      </c>
      <c r="FO99" s="22">
        <f t="shared" si="485"/>
        <v>-17384</v>
      </c>
      <c r="FP99" s="24">
        <f t="shared" si="486"/>
        <v>0.82052817410336354</v>
      </c>
      <c r="FQ99" s="35">
        <f t="shared" si="369"/>
        <v>365702</v>
      </c>
      <c r="FR99" s="35">
        <f t="shared" si="370"/>
        <v>9669</v>
      </c>
      <c r="FS99" s="36">
        <f t="shared" si="371"/>
        <v>1.027157594942042</v>
      </c>
      <c r="FT99" s="35">
        <v>101100</v>
      </c>
      <c r="FU99" s="35">
        <f t="shared" si="372"/>
        <v>-36842</v>
      </c>
      <c r="FV99" s="36">
        <f t="shared" si="373"/>
        <v>0.73291673311971695</v>
      </c>
      <c r="FW99" s="35">
        <v>103523</v>
      </c>
      <c r="FX99" s="35">
        <f t="shared" si="337"/>
        <v>2526</v>
      </c>
      <c r="FY99" s="36">
        <f t="shared" si="338"/>
        <v>1.0250106438805113</v>
      </c>
      <c r="FZ99" s="35">
        <f t="shared" si="339"/>
        <v>204623</v>
      </c>
      <c r="GA99" s="35">
        <f t="shared" si="340"/>
        <v>-34316</v>
      </c>
      <c r="GB99" s="36">
        <f t="shared" si="341"/>
        <v>0.85638175433897357</v>
      </c>
      <c r="GC99" s="35">
        <v>100670</v>
      </c>
      <c r="GD99" s="35">
        <f t="shared" si="342"/>
        <v>53385</v>
      </c>
      <c r="GE99" s="36">
        <f t="shared" si="343"/>
        <v>2.1290049698635931</v>
      </c>
      <c r="GF99" s="35">
        <f t="shared" si="344"/>
        <v>305293</v>
      </c>
      <c r="GG99" s="35">
        <f t="shared" si="345"/>
        <v>19069</v>
      </c>
      <c r="GH99" s="36">
        <f t="shared" si="346"/>
        <v>1.0666226452009615</v>
      </c>
      <c r="GI99" s="35">
        <v>98955</v>
      </c>
      <c r="GJ99" s="35">
        <f t="shared" si="374"/>
        <v>19477</v>
      </c>
      <c r="GK99" s="36">
        <f t="shared" si="375"/>
        <v>1.2450615264601526</v>
      </c>
      <c r="GL99" s="35">
        <f t="shared" si="347"/>
        <v>404248</v>
      </c>
      <c r="GM99" s="35">
        <f t="shared" si="376"/>
        <v>38546</v>
      </c>
      <c r="GN99" s="36">
        <f t="shared" si="377"/>
        <v>1.1054027596239562</v>
      </c>
      <c r="GO99" s="35">
        <v>95613</v>
      </c>
      <c r="GP99" s="35">
        <f t="shared" si="348"/>
        <v>-5487</v>
      </c>
      <c r="GQ99" s="36">
        <f t="shared" si="349"/>
        <v>0.94572700296735901</v>
      </c>
      <c r="GR99" s="35">
        <v>104489</v>
      </c>
      <c r="GS99" s="35">
        <f t="shared" si="350"/>
        <v>966</v>
      </c>
      <c r="GT99" s="36">
        <f t="shared" si="351"/>
        <v>1.0093312597200621</v>
      </c>
      <c r="GU99" s="35">
        <f t="shared" si="352"/>
        <v>200102</v>
      </c>
      <c r="GV99" s="35">
        <f t="shared" si="353"/>
        <v>-4521</v>
      </c>
      <c r="GW99" s="36">
        <f t="shared" si="354"/>
        <v>0.97790570952434475</v>
      </c>
      <c r="GX99" s="35">
        <v>42356</v>
      </c>
      <c r="GY99" s="35">
        <f t="shared" si="355"/>
        <v>-58314</v>
      </c>
      <c r="GZ99" s="36">
        <f t="shared" si="356"/>
        <v>0.42074103506506405</v>
      </c>
      <c r="HA99" s="35">
        <f t="shared" si="357"/>
        <v>242458</v>
      </c>
      <c r="HB99" s="35">
        <f t="shared" si="358"/>
        <v>-62835</v>
      </c>
      <c r="HC99" s="36">
        <f t="shared" si="359"/>
        <v>0.79418132744609282</v>
      </c>
      <c r="HD99" s="35">
        <v>110488</v>
      </c>
      <c r="HE99" s="35">
        <f t="shared" si="360"/>
        <v>11533</v>
      </c>
      <c r="HF99" s="36">
        <f t="shared" si="361"/>
        <v>1.1165479258248698</v>
      </c>
      <c r="HG99" s="35">
        <f t="shared" si="362"/>
        <v>352946</v>
      </c>
      <c r="HH99" s="35">
        <f t="shared" si="363"/>
        <v>-51302</v>
      </c>
      <c r="HI99" s="36">
        <f t="shared" si="364"/>
        <v>0.87309275494251048</v>
      </c>
      <c r="HJ99" s="22">
        <f t="shared" si="365"/>
        <v>116472.18</v>
      </c>
      <c r="HK99" s="37">
        <f t="shared" si="366"/>
        <v>-16929.66</v>
      </c>
    </row>
    <row r="100" spans="1:219" s="1" customFormat="1" ht="11.25" x14ac:dyDescent="0.2">
      <c r="A100" s="13">
        <v>90</v>
      </c>
      <c r="B100" s="21">
        <v>119</v>
      </c>
      <c r="C100" s="21" t="s">
        <v>205</v>
      </c>
      <c r="D100" s="13">
        <v>1012002942</v>
      </c>
      <c r="E100" s="13" t="s">
        <v>127</v>
      </c>
      <c r="F100" s="13">
        <v>86618450</v>
      </c>
      <c r="G100" s="22">
        <v>11370</v>
      </c>
      <c r="H100" s="22">
        <v>19679</v>
      </c>
      <c r="I100" s="22">
        <v>17778</v>
      </c>
      <c r="J100" s="23">
        <f t="shared" si="492"/>
        <v>48827</v>
      </c>
      <c r="K100" s="22">
        <v>18709</v>
      </c>
      <c r="L100" s="22">
        <v>22103</v>
      </c>
      <c r="M100" s="22">
        <v>37750</v>
      </c>
      <c r="N100" s="23">
        <f t="shared" si="493"/>
        <v>127389</v>
      </c>
      <c r="O100" s="22">
        <v>6320</v>
      </c>
      <c r="P100" s="22">
        <v>8346</v>
      </c>
      <c r="Q100" s="22">
        <v>13057</v>
      </c>
      <c r="R100" s="23">
        <f t="shared" si="494"/>
        <v>155112</v>
      </c>
      <c r="S100" s="22">
        <v>14726</v>
      </c>
      <c r="T100" s="22">
        <v>14690</v>
      </c>
      <c r="U100" s="22">
        <v>18321</v>
      </c>
      <c r="V100" s="23">
        <f t="shared" si="495"/>
        <v>202849</v>
      </c>
      <c r="W100" s="22">
        <v>13335</v>
      </c>
      <c r="X100" s="22">
        <f t="shared" si="496"/>
        <v>1965</v>
      </c>
      <c r="Y100" s="24">
        <f t="shared" si="497"/>
        <v>1.1728232189973615</v>
      </c>
      <c r="Z100" s="22">
        <v>24285</v>
      </c>
      <c r="AA100" s="22">
        <f t="shared" si="498"/>
        <v>4606</v>
      </c>
      <c r="AB100" s="24">
        <f t="shared" si="499"/>
        <v>1.2340566085675084</v>
      </c>
      <c r="AC100" s="22">
        <v>22927</v>
      </c>
      <c r="AD100" s="22">
        <f t="shared" si="500"/>
        <v>5149</v>
      </c>
      <c r="AE100" s="24">
        <f t="shared" si="501"/>
        <v>1.2896276296546294</v>
      </c>
      <c r="AF100" s="25">
        <f t="shared" si="502"/>
        <v>60547</v>
      </c>
      <c r="AG100" s="25">
        <f t="shared" si="503"/>
        <v>11720</v>
      </c>
      <c r="AH100" s="26">
        <f t="shared" si="504"/>
        <v>1.2400311303172424</v>
      </c>
      <c r="AI100" s="22">
        <v>26175</v>
      </c>
      <c r="AJ100" s="22">
        <f t="shared" si="505"/>
        <v>7466</v>
      </c>
      <c r="AK100" s="24">
        <f t="shared" si="506"/>
        <v>1.3990592762841414</v>
      </c>
      <c r="AL100" s="22">
        <v>41220</v>
      </c>
      <c r="AM100" s="22">
        <f t="shared" si="507"/>
        <v>19117</v>
      </c>
      <c r="AN100" s="24">
        <f t="shared" si="508"/>
        <v>1.8649052164864499</v>
      </c>
      <c r="AO100" s="22">
        <v>28409</v>
      </c>
      <c r="AP100" s="22">
        <f t="shared" si="509"/>
        <v>-9341</v>
      </c>
      <c r="AQ100" s="24">
        <f t="shared" si="510"/>
        <v>0.75255629139072844</v>
      </c>
      <c r="AR100" s="27">
        <f t="shared" si="511"/>
        <v>156351</v>
      </c>
      <c r="AS100" s="27">
        <f t="shared" si="512"/>
        <v>28962</v>
      </c>
      <c r="AT100" s="28">
        <f t="shared" si="513"/>
        <v>1.2273508701693239</v>
      </c>
      <c r="AU100" s="22">
        <v>18574</v>
      </c>
      <c r="AV100" s="22">
        <f t="shared" si="514"/>
        <v>12254</v>
      </c>
      <c r="AW100" s="24">
        <f t="shared" si="515"/>
        <v>2.9389240506329113</v>
      </c>
      <c r="AX100" s="22">
        <v>29846</v>
      </c>
      <c r="AY100" s="22">
        <f t="shared" si="516"/>
        <v>21500</v>
      </c>
      <c r="AZ100" s="24">
        <f t="shared" si="517"/>
        <v>3.5760843517852865</v>
      </c>
      <c r="BA100" s="22">
        <v>27222</v>
      </c>
      <c r="BB100" s="22">
        <f t="shared" si="518"/>
        <v>14165</v>
      </c>
      <c r="BC100" s="24">
        <f t="shared" si="519"/>
        <v>2.0848586964846443</v>
      </c>
      <c r="BD100" s="27">
        <f t="shared" si="520"/>
        <v>231993</v>
      </c>
      <c r="BE100" s="27">
        <f t="shared" si="521"/>
        <v>76881</v>
      </c>
      <c r="BF100" s="28">
        <f t="shared" si="522"/>
        <v>1.4956483057403682</v>
      </c>
      <c r="BG100" s="22">
        <v>16860</v>
      </c>
      <c r="BH100" s="22">
        <f t="shared" si="523"/>
        <v>2134</v>
      </c>
      <c r="BI100" s="24">
        <f t="shared" si="524"/>
        <v>1.1449137579790847</v>
      </c>
      <c r="BJ100" s="22">
        <v>24535</v>
      </c>
      <c r="BK100" s="22">
        <f t="shared" si="525"/>
        <v>9845</v>
      </c>
      <c r="BL100" s="24">
        <f t="shared" si="526"/>
        <v>1.6701837985023826</v>
      </c>
      <c r="BM100" s="22">
        <v>42774.38</v>
      </c>
      <c r="BN100" s="22">
        <f t="shared" si="527"/>
        <v>24453.379999999997</v>
      </c>
      <c r="BO100" s="24">
        <f t="shared" si="528"/>
        <v>2.3347186288958026</v>
      </c>
      <c r="BP100" s="27">
        <f t="shared" si="529"/>
        <v>316162.38</v>
      </c>
      <c r="BQ100" s="22">
        <f t="shared" si="530"/>
        <v>113313.38</v>
      </c>
      <c r="BR100" s="24">
        <f t="shared" si="531"/>
        <v>1.5586095075647404</v>
      </c>
      <c r="BS100" s="22">
        <v>8227</v>
      </c>
      <c r="BT100" s="22">
        <f t="shared" si="532"/>
        <v>-5108</v>
      </c>
      <c r="BU100" s="24">
        <f t="shared" si="533"/>
        <v>0.61694788151481061</v>
      </c>
      <c r="BV100" s="22">
        <v>29893</v>
      </c>
      <c r="BW100" s="22">
        <f t="shared" si="534"/>
        <v>5608</v>
      </c>
      <c r="BX100" s="24">
        <f t="shared" si="535"/>
        <v>1.230924438954087</v>
      </c>
      <c r="BY100" s="22">
        <v>32367.279999999999</v>
      </c>
      <c r="BZ100" s="22">
        <f t="shared" si="536"/>
        <v>9440.2799999999988</v>
      </c>
      <c r="CA100" s="24">
        <f t="shared" si="537"/>
        <v>1.4117538273651153</v>
      </c>
      <c r="CB100" s="29">
        <f t="shared" si="538"/>
        <v>70487.28</v>
      </c>
      <c r="CC100" s="29">
        <f t="shared" si="539"/>
        <v>9940.2799999999988</v>
      </c>
      <c r="CD100" s="30">
        <f t="shared" si="540"/>
        <v>1.1641746081556477</v>
      </c>
      <c r="CE100" s="22">
        <v>33662</v>
      </c>
      <c r="CF100" s="22">
        <f t="shared" si="541"/>
        <v>7487</v>
      </c>
      <c r="CG100" s="24">
        <f t="shared" si="542"/>
        <v>1.2860362941738299</v>
      </c>
      <c r="CH100" s="22">
        <v>48789</v>
      </c>
      <c r="CI100" s="22">
        <f t="shared" si="543"/>
        <v>7569</v>
      </c>
      <c r="CJ100" s="24">
        <f t="shared" si="544"/>
        <v>1.1836244541484715</v>
      </c>
      <c r="CK100" s="22">
        <v>33235.64</v>
      </c>
      <c r="CL100" s="22">
        <f t="shared" si="545"/>
        <v>4826.6399999999994</v>
      </c>
      <c r="CM100" s="24">
        <f t="shared" si="546"/>
        <v>1.1698982716744692</v>
      </c>
      <c r="CN100" s="29">
        <f t="shared" si="547"/>
        <v>186173.91999999998</v>
      </c>
      <c r="CO100" s="29">
        <f t="shared" si="548"/>
        <v>29822.919999999984</v>
      </c>
      <c r="CP100" s="30">
        <f t="shared" si="549"/>
        <v>1.1907433914717525</v>
      </c>
      <c r="CQ100" s="22">
        <v>22243.24</v>
      </c>
      <c r="CR100" s="22">
        <f t="shared" si="550"/>
        <v>3669.2400000000016</v>
      </c>
      <c r="CS100" s="24">
        <f t="shared" si="551"/>
        <v>1.1975471088618499</v>
      </c>
      <c r="CT100" s="22">
        <v>19045</v>
      </c>
      <c r="CU100" s="22">
        <f t="shared" si="552"/>
        <v>-10801</v>
      </c>
      <c r="CV100" s="24">
        <f t="shared" si="553"/>
        <v>0.6381089593245326</v>
      </c>
      <c r="CW100" s="22">
        <v>28666</v>
      </c>
      <c r="CX100" s="22">
        <f t="shared" si="554"/>
        <v>1444</v>
      </c>
      <c r="CY100" s="24">
        <f t="shared" si="555"/>
        <v>1.0530453309822938</v>
      </c>
      <c r="CZ100" s="29">
        <f t="shared" si="556"/>
        <v>256128.15999999997</v>
      </c>
      <c r="DA100" s="29">
        <f t="shared" si="557"/>
        <v>24135.159999999974</v>
      </c>
      <c r="DB100" s="30">
        <f t="shared" si="558"/>
        <v>1.1040340010258929</v>
      </c>
      <c r="DC100" s="22">
        <v>21701</v>
      </c>
      <c r="DD100" s="22">
        <f t="shared" si="559"/>
        <v>4841</v>
      </c>
      <c r="DE100" s="24">
        <f t="shared" si="560"/>
        <v>1.2871293001186239</v>
      </c>
      <c r="DF100" s="22">
        <v>28137</v>
      </c>
      <c r="DG100" s="22">
        <f t="shared" si="561"/>
        <v>3602</v>
      </c>
      <c r="DH100" s="24">
        <f t="shared" si="562"/>
        <v>1.1468106786223762</v>
      </c>
      <c r="DI100" s="22">
        <v>76110</v>
      </c>
      <c r="DJ100" s="22">
        <f t="shared" si="563"/>
        <v>33335.620000000003</v>
      </c>
      <c r="DK100" s="24">
        <f t="shared" si="564"/>
        <v>1.7793361353221251</v>
      </c>
      <c r="DL100" s="29">
        <f t="shared" si="565"/>
        <v>382076.15999999997</v>
      </c>
      <c r="DM100" s="29">
        <f t="shared" si="566"/>
        <v>65913.77999999997</v>
      </c>
      <c r="DN100" s="30">
        <f t="shared" si="567"/>
        <v>1.2084807812997864</v>
      </c>
      <c r="DO100" s="22">
        <v>42943</v>
      </c>
      <c r="DP100" s="22">
        <f t="shared" si="568"/>
        <v>4823</v>
      </c>
      <c r="DQ100" s="24">
        <f t="shared" si="569"/>
        <v>1.1265215110178384</v>
      </c>
      <c r="DR100" s="22">
        <v>42059</v>
      </c>
      <c r="DS100" s="22">
        <f t="shared" si="570"/>
        <v>9691.7200000000012</v>
      </c>
      <c r="DT100" s="24">
        <f t="shared" si="571"/>
        <v>1.2994295473700601</v>
      </c>
      <c r="DU100" s="31">
        <f t="shared" si="572"/>
        <v>85002</v>
      </c>
      <c r="DV100" s="31">
        <f t="shared" si="573"/>
        <v>14514.720000000001</v>
      </c>
      <c r="DW100" s="32">
        <f t="shared" si="574"/>
        <v>1.2059197063640419</v>
      </c>
      <c r="DX100" s="22">
        <v>163164</v>
      </c>
      <c r="DY100" s="22">
        <f t="shared" si="575"/>
        <v>47477.36</v>
      </c>
      <c r="DZ100" s="24">
        <f t="shared" si="576"/>
        <v>1.4103962220702408</v>
      </c>
      <c r="EA100" s="31">
        <f t="shared" si="577"/>
        <v>248166</v>
      </c>
      <c r="EB100" s="31">
        <f t="shared" si="578"/>
        <v>61992.080000000016</v>
      </c>
      <c r="EC100" s="32">
        <f t="shared" si="579"/>
        <v>1.3329793990479442</v>
      </c>
      <c r="ED100" s="22">
        <v>13174</v>
      </c>
      <c r="EE100" s="22">
        <f t="shared" si="580"/>
        <v>-9069.2400000000016</v>
      </c>
      <c r="EF100" s="24">
        <f t="shared" si="581"/>
        <v>0.59226983119365695</v>
      </c>
      <c r="EG100" s="22">
        <v>16619</v>
      </c>
      <c r="EH100" s="22">
        <f t="shared" si="582"/>
        <v>-2426</v>
      </c>
      <c r="EI100" s="24">
        <f t="shared" si="583"/>
        <v>0.87261748490417435</v>
      </c>
      <c r="EJ100" s="22">
        <v>46836</v>
      </c>
      <c r="EK100" s="22">
        <f t="shared" si="584"/>
        <v>18170</v>
      </c>
      <c r="EL100" s="24">
        <f t="shared" si="585"/>
        <v>1.6338519500453499</v>
      </c>
      <c r="EM100" s="31">
        <f t="shared" si="586"/>
        <v>324795</v>
      </c>
      <c r="EN100" s="31">
        <f t="shared" si="587"/>
        <v>68666.840000000026</v>
      </c>
      <c r="EO100" s="32">
        <f t="shared" si="588"/>
        <v>1.2680956283760443</v>
      </c>
      <c r="EP100" s="22">
        <v>92835.79</v>
      </c>
      <c r="EQ100" s="22">
        <f t="shared" si="589"/>
        <v>42997.789999999994</v>
      </c>
      <c r="ER100" s="24">
        <f t="shared" si="590"/>
        <v>1.8627511136080901</v>
      </c>
      <c r="ES100" s="22">
        <v>111734</v>
      </c>
      <c r="ET100" s="22">
        <f t="shared" si="487"/>
        <v>35624</v>
      </c>
      <c r="EU100" s="24">
        <f t="shared" si="488"/>
        <v>1.4680593877282879</v>
      </c>
      <c r="EV100" s="31">
        <f t="shared" si="489"/>
        <v>529364.79</v>
      </c>
      <c r="EW100" s="31">
        <f t="shared" si="490"/>
        <v>147288.63000000006</v>
      </c>
      <c r="EX100" s="32">
        <f t="shared" si="491"/>
        <v>1.385495472944452</v>
      </c>
      <c r="EY100" s="22">
        <v>102520</v>
      </c>
      <c r="EZ100" s="22">
        <f t="shared" si="475"/>
        <v>17518</v>
      </c>
      <c r="FA100" s="24">
        <f t="shared" si="476"/>
        <v>1.2060892684878002</v>
      </c>
      <c r="FB100" s="22">
        <v>165339</v>
      </c>
      <c r="FC100" s="22">
        <f t="shared" si="477"/>
        <v>2175</v>
      </c>
      <c r="FD100" s="24">
        <f t="shared" si="478"/>
        <v>1.0133301463558138</v>
      </c>
      <c r="FE100" s="33">
        <f t="shared" si="367"/>
        <v>267859</v>
      </c>
      <c r="FF100" s="33">
        <f t="shared" si="479"/>
        <v>19693</v>
      </c>
      <c r="FG100" s="34">
        <f t="shared" si="480"/>
        <v>1.0793541419856063</v>
      </c>
      <c r="FH100" s="22">
        <v>100157</v>
      </c>
      <c r="FI100" s="22">
        <f t="shared" si="481"/>
        <v>23528</v>
      </c>
      <c r="FJ100" s="24">
        <f t="shared" si="482"/>
        <v>1.3070378055305432</v>
      </c>
      <c r="FK100" s="33">
        <f t="shared" si="368"/>
        <v>368016</v>
      </c>
      <c r="FL100" s="33">
        <f t="shared" si="483"/>
        <v>43221</v>
      </c>
      <c r="FM100" s="34">
        <f t="shared" si="484"/>
        <v>1.1330716297972567</v>
      </c>
      <c r="FN100" s="22">
        <v>200625.92000000001</v>
      </c>
      <c r="FO100" s="22">
        <f t="shared" si="485"/>
        <v>-3943.8699999999808</v>
      </c>
      <c r="FP100" s="24">
        <f t="shared" si="486"/>
        <v>0.98072115144665317</v>
      </c>
      <c r="FQ100" s="35">
        <f t="shared" si="369"/>
        <v>568641.92000000004</v>
      </c>
      <c r="FR100" s="35">
        <f t="shared" si="370"/>
        <v>39277.130000000005</v>
      </c>
      <c r="FS100" s="36">
        <f t="shared" si="371"/>
        <v>1.0741967179192253</v>
      </c>
      <c r="FT100" s="35">
        <v>103744.13</v>
      </c>
      <c r="FU100" s="35">
        <f t="shared" si="372"/>
        <v>1224.1300000000047</v>
      </c>
      <c r="FV100" s="36">
        <f t="shared" si="373"/>
        <v>1.0119404018728053</v>
      </c>
      <c r="FW100" s="35">
        <v>235846</v>
      </c>
      <c r="FX100" s="35">
        <f t="shared" si="337"/>
        <v>70507</v>
      </c>
      <c r="FY100" s="36">
        <f t="shared" si="338"/>
        <v>1.4264390131789837</v>
      </c>
      <c r="FZ100" s="35">
        <f t="shared" si="339"/>
        <v>339590.13</v>
      </c>
      <c r="GA100" s="35">
        <f t="shared" si="340"/>
        <v>71731.13</v>
      </c>
      <c r="GB100" s="36">
        <f t="shared" si="341"/>
        <v>1.2677943619590903</v>
      </c>
      <c r="GC100" s="35">
        <v>52926.15</v>
      </c>
      <c r="GD100" s="35">
        <f t="shared" si="342"/>
        <v>-47230.85</v>
      </c>
      <c r="GE100" s="36">
        <f t="shared" si="343"/>
        <v>0.52843186197669656</v>
      </c>
      <c r="GF100" s="35">
        <f t="shared" si="344"/>
        <v>392516.28</v>
      </c>
      <c r="GG100" s="35">
        <f t="shared" si="345"/>
        <v>24500.280000000028</v>
      </c>
      <c r="GH100" s="36">
        <f t="shared" si="346"/>
        <v>1.0665739533063781</v>
      </c>
      <c r="GI100" s="35">
        <v>172485</v>
      </c>
      <c r="GJ100" s="35">
        <f t="shared" si="374"/>
        <v>-28140.920000000013</v>
      </c>
      <c r="GK100" s="36">
        <f t="shared" si="375"/>
        <v>0.85973437529906405</v>
      </c>
      <c r="GL100" s="35">
        <f t="shared" si="347"/>
        <v>565001.28</v>
      </c>
      <c r="GM100" s="35">
        <f t="shared" si="376"/>
        <v>-3640.640000000014</v>
      </c>
      <c r="GN100" s="36">
        <f t="shared" si="377"/>
        <v>0.99359765808331535</v>
      </c>
      <c r="GO100" s="35">
        <v>81003</v>
      </c>
      <c r="GP100" s="35">
        <f t="shared" si="348"/>
        <v>-22741.130000000005</v>
      </c>
      <c r="GQ100" s="36">
        <f t="shared" si="349"/>
        <v>0.78079598334864819</v>
      </c>
      <c r="GR100" s="35">
        <v>191745.2</v>
      </c>
      <c r="GS100" s="35">
        <f t="shared" si="350"/>
        <v>-44100.799999999988</v>
      </c>
      <c r="GT100" s="36">
        <f t="shared" si="351"/>
        <v>0.81301018461199259</v>
      </c>
      <c r="GU100" s="35">
        <f t="shared" si="352"/>
        <v>272748.2</v>
      </c>
      <c r="GV100" s="35">
        <f t="shared" si="353"/>
        <v>-66841.929999999993</v>
      </c>
      <c r="GW100" s="36">
        <f t="shared" si="354"/>
        <v>0.8031688082336198</v>
      </c>
      <c r="GX100" s="35">
        <v>60033.213000000003</v>
      </c>
      <c r="GY100" s="35">
        <f t="shared" si="355"/>
        <v>7107.0630000000019</v>
      </c>
      <c r="GZ100" s="36">
        <f t="shared" si="356"/>
        <v>1.1342826372218648</v>
      </c>
      <c r="HA100" s="35">
        <f t="shared" si="357"/>
        <v>332781.413</v>
      </c>
      <c r="HB100" s="35">
        <f t="shared" si="358"/>
        <v>-59734.867000000027</v>
      </c>
      <c r="HC100" s="36">
        <f t="shared" si="359"/>
        <v>0.84781556831222382</v>
      </c>
      <c r="HD100" s="35">
        <v>189733</v>
      </c>
      <c r="HE100" s="35">
        <f t="shared" si="360"/>
        <v>17248</v>
      </c>
      <c r="HF100" s="36">
        <f t="shared" si="361"/>
        <v>1.0999971011972056</v>
      </c>
      <c r="HG100" s="35">
        <f t="shared" si="362"/>
        <v>522514.413</v>
      </c>
      <c r="HH100" s="35">
        <f t="shared" si="363"/>
        <v>-42486.867000000027</v>
      </c>
      <c r="HI100" s="36">
        <f t="shared" si="364"/>
        <v>0.92480217566940726</v>
      </c>
      <c r="HJ100" s="22">
        <f t="shared" si="365"/>
        <v>214230.90932999999</v>
      </c>
      <c r="HK100" s="37">
        <f t="shared" si="366"/>
        <v>-17419.615470000012</v>
      </c>
    </row>
    <row r="101" spans="1:219" s="1" customFormat="1" ht="11.25" x14ac:dyDescent="0.2">
      <c r="A101" s="13">
        <v>91</v>
      </c>
      <c r="B101" s="21">
        <v>48</v>
      </c>
      <c r="C101" s="21" t="s">
        <v>206</v>
      </c>
      <c r="D101" s="13">
        <v>1012012130</v>
      </c>
      <c r="E101" s="13">
        <v>101201001</v>
      </c>
      <c r="F101" s="13">
        <v>86618101</v>
      </c>
      <c r="G101" s="22">
        <v>0</v>
      </c>
      <c r="H101" s="22">
        <v>0</v>
      </c>
      <c r="I101" s="22">
        <v>0</v>
      </c>
      <c r="J101" s="23">
        <f t="shared" si="492"/>
        <v>0</v>
      </c>
      <c r="K101" s="22">
        <v>23136</v>
      </c>
      <c r="L101" s="22">
        <v>0</v>
      </c>
      <c r="M101" s="22">
        <v>14756</v>
      </c>
      <c r="N101" s="23">
        <f t="shared" si="493"/>
        <v>37892</v>
      </c>
      <c r="O101" s="22">
        <v>17293</v>
      </c>
      <c r="P101" s="22">
        <v>15316</v>
      </c>
      <c r="Q101" s="22">
        <v>12874</v>
      </c>
      <c r="R101" s="23">
        <f t="shared" si="494"/>
        <v>83375</v>
      </c>
      <c r="S101" s="22">
        <v>37376</v>
      </c>
      <c r="T101" s="22">
        <v>0</v>
      </c>
      <c r="U101" s="22">
        <v>52581</v>
      </c>
      <c r="V101" s="23">
        <f t="shared" si="495"/>
        <v>173332</v>
      </c>
      <c r="W101" s="22">
        <v>0</v>
      </c>
      <c r="X101" s="22">
        <f t="shared" si="496"/>
        <v>0</v>
      </c>
      <c r="Y101" s="24" t="e">
        <f t="shared" si="497"/>
        <v>#DIV/0!</v>
      </c>
      <c r="Z101" s="22">
        <v>23642</v>
      </c>
      <c r="AA101" s="22">
        <f t="shared" si="498"/>
        <v>23642</v>
      </c>
      <c r="AB101" s="24" t="e">
        <f t="shared" si="499"/>
        <v>#DIV/0!</v>
      </c>
      <c r="AC101" s="22">
        <v>22426</v>
      </c>
      <c r="AD101" s="22">
        <f t="shared" si="500"/>
        <v>22426</v>
      </c>
      <c r="AE101" s="24" t="e">
        <f t="shared" si="501"/>
        <v>#DIV/0!</v>
      </c>
      <c r="AF101" s="25">
        <f t="shared" si="502"/>
        <v>46068</v>
      </c>
      <c r="AG101" s="25">
        <f t="shared" si="503"/>
        <v>46068</v>
      </c>
      <c r="AH101" s="26" t="e">
        <f t="shared" si="504"/>
        <v>#DIV/0!</v>
      </c>
      <c r="AI101" s="22">
        <v>39020</v>
      </c>
      <c r="AJ101" s="22">
        <f t="shared" si="505"/>
        <v>15884</v>
      </c>
      <c r="AK101" s="24">
        <f t="shared" si="506"/>
        <v>1.6865491009681881</v>
      </c>
      <c r="AL101" s="22">
        <v>5499</v>
      </c>
      <c r="AM101" s="22">
        <f t="shared" si="507"/>
        <v>5499</v>
      </c>
      <c r="AN101" s="24" t="e">
        <f t="shared" si="508"/>
        <v>#DIV/0!</v>
      </c>
      <c r="AO101" s="22">
        <v>44963</v>
      </c>
      <c r="AP101" s="22">
        <f t="shared" si="509"/>
        <v>30207</v>
      </c>
      <c r="AQ101" s="24">
        <f t="shared" si="510"/>
        <v>3.0470994849552726</v>
      </c>
      <c r="AR101" s="27">
        <f t="shared" si="511"/>
        <v>135550</v>
      </c>
      <c r="AS101" s="27">
        <f t="shared" si="512"/>
        <v>97658</v>
      </c>
      <c r="AT101" s="28">
        <f t="shared" si="513"/>
        <v>3.5772722474400931</v>
      </c>
      <c r="AU101" s="22">
        <v>7922</v>
      </c>
      <c r="AV101" s="22">
        <f t="shared" si="514"/>
        <v>-9371</v>
      </c>
      <c r="AW101" s="24">
        <f t="shared" si="515"/>
        <v>0.45810443532064998</v>
      </c>
      <c r="AX101" s="22">
        <v>18952</v>
      </c>
      <c r="AY101" s="22">
        <f t="shared" si="516"/>
        <v>3636</v>
      </c>
      <c r="AZ101" s="24">
        <f t="shared" si="517"/>
        <v>1.237398798641943</v>
      </c>
      <c r="BA101" s="22">
        <v>34734</v>
      </c>
      <c r="BB101" s="22">
        <f t="shared" si="518"/>
        <v>21860</v>
      </c>
      <c r="BC101" s="24">
        <f t="shared" si="519"/>
        <v>2.6979959608513284</v>
      </c>
      <c r="BD101" s="27">
        <f t="shared" si="520"/>
        <v>197158</v>
      </c>
      <c r="BE101" s="27">
        <f t="shared" si="521"/>
        <v>113783</v>
      </c>
      <c r="BF101" s="28">
        <f t="shared" si="522"/>
        <v>2.3647136431784106</v>
      </c>
      <c r="BG101" s="22">
        <v>8406</v>
      </c>
      <c r="BH101" s="22">
        <f t="shared" si="523"/>
        <v>-28970</v>
      </c>
      <c r="BI101" s="24">
        <f t="shared" si="524"/>
        <v>0.22490368150684931</v>
      </c>
      <c r="BJ101" s="22">
        <v>17845</v>
      </c>
      <c r="BK101" s="22">
        <f t="shared" si="525"/>
        <v>17845</v>
      </c>
      <c r="BL101" s="24" t="e">
        <f t="shared" si="526"/>
        <v>#DIV/0!</v>
      </c>
      <c r="BM101" s="22">
        <v>40728</v>
      </c>
      <c r="BN101" s="22">
        <f t="shared" si="527"/>
        <v>-11853</v>
      </c>
      <c r="BO101" s="24">
        <f t="shared" si="528"/>
        <v>0.77457636788954187</v>
      </c>
      <c r="BP101" s="27">
        <f t="shared" si="529"/>
        <v>264137</v>
      </c>
      <c r="BQ101" s="22">
        <f t="shared" si="530"/>
        <v>90805</v>
      </c>
      <c r="BR101" s="24">
        <f t="shared" si="531"/>
        <v>1.5238790298386911</v>
      </c>
      <c r="BS101" s="22">
        <v>0</v>
      </c>
      <c r="BT101" s="22">
        <f t="shared" si="532"/>
        <v>0</v>
      </c>
      <c r="BU101" s="24" t="e">
        <f t="shared" si="533"/>
        <v>#DIV/0!</v>
      </c>
      <c r="BV101" s="22">
        <v>22969</v>
      </c>
      <c r="BW101" s="22">
        <f t="shared" si="534"/>
        <v>-673</v>
      </c>
      <c r="BX101" s="24">
        <f t="shared" si="535"/>
        <v>0.97153371119194654</v>
      </c>
      <c r="BY101" s="22">
        <v>18644</v>
      </c>
      <c r="BZ101" s="22">
        <f t="shared" si="536"/>
        <v>-3782</v>
      </c>
      <c r="CA101" s="24">
        <f t="shared" si="537"/>
        <v>0.83135646125033447</v>
      </c>
      <c r="CB101" s="29">
        <f t="shared" si="538"/>
        <v>41613</v>
      </c>
      <c r="CC101" s="29">
        <f t="shared" si="539"/>
        <v>-4455</v>
      </c>
      <c r="CD101" s="30">
        <f t="shared" si="540"/>
        <v>0.90329512893982811</v>
      </c>
      <c r="CE101" s="22">
        <v>41436</v>
      </c>
      <c r="CF101" s="22">
        <f t="shared" si="541"/>
        <v>2416</v>
      </c>
      <c r="CG101" s="24">
        <f t="shared" si="542"/>
        <v>1.0619169656586367</v>
      </c>
      <c r="CH101" s="22">
        <v>14782</v>
      </c>
      <c r="CI101" s="22">
        <f t="shared" si="543"/>
        <v>9283</v>
      </c>
      <c r="CJ101" s="24">
        <f t="shared" si="544"/>
        <v>2.6881251136570286</v>
      </c>
      <c r="CK101" s="22">
        <v>32354</v>
      </c>
      <c r="CL101" s="22">
        <f t="shared" si="545"/>
        <v>-12609</v>
      </c>
      <c r="CM101" s="24">
        <f t="shared" si="546"/>
        <v>0.71956942374841537</v>
      </c>
      <c r="CN101" s="29">
        <f t="shared" si="547"/>
        <v>130185</v>
      </c>
      <c r="CO101" s="29">
        <f t="shared" si="548"/>
        <v>-5365</v>
      </c>
      <c r="CP101" s="30">
        <f t="shared" si="549"/>
        <v>0.96042050903725562</v>
      </c>
      <c r="CQ101" s="22">
        <v>18885</v>
      </c>
      <c r="CR101" s="22">
        <f t="shared" si="550"/>
        <v>10963</v>
      </c>
      <c r="CS101" s="24">
        <f t="shared" si="551"/>
        <v>2.3838677101741985</v>
      </c>
      <c r="CT101" s="22">
        <v>15556</v>
      </c>
      <c r="CU101" s="22">
        <f t="shared" si="552"/>
        <v>-3396</v>
      </c>
      <c r="CV101" s="24">
        <f t="shared" si="553"/>
        <v>0.82081046855213169</v>
      </c>
      <c r="CW101" s="22">
        <v>35875</v>
      </c>
      <c r="CX101" s="22">
        <f t="shared" si="554"/>
        <v>1141</v>
      </c>
      <c r="CY101" s="24">
        <f t="shared" si="555"/>
        <v>1.0328496573962112</v>
      </c>
      <c r="CZ101" s="29">
        <f t="shared" si="556"/>
        <v>200501</v>
      </c>
      <c r="DA101" s="29">
        <f t="shared" si="557"/>
        <v>3343</v>
      </c>
      <c r="DB101" s="30">
        <f t="shared" si="558"/>
        <v>1.0169559439637246</v>
      </c>
      <c r="DC101" s="22">
        <v>0</v>
      </c>
      <c r="DD101" s="22">
        <f t="shared" si="559"/>
        <v>-8406</v>
      </c>
      <c r="DE101" s="24">
        <f t="shared" si="560"/>
        <v>0</v>
      </c>
      <c r="DF101" s="22">
        <v>22127</v>
      </c>
      <c r="DG101" s="22">
        <f t="shared" si="561"/>
        <v>4282</v>
      </c>
      <c r="DH101" s="24">
        <f t="shared" si="562"/>
        <v>1.2399551695152704</v>
      </c>
      <c r="DI101" s="22">
        <v>42301</v>
      </c>
      <c r="DJ101" s="22">
        <f t="shared" si="563"/>
        <v>1573</v>
      </c>
      <c r="DK101" s="24">
        <f t="shared" si="564"/>
        <v>1.0386220781771753</v>
      </c>
      <c r="DL101" s="29">
        <f t="shared" si="565"/>
        <v>264929</v>
      </c>
      <c r="DM101" s="29">
        <f t="shared" si="566"/>
        <v>792</v>
      </c>
      <c r="DN101" s="30">
        <f t="shared" si="567"/>
        <v>1.0029984439892934</v>
      </c>
      <c r="DO101" s="22">
        <v>22274</v>
      </c>
      <c r="DP101" s="22">
        <f t="shared" si="568"/>
        <v>-695</v>
      </c>
      <c r="DQ101" s="24">
        <f t="shared" si="569"/>
        <v>0.96974182593930947</v>
      </c>
      <c r="DR101" s="22">
        <v>19318</v>
      </c>
      <c r="DS101" s="22">
        <f t="shared" si="570"/>
        <v>674</v>
      </c>
      <c r="DT101" s="24">
        <f t="shared" si="571"/>
        <v>1.0361510405492385</v>
      </c>
      <c r="DU101" s="31">
        <f t="shared" si="572"/>
        <v>41592</v>
      </c>
      <c r="DV101" s="31">
        <f t="shared" si="573"/>
        <v>-21</v>
      </c>
      <c r="DW101" s="32">
        <f t="shared" si="574"/>
        <v>0.99949535001081391</v>
      </c>
      <c r="DX101" s="22">
        <v>76458</v>
      </c>
      <c r="DY101" s="22">
        <f t="shared" si="575"/>
        <v>-12114</v>
      </c>
      <c r="DZ101" s="24">
        <f t="shared" si="576"/>
        <v>0.86322991464571197</v>
      </c>
      <c r="EA101" s="31">
        <f t="shared" si="577"/>
        <v>118050</v>
      </c>
      <c r="EB101" s="31">
        <f t="shared" si="578"/>
        <v>-12135</v>
      </c>
      <c r="EC101" s="32">
        <f t="shared" si="579"/>
        <v>0.90678649614010831</v>
      </c>
      <c r="ED101" s="22">
        <v>29316</v>
      </c>
      <c r="EE101" s="22">
        <f t="shared" si="580"/>
        <v>10431</v>
      </c>
      <c r="EF101" s="24">
        <f t="shared" si="581"/>
        <v>1.5523431294678316</v>
      </c>
      <c r="EG101" s="22">
        <v>17050</v>
      </c>
      <c r="EH101" s="22">
        <f t="shared" si="582"/>
        <v>1494</v>
      </c>
      <c r="EI101" s="24">
        <f t="shared" si="583"/>
        <v>1.0960401131396247</v>
      </c>
      <c r="EJ101" s="22">
        <v>19526</v>
      </c>
      <c r="EK101" s="22">
        <f t="shared" si="584"/>
        <v>-16349</v>
      </c>
      <c r="EL101" s="24">
        <f t="shared" si="585"/>
        <v>0.54427874564459933</v>
      </c>
      <c r="EM101" s="31">
        <f t="shared" si="586"/>
        <v>183942</v>
      </c>
      <c r="EN101" s="31">
        <f t="shared" si="587"/>
        <v>-16559</v>
      </c>
      <c r="EO101" s="32">
        <f t="shared" si="588"/>
        <v>0.91741188323250256</v>
      </c>
      <c r="EP101" s="22">
        <v>37447</v>
      </c>
      <c r="EQ101" s="22">
        <f t="shared" si="589"/>
        <v>15320</v>
      </c>
      <c r="ER101" s="24">
        <f t="shared" si="590"/>
        <v>1.692366791702445</v>
      </c>
      <c r="ES101" s="22">
        <v>47590</v>
      </c>
      <c r="ET101" s="22">
        <f t="shared" si="487"/>
        <v>5289</v>
      </c>
      <c r="EU101" s="24">
        <f t="shared" si="488"/>
        <v>1.1250325051417225</v>
      </c>
      <c r="EV101" s="31">
        <f t="shared" si="489"/>
        <v>268979</v>
      </c>
      <c r="EW101" s="31">
        <f t="shared" si="490"/>
        <v>4050</v>
      </c>
      <c r="EX101" s="32">
        <f t="shared" si="491"/>
        <v>1.015287114660909</v>
      </c>
      <c r="EY101" s="22">
        <v>29274</v>
      </c>
      <c r="EZ101" s="22">
        <f t="shared" si="475"/>
        <v>-12318</v>
      </c>
      <c r="FA101" s="24">
        <f t="shared" si="476"/>
        <v>0.7038372763993076</v>
      </c>
      <c r="FB101" s="22">
        <v>86672</v>
      </c>
      <c r="FC101" s="22">
        <f t="shared" si="477"/>
        <v>10214</v>
      </c>
      <c r="FD101" s="24">
        <f t="shared" si="478"/>
        <v>1.1335896832247769</v>
      </c>
      <c r="FE101" s="33">
        <f t="shared" si="367"/>
        <v>115946</v>
      </c>
      <c r="FF101" s="33">
        <f t="shared" si="479"/>
        <v>-2104</v>
      </c>
      <c r="FG101" s="34">
        <f t="shared" si="480"/>
        <v>0.98217704362558234</v>
      </c>
      <c r="FH101" s="22">
        <v>57902</v>
      </c>
      <c r="FI101" s="22">
        <f t="shared" si="481"/>
        <v>-7990</v>
      </c>
      <c r="FJ101" s="24">
        <f t="shared" si="482"/>
        <v>0.87874097007223939</v>
      </c>
      <c r="FK101" s="33">
        <f t="shared" si="368"/>
        <v>173848</v>
      </c>
      <c r="FL101" s="33">
        <f t="shared" si="483"/>
        <v>-10094</v>
      </c>
      <c r="FM101" s="34">
        <f t="shared" si="484"/>
        <v>0.94512400648030359</v>
      </c>
      <c r="FN101" s="22">
        <v>100892.85</v>
      </c>
      <c r="FO101" s="22">
        <f t="shared" si="485"/>
        <v>15855.850000000006</v>
      </c>
      <c r="FP101" s="24">
        <f t="shared" si="486"/>
        <v>1.1864582475863448</v>
      </c>
      <c r="FQ101" s="35">
        <f t="shared" si="369"/>
        <v>274740.84999999998</v>
      </c>
      <c r="FR101" s="35">
        <f t="shared" si="370"/>
        <v>5761.8499999999767</v>
      </c>
      <c r="FS101" s="36">
        <f t="shared" si="371"/>
        <v>1.0214211890147558</v>
      </c>
      <c r="FT101" s="35">
        <v>61375</v>
      </c>
      <c r="FU101" s="35">
        <f t="shared" si="372"/>
        <v>32101</v>
      </c>
      <c r="FV101" s="36">
        <f t="shared" si="373"/>
        <v>2.0965703354512537</v>
      </c>
      <c r="FW101" s="35">
        <v>36985</v>
      </c>
      <c r="FX101" s="35">
        <f t="shared" si="337"/>
        <v>-49687</v>
      </c>
      <c r="FY101" s="36">
        <f t="shared" si="338"/>
        <v>0.42672374007753366</v>
      </c>
      <c r="FZ101" s="35">
        <f t="shared" si="339"/>
        <v>98360</v>
      </c>
      <c r="GA101" s="35">
        <f t="shared" si="340"/>
        <v>-17586</v>
      </c>
      <c r="GB101" s="36">
        <f t="shared" si="341"/>
        <v>0.84832594483638935</v>
      </c>
      <c r="GC101" s="35">
        <v>18329</v>
      </c>
      <c r="GD101" s="35">
        <f t="shared" si="342"/>
        <v>-39573</v>
      </c>
      <c r="GE101" s="36">
        <f t="shared" si="343"/>
        <v>0.31655210528133743</v>
      </c>
      <c r="GF101" s="35">
        <f t="shared" si="344"/>
        <v>116689</v>
      </c>
      <c r="GG101" s="35">
        <f t="shared" si="345"/>
        <v>-57159</v>
      </c>
      <c r="GH101" s="36">
        <f t="shared" si="346"/>
        <v>0.67121278358105929</v>
      </c>
      <c r="GI101" s="35">
        <v>1079</v>
      </c>
      <c r="GJ101" s="35">
        <f t="shared" si="374"/>
        <v>-99813.85</v>
      </c>
      <c r="GK101" s="36">
        <f t="shared" si="375"/>
        <v>1.069451403147002E-2</v>
      </c>
      <c r="GL101" s="35">
        <f t="shared" si="347"/>
        <v>117768</v>
      </c>
      <c r="GM101" s="35">
        <f t="shared" si="376"/>
        <v>-156972.84999999998</v>
      </c>
      <c r="GN101" s="36">
        <f t="shared" si="377"/>
        <v>0.42865121804784401</v>
      </c>
      <c r="GO101" s="35">
        <v>2921</v>
      </c>
      <c r="GP101" s="35">
        <f t="shared" si="348"/>
        <v>-58454</v>
      </c>
      <c r="GQ101" s="36">
        <f t="shared" si="349"/>
        <v>4.759266802443992E-2</v>
      </c>
      <c r="GR101" s="35">
        <v>53342</v>
      </c>
      <c r="GS101" s="35">
        <f t="shared" si="350"/>
        <v>16357</v>
      </c>
      <c r="GT101" s="36">
        <f t="shared" si="351"/>
        <v>1.4422603758280383</v>
      </c>
      <c r="GU101" s="35">
        <f t="shared" si="352"/>
        <v>56263</v>
      </c>
      <c r="GV101" s="35">
        <f t="shared" si="353"/>
        <v>-42097</v>
      </c>
      <c r="GW101" s="36">
        <f t="shared" si="354"/>
        <v>0.5720109800732005</v>
      </c>
      <c r="GX101" s="35">
        <v>3473</v>
      </c>
      <c r="GY101" s="35">
        <f t="shared" si="355"/>
        <v>-14856</v>
      </c>
      <c r="GZ101" s="36">
        <f t="shared" si="356"/>
        <v>0.18948115009002128</v>
      </c>
      <c r="HA101" s="35">
        <f t="shared" si="357"/>
        <v>59736</v>
      </c>
      <c r="HB101" s="35">
        <f t="shared" si="358"/>
        <v>-56953</v>
      </c>
      <c r="HC101" s="36">
        <f t="shared" si="359"/>
        <v>0.51192486009820981</v>
      </c>
      <c r="HD101" s="35">
        <v>4911</v>
      </c>
      <c r="HE101" s="35">
        <f t="shared" si="360"/>
        <v>3832</v>
      </c>
      <c r="HF101" s="36">
        <f t="shared" si="361"/>
        <v>4.5514365152919369</v>
      </c>
      <c r="HG101" s="35">
        <f t="shared" si="362"/>
        <v>64647</v>
      </c>
      <c r="HH101" s="35">
        <f t="shared" si="363"/>
        <v>-53121</v>
      </c>
      <c r="HI101" s="36">
        <f t="shared" si="364"/>
        <v>0.54893519461993068</v>
      </c>
      <c r="HJ101" s="22">
        <f t="shared" si="365"/>
        <v>21333.51</v>
      </c>
      <c r="HK101" s="37">
        <f t="shared" si="366"/>
        <v>-17529.93</v>
      </c>
    </row>
    <row r="102" spans="1:219" s="1" customFormat="1" ht="11.25" x14ac:dyDescent="0.2">
      <c r="A102" s="13">
        <v>92</v>
      </c>
      <c r="B102" s="21">
        <v>17</v>
      </c>
      <c r="C102" s="21" t="s">
        <v>207</v>
      </c>
      <c r="D102" s="13">
        <v>1012000110</v>
      </c>
      <c r="E102" s="13">
        <v>101201001</v>
      </c>
      <c r="F102" s="13">
        <v>86618101</v>
      </c>
      <c r="G102" s="22">
        <v>61552</v>
      </c>
      <c r="H102" s="22">
        <v>53033</v>
      </c>
      <c r="I102" s="22">
        <v>49949</v>
      </c>
      <c r="J102" s="23">
        <f t="shared" si="492"/>
        <v>164534</v>
      </c>
      <c r="K102" s="22">
        <v>71464</v>
      </c>
      <c r="L102" s="22">
        <v>70254</v>
      </c>
      <c r="M102" s="22">
        <v>61310</v>
      </c>
      <c r="N102" s="23">
        <f t="shared" si="493"/>
        <v>367562</v>
      </c>
      <c r="O102" s="22">
        <v>53649</v>
      </c>
      <c r="P102" s="22">
        <v>68144</v>
      </c>
      <c r="Q102" s="22">
        <v>44268</v>
      </c>
      <c r="R102" s="23">
        <f t="shared" si="494"/>
        <v>533623</v>
      </c>
      <c r="S102" s="22">
        <v>58805</v>
      </c>
      <c r="T102" s="22">
        <v>48947</v>
      </c>
      <c r="U102" s="22">
        <v>71349</v>
      </c>
      <c r="V102" s="23">
        <f t="shared" si="495"/>
        <v>712724</v>
      </c>
      <c r="W102" s="22">
        <v>80835</v>
      </c>
      <c r="X102" s="22">
        <f t="shared" si="496"/>
        <v>19283</v>
      </c>
      <c r="Y102" s="24">
        <f t="shared" si="497"/>
        <v>1.3132798284377436</v>
      </c>
      <c r="Z102" s="22">
        <v>52127</v>
      </c>
      <c r="AA102" s="22">
        <f t="shared" si="498"/>
        <v>-906</v>
      </c>
      <c r="AB102" s="24">
        <f t="shared" si="499"/>
        <v>0.9829162973997323</v>
      </c>
      <c r="AC102" s="22">
        <v>56305</v>
      </c>
      <c r="AD102" s="22">
        <f t="shared" si="500"/>
        <v>6356</v>
      </c>
      <c r="AE102" s="24">
        <f t="shared" si="501"/>
        <v>1.1272497947906865</v>
      </c>
      <c r="AF102" s="25">
        <f t="shared" si="502"/>
        <v>189267</v>
      </c>
      <c r="AG102" s="25">
        <f t="shared" si="503"/>
        <v>24733</v>
      </c>
      <c r="AH102" s="26">
        <f t="shared" si="504"/>
        <v>1.1503215140943512</v>
      </c>
      <c r="AI102" s="22">
        <v>80162</v>
      </c>
      <c r="AJ102" s="22">
        <f t="shared" si="505"/>
        <v>8698</v>
      </c>
      <c r="AK102" s="24">
        <f t="shared" si="506"/>
        <v>1.1217116310310087</v>
      </c>
      <c r="AL102" s="22">
        <v>80318</v>
      </c>
      <c r="AM102" s="22">
        <f t="shared" si="507"/>
        <v>10064</v>
      </c>
      <c r="AN102" s="24">
        <f t="shared" si="508"/>
        <v>1.1432516298004385</v>
      </c>
      <c r="AO102" s="22">
        <v>74049</v>
      </c>
      <c r="AP102" s="22">
        <f t="shared" si="509"/>
        <v>12739</v>
      </c>
      <c r="AQ102" s="24">
        <f t="shared" si="510"/>
        <v>1.2077801337465339</v>
      </c>
      <c r="AR102" s="27">
        <f t="shared" si="511"/>
        <v>423796</v>
      </c>
      <c r="AS102" s="27">
        <f t="shared" si="512"/>
        <v>56234</v>
      </c>
      <c r="AT102" s="28">
        <f t="shared" si="513"/>
        <v>1.1529918762004778</v>
      </c>
      <c r="AU102" s="22">
        <v>84336</v>
      </c>
      <c r="AV102" s="22">
        <f t="shared" si="514"/>
        <v>30687</v>
      </c>
      <c r="AW102" s="24">
        <f t="shared" si="515"/>
        <v>1.5719957501537773</v>
      </c>
      <c r="AX102" s="22">
        <v>68680</v>
      </c>
      <c r="AY102" s="22">
        <f t="shared" si="516"/>
        <v>536</v>
      </c>
      <c r="AZ102" s="24">
        <f t="shared" si="517"/>
        <v>1.0078656961728105</v>
      </c>
      <c r="BA102" s="22">
        <v>66642</v>
      </c>
      <c r="BB102" s="22">
        <f t="shared" si="518"/>
        <v>22374</v>
      </c>
      <c r="BC102" s="24">
        <f t="shared" si="519"/>
        <v>1.505421523448089</v>
      </c>
      <c r="BD102" s="27">
        <f t="shared" si="520"/>
        <v>643454</v>
      </c>
      <c r="BE102" s="27">
        <f t="shared" si="521"/>
        <v>109831</v>
      </c>
      <c r="BF102" s="28">
        <f t="shared" si="522"/>
        <v>1.2058213382856435</v>
      </c>
      <c r="BG102" s="22">
        <v>87613</v>
      </c>
      <c r="BH102" s="22">
        <f t="shared" si="523"/>
        <v>28808</v>
      </c>
      <c r="BI102" s="24">
        <f t="shared" si="524"/>
        <v>1.4898903154493666</v>
      </c>
      <c r="BJ102" s="22">
        <v>53232</v>
      </c>
      <c r="BK102" s="22">
        <f t="shared" si="525"/>
        <v>4285</v>
      </c>
      <c r="BL102" s="24">
        <f t="shared" si="526"/>
        <v>1.0875436696835352</v>
      </c>
      <c r="BM102" s="22">
        <v>67901</v>
      </c>
      <c r="BN102" s="22">
        <f t="shared" si="527"/>
        <v>-3448</v>
      </c>
      <c r="BO102" s="24">
        <f t="shared" si="528"/>
        <v>0.95167416501983204</v>
      </c>
      <c r="BP102" s="27">
        <f t="shared" si="529"/>
        <v>852200</v>
      </c>
      <c r="BQ102" s="22">
        <f t="shared" si="530"/>
        <v>139476</v>
      </c>
      <c r="BR102" s="24">
        <f t="shared" si="531"/>
        <v>1.1956942659430578</v>
      </c>
      <c r="BS102" s="22">
        <v>121214</v>
      </c>
      <c r="BT102" s="22">
        <f t="shared" si="532"/>
        <v>40379</v>
      </c>
      <c r="BU102" s="24">
        <f t="shared" si="533"/>
        <v>1.4995237211603885</v>
      </c>
      <c r="BV102" s="22">
        <v>56745</v>
      </c>
      <c r="BW102" s="22">
        <f t="shared" si="534"/>
        <v>4618</v>
      </c>
      <c r="BX102" s="24">
        <f t="shared" si="535"/>
        <v>1.0885913250330923</v>
      </c>
      <c r="BY102" s="22">
        <v>60439</v>
      </c>
      <c r="BZ102" s="22">
        <f t="shared" si="536"/>
        <v>4134</v>
      </c>
      <c r="CA102" s="24">
        <f t="shared" si="537"/>
        <v>1.0734215433798064</v>
      </c>
      <c r="CB102" s="29">
        <f t="shared" si="538"/>
        <v>238398</v>
      </c>
      <c r="CC102" s="29">
        <f t="shared" si="539"/>
        <v>49131</v>
      </c>
      <c r="CD102" s="30">
        <f t="shared" si="540"/>
        <v>1.2595856646959058</v>
      </c>
      <c r="CE102" s="22">
        <v>69253</v>
      </c>
      <c r="CF102" s="22">
        <f t="shared" si="541"/>
        <v>-10909</v>
      </c>
      <c r="CG102" s="24">
        <f t="shared" si="542"/>
        <v>0.86391307602105738</v>
      </c>
      <c r="CH102" s="22">
        <v>52451.41</v>
      </c>
      <c r="CI102" s="22">
        <f t="shared" si="543"/>
        <v>-27866.589999999997</v>
      </c>
      <c r="CJ102" s="24">
        <f t="shared" si="544"/>
        <v>0.65304676411265228</v>
      </c>
      <c r="CK102" s="22">
        <v>53305</v>
      </c>
      <c r="CL102" s="22">
        <f t="shared" si="545"/>
        <v>-20744</v>
      </c>
      <c r="CM102" s="24">
        <f t="shared" si="546"/>
        <v>0.71986117300706287</v>
      </c>
      <c r="CN102" s="29">
        <f t="shared" si="547"/>
        <v>413407.41000000003</v>
      </c>
      <c r="CO102" s="29">
        <f t="shared" si="548"/>
        <v>-10388.589999999967</v>
      </c>
      <c r="CP102" s="30">
        <f t="shared" si="549"/>
        <v>0.97548681441070717</v>
      </c>
      <c r="CQ102" s="22">
        <v>63590</v>
      </c>
      <c r="CR102" s="22">
        <f t="shared" si="550"/>
        <v>-20746</v>
      </c>
      <c r="CS102" s="24">
        <f t="shared" si="551"/>
        <v>0.75400777841016886</v>
      </c>
      <c r="CT102" s="22">
        <v>50930</v>
      </c>
      <c r="CU102" s="22">
        <f t="shared" si="552"/>
        <v>-17750</v>
      </c>
      <c r="CV102" s="24">
        <f t="shared" si="553"/>
        <v>0.74155503785672683</v>
      </c>
      <c r="CW102" s="22">
        <v>49457</v>
      </c>
      <c r="CX102" s="22">
        <f t="shared" si="554"/>
        <v>-17185</v>
      </c>
      <c r="CY102" s="24">
        <f t="shared" si="555"/>
        <v>0.74212958794754058</v>
      </c>
      <c r="CZ102" s="29">
        <f t="shared" si="556"/>
        <v>577384.41</v>
      </c>
      <c r="DA102" s="29">
        <f t="shared" si="557"/>
        <v>-66069.589999999967</v>
      </c>
      <c r="DB102" s="30">
        <f t="shared" si="558"/>
        <v>0.89732041451292566</v>
      </c>
      <c r="DC102" s="22">
        <v>45811</v>
      </c>
      <c r="DD102" s="22">
        <f t="shared" si="559"/>
        <v>-41802</v>
      </c>
      <c r="DE102" s="24">
        <f t="shared" si="560"/>
        <v>0.52287902480225534</v>
      </c>
      <c r="DF102" s="22">
        <v>43706</v>
      </c>
      <c r="DG102" s="22">
        <f t="shared" si="561"/>
        <v>-9526</v>
      </c>
      <c r="DH102" s="24">
        <f t="shared" si="562"/>
        <v>0.82104749023143975</v>
      </c>
      <c r="DI102" s="22">
        <v>49513</v>
      </c>
      <c r="DJ102" s="22">
        <f t="shared" si="563"/>
        <v>-18388</v>
      </c>
      <c r="DK102" s="24">
        <f t="shared" si="564"/>
        <v>0.72919397357918148</v>
      </c>
      <c r="DL102" s="29">
        <f t="shared" si="565"/>
        <v>716414.41</v>
      </c>
      <c r="DM102" s="29">
        <f t="shared" si="566"/>
        <v>-135785.58999999997</v>
      </c>
      <c r="DN102" s="30">
        <f t="shared" si="567"/>
        <v>0.84066464444965971</v>
      </c>
      <c r="DO102" s="22">
        <v>88015</v>
      </c>
      <c r="DP102" s="22">
        <f t="shared" si="568"/>
        <v>-89944</v>
      </c>
      <c r="DQ102" s="24">
        <f t="shared" si="569"/>
        <v>0.49458021229609067</v>
      </c>
      <c r="DR102" s="22">
        <v>46342</v>
      </c>
      <c r="DS102" s="22">
        <f t="shared" si="570"/>
        <v>-14097</v>
      </c>
      <c r="DT102" s="24">
        <f t="shared" si="571"/>
        <v>0.76675656446996143</v>
      </c>
      <c r="DU102" s="31">
        <f t="shared" si="572"/>
        <v>134357</v>
      </c>
      <c r="DV102" s="31">
        <f t="shared" si="573"/>
        <v>-104041</v>
      </c>
      <c r="DW102" s="32">
        <f t="shared" si="574"/>
        <v>0.5635827481774176</v>
      </c>
      <c r="DX102" s="22">
        <v>185190</v>
      </c>
      <c r="DY102" s="22">
        <f t="shared" si="575"/>
        <v>10180.589999999997</v>
      </c>
      <c r="DZ102" s="24">
        <f t="shared" si="576"/>
        <v>1.0581716720260927</v>
      </c>
      <c r="EA102" s="31">
        <f t="shared" si="577"/>
        <v>319547</v>
      </c>
      <c r="EB102" s="31">
        <f t="shared" si="578"/>
        <v>-93860.410000000033</v>
      </c>
      <c r="EC102" s="32">
        <f t="shared" si="579"/>
        <v>0.77295905266913323</v>
      </c>
      <c r="ED102" s="22">
        <v>55304</v>
      </c>
      <c r="EE102" s="22">
        <f t="shared" si="580"/>
        <v>-8286</v>
      </c>
      <c r="EF102" s="24">
        <f t="shared" si="581"/>
        <v>0.86969649315930175</v>
      </c>
      <c r="EG102" s="22">
        <v>55710</v>
      </c>
      <c r="EH102" s="22">
        <f t="shared" si="582"/>
        <v>4780</v>
      </c>
      <c r="EI102" s="24">
        <f t="shared" si="583"/>
        <v>1.0938543098370312</v>
      </c>
      <c r="EJ102" s="22">
        <v>45659</v>
      </c>
      <c r="EK102" s="22">
        <f t="shared" si="584"/>
        <v>-3798</v>
      </c>
      <c r="EL102" s="24">
        <f t="shared" si="585"/>
        <v>0.92320601734840368</v>
      </c>
      <c r="EM102" s="31">
        <f t="shared" si="586"/>
        <v>476220</v>
      </c>
      <c r="EN102" s="31">
        <f t="shared" si="587"/>
        <v>-101164.41000000003</v>
      </c>
      <c r="EO102" s="32">
        <f t="shared" si="588"/>
        <v>0.82478846285440921</v>
      </c>
      <c r="EP102" s="22">
        <v>105926</v>
      </c>
      <c r="EQ102" s="22">
        <f t="shared" si="589"/>
        <v>16409</v>
      </c>
      <c r="ER102" s="24">
        <f t="shared" si="590"/>
        <v>1.1833059642302579</v>
      </c>
      <c r="ES102" s="22">
        <v>50775</v>
      </c>
      <c r="ET102" s="22">
        <f t="shared" si="487"/>
        <v>1262</v>
      </c>
      <c r="EU102" s="24">
        <f t="shared" si="488"/>
        <v>1.0254882556096379</v>
      </c>
      <c r="EV102" s="31">
        <f t="shared" si="489"/>
        <v>632921</v>
      </c>
      <c r="EW102" s="31">
        <f t="shared" si="490"/>
        <v>-83493.410000000033</v>
      </c>
      <c r="EX102" s="32">
        <f t="shared" si="491"/>
        <v>0.88345654577215993</v>
      </c>
      <c r="EY102" s="22">
        <v>156698</v>
      </c>
      <c r="EZ102" s="22">
        <f t="shared" si="475"/>
        <v>22341</v>
      </c>
      <c r="FA102" s="24">
        <f t="shared" si="476"/>
        <v>1.1662808785548948</v>
      </c>
      <c r="FB102" s="22">
        <v>187158</v>
      </c>
      <c r="FC102" s="22">
        <f t="shared" si="477"/>
        <v>1968</v>
      </c>
      <c r="FD102" s="24">
        <f t="shared" si="478"/>
        <v>1.0106269236999839</v>
      </c>
      <c r="FE102" s="33">
        <f t="shared" si="367"/>
        <v>343856</v>
      </c>
      <c r="FF102" s="33">
        <f t="shared" si="479"/>
        <v>24309</v>
      </c>
      <c r="FG102" s="34">
        <f t="shared" si="480"/>
        <v>1.0760733162883707</v>
      </c>
      <c r="FH102" s="22">
        <v>169751</v>
      </c>
      <c r="FI102" s="22">
        <f t="shared" si="481"/>
        <v>13078</v>
      </c>
      <c r="FJ102" s="24">
        <f t="shared" si="482"/>
        <v>1.0834732212953093</v>
      </c>
      <c r="FK102" s="33">
        <f t="shared" si="368"/>
        <v>513607</v>
      </c>
      <c r="FL102" s="33">
        <f t="shared" si="483"/>
        <v>37387</v>
      </c>
      <c r="FM102" s="34">
        <f t="shared" si="484"/>
        <v>1.0785078325143842</v>
      </c>
      <c r="FN102" s="22">
        <v>188679.29</v>
      </c>
      <c r="FO102" s="22">
        <f t="shared" si="485"/>
        <v>31978.290000000008</v>
      </c>
      <c r="FP102" s="24">
        <f t="shared" si="486"/>
        <v>1.204072022514215</v>
      </c>
      <c r="FQ102" s="35">
        <f t="shared" si="369"/>
        <v>702286.29</v>
      </c>
      <c r="FR102" s="35">
        <f t="shared" si="370"/>
        <v>69365.290000000037</v>
      </c>
      <c r="FS102" s="36">
        <f t="shared" si="371"/>
        <v>1.109595494540393</v>
      </c>
      <c r="FT102" s="35">
        <v>121124</v>
      </c>
      <c r="FU102" s="35">
        <f t="shared" si="372"/>
        <v>-35574</v>
      </c>
      <c r="FV102" s="36">
        <f t="shared" si="373"/>
        <v>0.77297731942973102</v>
      </c>
      <c r="FW102" s="35">
        <v>170388.05</v>
      </c>
      <c r="FX102" s="35">
        <f t="shared" si="337"/>
        <v>-16769.950000000012</v>
      </c>
      <c r="FY102" s="36">
        <f t="shared" si="338"/>
        <v>0.91039683048547215</v>
      </c>
      <c r="FZ102" s="35">
        <f t="shared" si="339"/>
        <v>291512.05</v>
      </c>
      <c r="GA102" s="35">
        <f t="shared" si="340"/>
        <v>-52343.950000000012</v>
      </c>
      <c r="GB102" s="36">
        <f t="shared" si="341"/>
        <v>0.84777363198548228</v>
      </c>
      <c r="GC102" s="35">
        <v>169452</v>
      </c>
      <c r="GD102" s="35">
        <f t="shared" si="342"/>
        <v>-299</v>
      </c>
      <c r="GE102" s="36">
        <f t="shared" si="343"/>
        <v>0.9982385965325683</v>
      </c>
      <c r="GF102" s="35">
        <f t="shared" si="344"/>
        <v>460964.05</v>
      </c>
      <c r="GG102" s="35">
        <f t="shared" si="345"/>
        <v>-52642.950000000012</v>
      </c>
      <c r="GH102" s="36">
        <f t="shared" si="346"/>
        <v>0.89750344134717785</v>
      </c>
      <c r="GI102" s="35">
        <v>222295</v>
      </c>
      <c r="GJ102" s="35">
        <f t="shared" si="374"/>
        <v>33615.709999999992</v>
      </c>
      <c r="GK102" s="36">
        <f t="shared" si="375"/>
        <v>1.1781632207753165</v>
      </c>
      <c r="GL102" s="35">
        <f t="shared" si="347"/>
        <v>683259.05</v>
      </c>
      <c r="GM102" s="35">
        <f t="shared" si="376"/>
        <v>-19027.239999999991</v>
      </c>
      <c r="GN102" s="36">
        <f t="shared" si="377"/>
        <v>0.97290671871153855</v>
      </c>
      <c r="GO102" s="35">
        <v>110989</v>
      </c>
      <c r="GP102" s="35">
        <f t="shared" si="348"/>
        <v>-10135</v>
      </c>
      <c r="GQ102" s="36">
        <f t="shared" si="349"/>
        <v>0.91632541857930716</v>
      </c>
      <c r="GR102" s="35">
        <v>159174</v>
      </c>
      <c r="GS102" s="35">
        <f t="shared" si="350"/>
        <v>-11214.049999999988</v>
      </c>
      <c r="GT102" s="36">
        <f t="shared" si="351"/>
        <v>0.93418523188686065</v>
      </c>
      <c r="GU102" s="35">
        <f t="shared" si="352"/>
        <v>270163</v>
      </c>
      <c r="GV102" s="35">
        <f t="shared" si="353"/>
        <v>-21349.049999999988</v>
      </c>
      <c r="GW102" s="36">
        <f t="shared" si="354"/>
        <v>0.92676443392305741</v>
      </c>
      <c r="GX102" s="35">
        <v>201735</v>
      </c>
      <c r="GY102" s="35">
        <f t="shared" si="355"/>
        <v>32283</v>
      </c>
      <c r="GZ102" s="36">
        <f t="shared" si="356"/>
        <v>1.190514127894625</v>
      </c>
      <c r="HA102" s="35">
        <f t="shared" si="357"/>
        <v>471898</v>
      </c>
      <c r="HB102" s="35">
        <f t="shared" si="358"/>
        <v>10933.950000000012</v>
      </c>
      <c r="HC102" s="36">
        <f t="shared" si="359"/>
        <v>1.0237197456070599</v>
      </c>
      <c r="HD102" s="35">
        <v>157935</v>
      </c>
      <c r="HE102" s="35">
        <f t="shared" si="360"/>
        <v>-64360</v>
      </c>
      <c r="HF102" s="36">
        <f t="shared" si="361"/>
        <v>0.71047481949661484</v>
      </c>
      <c r="HG102" s="35">
        <f t="shared" si="362"/>
        <v>629833</v>
      </c>
      <c r="HH102" s="35">
        <f t="shared" si="363"/>
        <v>-53426.050000000047</v>
      </c>
      <c r="HI102" s="36">
        <f t="shared" si="364"/>
        <v>0.92180703643808293</v>
      </c>
      <c r="HJ102" s="22">
        <f t="shared" si="365"/>
        <v>207844.89</v>
      </c>
      <c r="HK102" s="37">
        <f t="shared" si="366"/>
        <v>-17630.596500000014</v>
      </c>
    </row>
    <row r="103" spans="1:219" s="1" customFormat="1" ht="11.25" x14ac:dyDescent="0.2">
      <c r="A103" s="13">
        <v>93</v>
      </c>
      <c r="B103" s="21">
        <v>34</v>
      </c>
      <c r="C103" s="21" t="s">
        <v>208</v>
      </c>
      <c r="D103" s="13">
        <v>1012001120</v>
      </c>
      <c r="E103" s="13">
        <v>101201001</v>
      </c>
      <c r="F103" s="13">
        <v>86618101</v>
      </c>
      <c r="G103" s="22">
        <v>175145</v>
      </c>
      <c r="H103" s="22">
        <v>236457</v>
      </c>
      <c r="I103" s="22">
        <v>14032</v>
      </c>
      <c r="J103" s="23">
        <f t="shared" si="492"/>
        <v>425634</v>
      </c>
      <c r="K103" s="22">
        <v>286510</v>
      </c>
      <c r="L103" s="22">
        <v>16743</v>
      </c>
      <c r="M103" s="22">
        <v>166561</v>
      </c>
      <c r="N103" s="23">
        <f t="shared" si="493"/>
        <v>895448</v>
      </c>
      <c r="O103" s="22">
        <v>174653</v>
      </c>
      <c r="P103" s="22">
        <v>144581</v>
      </c>
      <c r="Q103" s="22">
        <v>198978</v>
      </c>
      <c r="R103" s="23">
        <f t="shared" si="494"/>
        <v>1413660</v>
      </c>
      <c r="S103" s="22">
        <v>352152</v>
      </c>
      <c r="T103" s="22">
        <v>23053</v>
      </c>
      <c r="U103" s="22">
        <v>390816</v>
      </c>
      <c r="V103" s="23">
        <f t="shared" si="495"/>
        <v>2179681</v>
      </c>
      <c r="W103" s="22">
        <v>30299</v>
      </c>
      <c r="X103" s="22">
        <f t="shared" si="496"/>
        <v>-144846</v>
      </c>
      <c r="Y103" s="24">
        <f t="shared" si="497"/>
        <v>0.17299380513288989</v>
      </c>
      <c r="Z103" s="22">
        <v>235487</v>
      </c>
      <c r="AA103" s="22">
        <f t="shared" si="498"/>
        <v>-970</v>
      </c>
      <c r="AB103" s="24">
        <f t="shared" si="499"/>
        <v>0.99589777422533488</v>
      </c>
      <c r="AC103" s="22">
        <v>179991</v>
      </c>
      <c r="AD103" s="22">
        <f t="shared" si="500"/>
        <v>165959</v>
      </c>
      <c r="AE103" s="24">
        <f t="shared" si="501"/>
        <v>12.827180729760547</v>
      </c>
      <c r="AF103" s="25">
        <f t="shared" si="502"/>
        <v>445777</v>
      </c>
      <c r="AG103" s="25">
        <f t="shared" si="503"/>
        <v>20143</v>
      </c>
      <c r="AH103" s="26">
        <f t="shared" si="504"/>
        <v>1.0473246968052363</v>
      </c>
      <c r="AI103" s="22">
        <v>345815</v>
      </c>
      <c r="AJ103" s="22">
        <f t="shared" si="505"/>
        <v>59305</v>
      </c>
      <c r="AK103" s="24">
        <f t="shared" si="506"/>
        <v>1.2069910299815014</v>
      </c>
      <c r="AL103" s="22">
        <v>54102</v>
      </c>
      <c r="AM103" s="22">
        <f t="shared" si="507"/>
        <v>37359</v>
      </c>
      <c r="AN103" s="24">
        <f t="shared" si="508"/>
        <v>3.2313205518724244</v>
      </c>
      <c r="AO103" s="22">
        <v>323146</v>
      </c>
      <c r="AP103" s="22">
        <f t="shared" si="509"/>
        <v>156585</v>
      </c>
      <c r="AQ103" s="24">
        <f t="shared" si="510"/>
        <v>1.9401060272212582</v>
      </c>
      <c r="AR103" s="27">
        <f t="shared" si="511"/>
        <v>1168840</v>
      </c>
      <c r="AS103" s="27">
        <f t="shared" si="512"/>
        <v>273392</v>
      </c>
      <c r="AT103" s="28">
        <f t="shared" si="513"/>
        <v>1.3053130946743976</v>
      </c>
      <c r="AU103" s="22">
        <v>77157</v>
      </c>
      <c r="AV103" s="22">
        <f t="shared" si="514"/>
        <v>-97496</v>
      </c>
      <c r="AW103" s="24">
        <f t="shared" si="515"/>
        <v>0.44177311583539935</v>
      </c>
      <c r="AX103" s="22">
        <v>261167</v>
      </c>
      <c r="AY103" s="22">
        <f t="shared" si="516"/>
        <v>116586</v>
      </c>
      <c r="AZ103" s="24">
        <f t="shared" si="517"/>
        <v>1.8063715149293476</v>
      </c>
      <c r="BA103" s="22">
        <v>300713</v>
      </c>
      <c r="BB103" s="22">
        <f t="shared" si="518"/>
        <v>101735</v>
      </c>
      <c r="BC103" s="24">
        <f t="shared" si="519"/>
        <v>1.5112876800450301</v>
      </c>
      <c r="BD103" s="27">
        <f t="shared" si="520"/>
        <v>1807877</v>
      </c>
      <c r="BE103" s="27">
        <f t="shared" si="521"/>
        <v>394217</v>
      </c>
      <c r="BF103" s="28">
        <f t="shared" si="522"/>
        <v>1.2788626685341595</v>
      </c>
      <c r="BG103" s="22">
        <v>29517</v>
      </c>
      <c r="BH103" s="22">
        <f t="shared" si="523"/>
        <v>-322635</v>
      </c>
      <c r="BI103" s="24">
        <f t="shared" si="524"/>
        <v>8.3818919103114564E-2</v>
      </c>
      <c r="BJ103" s="22">
        <v>275400</v>
      </c>
      <c r="BK103" s="22">
        <f t="shared" si="525"/>
        <v>252347</v>
      </c>
      <c r="BL103" s="24">
        <f t="shared" si="526"/>
        <v>11.94638441851386</v>
      </c>
      <c r="BM103" s="22">
        <v>347996</v>
      </c>
      <c r="BN103" s="22">
        <f t="shared" si="527"/>
        <v>-42820</v>
      </c>
      <c r="BO103" s="24">
        <f t="shared" si="528"/>
        <v>0.89043437320887575</v>
      </c>
      <c r="BP103" s="27">
        <f t="shared" si="529"/>
        <v>2460790</v>
      </c>
      <c r="BQ103" s="22">
        <f t="shared" si="530"/>
        <v>281109</v>
      </c>
      <c r="BR103" s="24">
        <f t="shared" si="531"/>
        <v>1.1289679544850828</v>
      </c>
      <c r="BS103" s="22">
        <v>11667</v>
      </c>
      <c r="BT103" s="22">
        <f t="shared" si="532"/>
        <v>-18632</v>
      </c>
      <c r="BU103" s="24">
        <f t="shared" si="533"/>
        <v>0.38506221327436552</v>
      </c>
      <c r="BV103" s="22">
        <v>178983</v>
      </c>
      <c r="BW103" s="22">
        <f t="shared" si="534"/>
        <v>-56504</v>
      </c>
      <c r="BX103" s="24">
        <f t="shared" si="535"/>
        <v>0.76005469516363966</v>
      </c>
      <c r="BY103" s="22">
        <v>173644</v>
      </c>
      <c r="BZ103" s="22">
        <f t="shared" si="536"/>
        <v>-6347</v>
      </c>
      <c r="CA103" s="24">
        <f t="shared" si="537"/>
        <v>0.96473712574517612</v>
      </c>
      <c r="CB103" s="29">
        <f t="shared" si="538"/>
        <v>364294</v>
      </c>
      <c r="CC103" s="29">
        <f t="shared" si="539"/>
        <v>-81483</v>
      </c>
      <c r="CD103" s="30">
        <f t="shared" si="540"/>
        <v>0.81721129623107513</v>
      </c>
      <c r="CE103" s="22">
        <v>161610</v>
      </c>
      <c r="CF103" s="22">
        <f t="shared" si="541"/>
        <v>-184205</v>
      </c>
      <c r="CG103" s="24">
        <f t="shared" si="542"/>
        <v>0.46733079825918483</v>
      </c>
      <c r="CH103" s="22">
        <v>201418</v>
      </c>
      <c r="CI103" s="22">
        <f t="shared" si="543"/>
        <v>147316</v>
      </c>
      <c r="CJ103" s="24">
        <f t="shared" si="544"/>
        <v>3.7229307604155113</v>
      </c>
      <c r="CK103" s="22">
        <v>203988</v>
      </c>
      <c r="CL103" s="22">
        <f t="shared" si="545"/>
        <v>-119158</v>
      </c>
      <c r="CM103" s="24">
        <f t="shared" si="546"/>
        <v>0.63125645992832957</v>
      </c>
      <c r="CN103" s="29">
        <f t="shared" si="547"/>
        <v>931310</v>
      </c>
      <c r="CO103" s="29">
        <f t="shared" si="548"/>
        <v>-237530</v>
      </c>
      <c r="CP103" s="30">
        <f t="shared" si="549"/>
        <v>0.79678142431812737</v>
      </c>
      <c r="CQ103" s="22">
        <v>186636</v>
      </c>
      <c r="CR103" s="22">
        <f t="shared" si="550"/>
        <v>109479</v>
      </c>
      <c r="CS103" s="24">
        <f t="shared" si="551"/>
        <v>2.41891208833936</v>
      </c>
      <c r="CT103" s="22">
        <v>174420.85</v>
      </c>
      <c r="CU103" s="22">
        <f t="shared" si="552"/>
        <v>-86746.15</v>
      </c>
      <c r="CV103" s="24">
        <f t="shared" si="553"/>
        <v>0.66785179597728661</v>
      </c>
      <c r="CW103" s="22">
        <v>182101</v>
      </c>
      <c r="CX103" s="22">
        <f t="shared" si="554"/>
        <v>-118612</v>
      </c>
      <c r="CY103" s="24">
        <f t="shared" si="555"/>
        <v>0.60556410930022975</v>
      </c>
      <c r="CZ103" s="29">
        <f t="shared" si="556"/>
        <v>1474467.85</v>
      </c>
      <c r="DA103" s="29">
        <f t="shared" si="557"/>
        <v>-333409.14999999991</v>
      </c>
      <c r="DB103" s="30">
        <f t="shared" si="558"/>
        <v>0.81557973800208761</v>
      </c>
      <c r="DC103" s="22">
        <v>158293</v>
      </c>
      <c r="DD103" s="22">
        <f t="shared" si="559"/>
        <v>128776</v>
      </c>
      <c r="DE103" s="24">
        <f t="shared" si="560"/>
        <v>5.3627739946471529</v>
      </c>
      <c r="DF103" s="22">
        <v>175250</v>
      </c>
      <c r="DG103" s="22">
        <f t="shared" si="561"/>
        <v>-100150</v>
      </c>
      <c r="DH103" s="24">
        <f t="shared" si="562"/>
        <v>0.63634713144517063</v>
      </c>
      <c r="DI103" s="22">
        <v>319676</v>
      </c>
      <c r="DJ103" s="22">
        <f t="shared" si="563"/>
        <v>-28320</v>
      </c>
      <c r="DK103" s="24">
        <f t="shared" si="564"/>
        <v>0.91861975425004883</v>
      </c>
      <c r="DL103" s="29">
        <f t="shared" si="565"/>
        <v>2127686.85</v>
      </c>
      <c r="DM103" s="29">
        <f t="shared" si="566"/>
        <v>-333103.14999999991</v>
      </c>
      <c r="DN103" s="30">
        <f t="shared" si="567"/>
        <v>0.8646356861008051</v>
      </c>
      <c r="DO103" s="22">
        <v>157988</v>
      </c>
      <c r="DP103" s="22">
        <f t="shared" si="568"/>
        <v>-32662</v>
      </c>
      <c r="DQ103" s="24">
        <f t="shared" si="569"/>
        <v>0.82868082874377136</v>
      </c>
      <c r="DR103" s="22">
        <v>186901</v>
      </c>
      <c r="DS103" s="22">
        <f t="shared" si="570"/>
        <v>13257</v>
      </c>
      <c r="DT103" s="24">
        <f t="shared" si="571"/>
        <v>1.0763458570408422</v>
      </c>
      <c r="DU103" s="31">
        <f t="shared" si="572"/>
        <v>344889</v>
      </c>
      <c r="DV103" s="31">
        <f t="shared" si="573"/>
        <v>-19405</v>
      </c>
      <c r="DW103" s="32">
        <f t="shared" si="574"/>
        <v>0.94673258412161609</v>
      </c>
      <c r="DX103" s="22">
        <v>631756</v>
      </c>
      <c r="DY103" s="22">
        <f t="shared" si="575"/>
        <v>64740</v>
      </c>
      <c r="DZ103" s="24">
        <f t="shared" si="576"/>
        <v>1.1141766722632165</v>
      </c>
      <c r="EA103" s="31">
        <f t="shared" si="577"/>
        <v>976645</v>
      </c>
      <c r="EB103" s="31">
        <f t="shared" si="578"/>
        <v>45335</v>
      </c>
      <c r="EC103" s="32">
        <f t="shared" si="579"/>
        <v>1.0486787428460984</v>
      </c>
      <c r="ED103" s="22">
        <v>171130</v>
      </c>
      <c r="EE103" s="22">
        <f t="shared" si="580"/>
        <v>-15506</v>
      </c>
      <c r="EF103" s="24">
        <f t="shared" si="581"/>
        <v>0.91691849375254508</v>
      </c>
      <c r="EG103" s="22">
        <v>158172</v>
      </c>
      <c r="EH103" s="22">
        <f t="shared" si="582"/>
        <v>-16248.850000000006</v>
      </c>
      <c r="EI103" s="24">
        <f t="shared" si="583"/>
        <v>0.90684112593190547</v>
      </c>
      <c r="EJ103" s="22">
        <v>126800.42</v>
      </c>
      <c r="EK103" s="22">
        <f t="shared" si="584"/>
        <v>-55300.58</v>
      </c>
      <c r="EL103" s="24">
        <f t="shared" si="585"/>
        <v>0.69631918550694394</v>
      </c>
      <c r="EM103" s="31">
        <f t="shared" si="586"/>
        <v>1432747.42</v>
      </c>
      <c r="EN103" s="31">
        <f t="shared" si="587"/>
        <v>-41720.430000000168</v>
      </c>
      <c r="EO103" s="32">
        <f t="shared" si="588"/>
        <v>0.97170475436273485</v>
      </c>
      <c r="EP103" s="22">
        <v>310105.07</v>
      </c>
      <c r="EQ103" s="22">
        <f t="shared" si="589"/>
        <v>-23437.929999999993</v>
      </c>
      <c r="ER103" s="24">
        <f t="shared" si="590"/>
        <v>0.92973040957237896</v>
      </c>
      <c r="ES103" s="22">
        <v>275277</v>
      </c>
      <c r="ET103" s="22">
        <f t="shared" si="487"/>
        <v>-44399</v>
      </c>
      <c r="EU103" s="24">
        <f t="shared" si="488"/>
        <v>0.86111250140767526</v>
      </c>
      <c r="EV103" s="31">
        <f t="shared" si="489"/>
        <v>2018129.49</v>
      </c>
      <c r="EW103" s="31">
        <f t="shared" si="490"/>
        <v>-109557.3600000001</v>
      </c>
      <c r="EX103" s="32">
        <f t="shared" si="491"/>
        <v>0.94850870089270889</v>
      </c>
      <c r="EY103" s="22">
        <v>251741</v>
      </c>
      <c r="EZ103" s="22">
        <f t="shared" si="475"/>
        <v>-93148</v>
      </c>
      <c r="FA103" s="24">
        <f t="shared" si="476"/>
        <v>0.7299189014436529</v>
      </c>
      <c r="FB103" s="22">
        <v>454815</v>
      </c>
      <c r="FC103" s="22">
        <f t="shared" si="477"/>
        <v>-176941</v>
      </c>
      <c r="FD103" s="24">
        <f t="shared" si="478"/>
        <v>0.7199219318850949</v>
      </c>
      <c r="FE103" s="33">
        <f t="shared" si="367"/>
        <v>706556</v>
      </c>
      <c r="FF103" s="33">
        <f t="shared" si="479"/>
        <v>-270089</v>
      </c>
      <c r="FG103" s="34">
        <f t="shared" si="480"/>
        <v>0.72345222675588361</v>
      </c>
      <c r="FH103" s="22">
        <v>466661</v>
      </c>
      <c r="FI103" s="22">
        <f t="shared" si="481"/>
        <v>10558.580000000016</v>
      </c>
      <c r="FJ103" s="24">
        <f t="shared" si="482"/>
        <v>1.0231495811839806</v>
      </c>
      <c r="FK103" s="33">
        <f t="shared" si="368"/>
        <v>1173217</v>
      </c>
      <c r="FL103" s="33">
        <f t="shared" si="483"/>
        <v>-259530.41999999993</v>
      </c>
      <c r="FM103" s="34">
        <f t="shared" si="484"/>
        <v>0.8188582185686295</v>
      </c>
      <c r="FN103" s="22">
        <v>970308.94</v>
      </c>
      <c r="FO103" s="22">
        <f t="shared" si="485"/>
        <v>384926.86999999994</v>
      </c>
      <c r="FP103" s="24">
        <f t="shared" si="486"/>
        <v>1.6575651864431034</v>
      </c>
      <c r="FQ103" s="35">
        <f t="shared" si="369"/>
        <v>2143525.94</v>
      </c>
      <c r="FR103" s="35">
        <f t="shared" si="370"/>
        <v>125396.44999999995</v>
      </c>
      <c r="FS103" s="36">
        <f t="shared" si="371"/>
        <v>1.0621349871855843</v>
      </c>
      <c r="FT103" s="35">
        <v>413413</v>
      </c>
      <c r="FU103" s="35">
        <f t="shared" si="372"/>
        <v>161672</v>
      </c>
      <c r="FV103" s="36">
        <f t="shared" si="373"/>
        <v>1.6422156104885577</v>
      </c>
      <c r="FW103" s="35">
        <v>705594</v>
      </c>
      <c r="FX103" s="35">
        <f t="shared" si="337"/>
        <v>250779</v>
      </c>
      <c r="FY103" s="36">
        <f t="shared" si="338"/>
        <v>1.5513868276112266</v>
      </c>
      <c r="FZ103" s="35">
        <f t="shared" si="339"/>
        <v>1119007</v>
      </c>
      <c r="GA103" s="35">
        <f t="shared" si="340"/>
        <v>412451</v>
      </c>
      <c r="GB103" s="36">
        <f t="shared" si="341"/>
        <v>1.5837484926884777</v>
      </c>
      <c r="GC103" s="35">
        <v>570649</v>
      </c>
      <c r="GD103" s="35">
        <f t="shared" si="342"/>
        <v>103988</v>
      </c>
      <c r="GE103" s="36">
        <f t="shared" si="343"/>
        <v>1.2228341344144893</v>
      </c>
      <c r="GF103" s="35">
        <f t="shared" si="344"/>
        <v>1689656</v>
      </c>
      <c r="GG103" s="35">
        <f t="shared" si="345"/>
        <v>516439</v>
      </c>
      <c r="GH103" s="36">
        <f t="shared" si="346"/>
        <v>1.440190518889515</v>
      </c>
      <c r="GI103" s="35">
        <v>879729.92</v>
      </c>
      <c r="GJ103" s="35">
        <f t="shared" si="374"/>
        <v>-90579.019999999902</v>
      </c>
      <c r="GK103" s="36">
        <f t="shared" si="375"/>
        <v>0.90664929872747546</v>
      </c>
      <c r="GL103" s="35">
        <f t="shared" si="347"/>
        <v>2569385.92</v>
      </c>
      <c r="GM103" s="35">
        <f t="shared" si="376"/>
        <v>425859.98</v>
      </c>
      <c r="GN103" s="36">
        <f t="shared" si="377"/>
        <v>1.1986726505395124</v>
      </c>
      <c r="GO103" s="35">
        <v>408655.39</v>
      </c>
      <c r="GP103" s="35">
        <f t="shared" si="348"/>
        <v>-4757.609999999986</v>
      </c>
      <c r="GQ103" s="36">
        <f t="shared" si="349"/>
        <v>0.9884918713248011</v>
      </c>
      <c r="GR103" s="35">
        <v>679850</v>
      </c>
      <c r="GS103" s="35">
        <f t="shared" si="350"/>
        <v>-25744</v>
      </c>
      <c r="GT103" s="36">
        <f t="shared" si="351"/>
        <v>0.96351442897757067</v>
      </c>
      <c r="GU103" s="35">
        <f t="shared" si="352"/>
        <v>1088505.3900000001</v>
      </c>
      <c r="GV103" s="35">
        <f t="shared" si="353"/>
        <v>-30501.60999999987</v>
      </c>
      <c r="GW103" s="36">
        <f t="shared" si="354"/>
        <v>0.97274225272942894</v>
      </c>
      <c r="GX103" s="35">
        <v>639782.28</v>
      </c>
      <c r="GY103" s="35">
        <f t="shared" si="355"/>
        <v>69133.280000000028</v>
      </c>
      <c r="GZ103" s="36">
        <f t="shared" si="356"/>
        <v>1.121148516864132</v>
      </c>
      <c r="HA103" s="35">
        <f t="shared" si="357"/>
        <v>1728287.6700000002</v>
      </c>
      <c r="HB103" s="35">
        <f t="shared" si="358"/>
        <v>38631.670000000158</v>
      </c>
      <c r="HC103" s="36">
        <f t="shared" si="359"/>
        <v>1.0228636302300587</v>
      </c>
      <c r="HD103" s="35">
        <v>786538</v>
      </c>
      <c r="HE103" s="35">
        <f t="shared" si="360"/>
        <v>-93191.920000000042</v>
      </c>
      <c r="HF103" s="36">
        <f t="shared" si="361"/>
        <v>0.89406757928615177</v>
      </c>
      <c r="HG103" s="35">
        <f t="shared" si="362"/>
        <v>2514825.67</v>
      </c>
      <c r="HH103" s="35">
        <f t="shared" si="363"/>
        <v>-54560.25</v>
      </c>
      <c r="HI103" s="36">
        <f t="shared" si="364"/>
        <v>0.97876525687507465</v>
      </c>
      <c r="HJ103" s="22">
        <f t="shared" si="365"/>
        <v>829892.47109999997</v>
      </c>
      <c r="HK103" s="37">
        <f t="shared" si="366"/>
        <v>-18004.8825</v>
      </c>
    </row>
    <row r="104" spans="1:219" s="1" customFormat="1" ht="11.25" x14ac:dyDescent="0.2">
      <c r="A104" s="13">
        <v>94</v>
      </c>
      <c r="B104" s="21">
        <v>111</v>
      </c>
      <c r="C104" s="21" t="s">
        <v>209</v>
      </c>
      <c r="D104" s="13">
        <v>1012002068</v>
      </c>
      <c r="E104" s="13" t="s">
        <v>127</v>
      </c>
      <c r="F104" s="13">
        <v>86618433</v>
      </c>
      <c r="G104" s="22">
        <v>29306</v>
      </c>
      <c r="H104" s="22">
        <v>54194</v>
      </c>
      <c r="I104" s="22">
        <v>52857</v>
      </c>
      <c r="J104" s="23">
        <f t="shared" si="492"/>
        <v>136357</v>
      </c>
      <c r="K104" s="22">
        <v>56079</v>
      </c>
      <c r="L104" s="22">
        <v>54343</v>
      </c>
      <c r="M104" s="22">
        <v>65125</v>
      </c>
      <c r="N104" s="23">
        <f t="shared" si="493"/>
        <v>311904</v>
      </c>
      <c r="O104" s="22">
        <v>127150</v>
      </c>
      <c r="P104" s="22">
        <v>6954</v>
      </c>
      <c r="Q104" s="22">
        <v>20981</v>
      </c>
      <c r="R104" s="23">
        <f t="shared" si="494"/>
        <v>466989</v>
      </c>
      <c r="S104" s="22">
        <v>46694</v>
      </c>
      <c r="T104" s="22">
        <v>46633</v>
      </c>
      <c r="U104" s="22">
        <v>90326</v>
      </c>
      <c r="V104" s="23">
        <f t="shared" si="495"/>
        <v>650642</v>
      </c>
      <c r="W104" s="22">
        <v>9249</v>
      </c>
      <c r="X104" s="22">
        <f t="shared" si="496"/>
        <v>-20057</v>
      </c>
      <c r="Y104" s="24">
        <f t="shared" si="497"/>
        <v>0.31560090083941855</v>
      </c>
      <c r="Z104" s="22">
        <v>48373</v>
      </c>
      <c r="AA104" s="22">
        <f t="shared" si="498"/>
        <v>-5821</v>
      </c>
      <c r="AB104" s="24">
        <f t="shared" si="499"/>
        <v>0.89258958556297741</v>
      </c>
      <c r="AC104" s="22">
        <v>47326</v>
      </c>
      <c r="AD104" s="22">
        <f t="shared" si="500"/>
        <v>-5531</v>
      </c>
      <c r="AE104" s="24">
        <f t="shared" si="501"/>
        <v>0.89535917664642339</v>
      </c>
      <c r="AF104" s="25">
        <f t="shared" si="502"/>
        <v>104948</v>
      </c>
      <c r="AG104" s="25">
        <f t="shared" si="503"/>
        <v>-31409</v>
      </c>
      <c r="AH104" s="26">
        <f t="shared" si="504"/>
        <v>0.76965612326466559</v>
      </c>
      <c r="AI104" s="22">
        <v>47117</v>
      </c>
      <c r="AJ104" s="22">
        <f t="shared" si="505"/>
        <v>-8962</v>
      </c>
      <c r="AK104" s="24">
        <f t="shared" si="506"/>
        <v>0.84018973234187488</v>
      </c>
      <c r="AL104" s="22">
        <v>56825</v>
      </c>
      <c r="AM104" s="22">
        <f t="shared" si="507"/>
        <v>2482</v>
      </c>
      <c r="AN104" s="24">
        <f t="shared" si="508"/>
        <v>1.0456728557495905</v>
      </c>
      <c r="AO104" s="22">
        <v>123937</v>
      </c>
      <c r="AP104" s="22">
        <f t="shared" si="509"/>
        <v>58812</v>
      </c>
      <c r="AQ104" s="24">
        <f t="shared" si="510"/>
        <v>1.9030633397312859</v>
      </c>
      <c r="AR104" s="27">
        <f t="shared" si="511"/>
        <v>332827</v>
      </c>
      <c r="AS104" s="27">
        <f t="shared" si="512"/>
        <v>20923</v>
      </c>
      <c r="AT104" s="28">
        <f t="shared" si="513"/>
        <v>1.0670815379091003</v>
      </c>
      <c r="AU104" s="22">
        <v>42399</v>
      </c>
      <c r="AV104" s="22">
        <f t="shared" si="514"/>
        <v>-84751</v>
      </c>
      <c r="AW104" s="24">
        <f t="shared" si="515"/>
        <v>0.33345654738497837</v>
      </c>
      <c r="AX104" s="22">
        <v>9290</v>
      </c>
      <c r="AY104" s="22">
        <f t="shared" si="516"/>
        <v>2336</v>
      </c>
      <c r="AZ104" s="24">
        <f t="shared" si="517"/>
        <v>1.3359217716422203</v>
      </c>
      <c r="BA104" s="22">
        <v>17939</v>
      </c>
      <c r="BB104" s="22">
        <f t="shared" si="518"/>
        <v>-3042</v>
      </c>
      <c r="BC104" s="24">
        <f t="shared" si="519"/>
        <v>0.85501167723178118</v>
      </c>
      <c r="BD104" s="27">
        <f t="shared" si="520"/>
        <v>402455</v>
      </c>
      <c r="BE104" s="27">
        <f t="shared" si="521"/>
        <v>-64534</v>
      </c>
      <c r="BF104" s="28">
        <f t="shared" si="522"/>
        <v>0.86180830811860665</v>
      </c>
      <c r="BG104" s="22">
        <v>47683</v>
      </c>
      <c r="BH104" s="22">
        <f t="shared" si="523"/>
        <v>989</v>
      </c>
      <c r="BI104" s="24">
        <f t="shared" si="524"/>
        <v>1.021180451449865</v>
      </c>
      <c r="BJ104" s="22">
        <v>44961</v>
      </c>
      <c r="BK104" s="22">
        <f t="shared" si="525"/>
        <v>-1672</v>
      </c>
      <c r="BL104" s="24">
        <f t="shared" si="526"/>
        <v>0.96414556215555502</v>
      </c>
      <c r="BM104" s="22">
        <v>20931.689999999999</v>
      </c>
      <c r="BN104" s="22">
        <f t="shared" si="527"/>
        <v>-69394.31</v>
      </c>
      <c r="BO104" s="24">
        <f t="shared" si="528"/>
        <v>0.23173493789163693</v>
      </c>
      <c r="BP104" s="27">
        <f t="shared" si="529"/>
        <v>516030.69</v>
      </c>
      <c r="BQ104" s="22">
        <f t="shared" si="530"/>
        <v>-134611.31</v>
      </c>
      <c r="BR104" s="24">
        <f t="shared" si="531"/>
        <v>0.79311002056430413</v>
      </c>
      <c r="BS104" s="22">
        <v>70375</v>
      </c>
      <c r="BT104" s="22">
        <f t="shared" si="532"/>
        <v>61126</v>
      </c>
      <c r="BU104" s="24">
        <f t="shared" si="533"/>
        <v>7.6089306952102929</v>
      </c>
      <c r="BV104" s="22">
        <v>44339</v>
      </c>
      <c r="BW104" s="22">
        <f t="shared" si="534"/>
        <v>-4034</v>
      </c>
      <c r="BX104" s="24">
        <f t="shared" si="535"/>
        <v>0.91660637132284539</v>
      </c>
      <c r="BY104" s="22">
        <v>50543</v>
      </c>
      <c r="BZ104" s="22">
        <f t="shared" si="536"/>
        <v>3217</v>
      </c>
      <c r="CA104" s="24">
        <f t="shared" si="537"/>
        <v>1.0679753201200186</v>
      </c>
      <c r="CB104" s="29">
        <f t="shared" si="538"/>
        <v>165257</v>
      </c>
      <c r="CC104" s="29">
        <f t="shared" si="539"/>
        <v>60309</v>
      </c>
      <c r="CD104" s="30">
        <f t="shared" si="540"/>
        <v>1.5746560201242521</v>
      </c>
      <c r="CE104" s="22">
        <v>52056</v>
      </c>
      <c r="CF104" s="22">
        <f t="shared" si="541"/>
        <v>4939</v>
      </c>
      <c r="CG104" s="24">
        <f t="shared" si="542"/>
        <v>1.1048241611308021</v>
      </c>
      <c r="CH104" s="22">
        <v>46026</v>
      </c>
      <c r="CI104" s="22">
        <f t="shared" si="543"/>
        <v>-10799</v>
      </c>
      <c r="CJ104" s="24">
        <f t="shared" si="544"/>
        <v>0.80996040475142983</v>
      </c>
      <c r="CK104" s="22">
        <v>128575</v>
      </c>
      <c r="CL104" s="22">
        <f t="shared" si="545"/>
        <v>4638</v>
      </c>
      <c r="CM104" s="24">
        <f t="shared" si="546"/>
        <v>1.0374222387180583</v>
      </c>
      <c r="CN104" s="29">
        <f t="shared" si="547"/>
        <v>391914</v>
      </c>
      <c r="CO104" s="29">
        <f t="shared" si="548"/>
        <v>59087</v>
      </c>
      <c r="CP104" s="30">
        <f t="shared" si="549"/>
        <v>1.1775306690863421</v>
      </c>
      <c r="CQ104" s="22">
        <v>48373.2</v>
      </c>
      <c r="CR104" s="22">
        <f t="shared" si="550"/>
        <v>5974.1999999999971</v>
      </c>
      <c r="CS104" s="24">
        <f t="shared" si="551"/>
        <v>1.1409042666100615</v>
      </c>
      <c r="CT104" s="22">
        <v>3555</v>
      </c>
      <c r="CU104" s="22">
        <f t="shared" si="552"/>
        <v>-5735</v>
      </c>
      <c r="CV104" s="24">
        <f t="shared" si="553"/>
        <v>0.38266953713670615</v>
      </c>
      <c r="CW104" s="22">
        <v>25446</v>
      </c>
      <c r="CX104" s="22">
        <f t="shared" si="554"/>
        <v>7507</v>
      </c>
      <c r="CY104" s="24">
        <f t="shared" si="555"/>
        <v>1.418473716483639</v>
      </c>
      <c r="CZ104" s="29">
        <f t="shared" si="556"/>
        <v>469288.2</v>
      </c>
      <c r="DA104" s="29">
        <f t="shared" si="557"/>
        <v>66833.200000000012</v>
      </c>
      <c r="DB104" s="30">
        <f t="shared" si="558"/>
        <v>1.1660637835285932</v>
      </c>
      <c r="DC104" s="22">
        <v>20364</v>
      </c>
      <c r="DD104" s="22">
        <f t="shared" si="559"/>
        <v>-27319</v>
      </c>
      <c r="DE104" s="24">
        <f t="shared" si="560"/>
        <v>0.42707044439317998</v>
      </c>
      <c r="DF104" s="22">
        <v>22281</v>
      </c>
      <c r="DG104" s="22">
        <f t="shared" si="561"/>
        <v>-22680</v>
      </c>
      <c r="DH104" s="24">
        <f t="shared" si="562"/>
        <v>0.49556282111163008</v>
      </c>
      <c r="DI104" s="22">
        <v>47044</v>
      </c>
      <c r="DJ104" s="22">
        <f t="shared" si="563"/>
        <v>26112.31</v>
      </c>
      <c r="DK104" s="24">
        <f t="shared" si="564"/>
        <v>2.2475012767722053</v>
      </c>
      <c r="DL104" s="29">
        <f t="shared" si="565"/>
        <v>558977.19999999995</v>
      </c>
      <c r="DM104" s="29">
        <f t="shared" si="566"/>
        <v>42946.509999999951</v>
      </c>
      <c r="DN104" s="30">
        <f t="shared" si="567"/>
        <v>1.0832247206072181</v>
      </c>
      <c r="DO104" s="22">
        <v>37575</v>
      </c>
      <c r="DP104" s="22">
        <f t="shared" si="568"/>
        <v>-77139</v>
      </c>
      <c r="DQ104" s="24">
        <f t="shared" si="569"/>
        <v>0.32755374235054135</v>
      </c>
      <c r="DR104" s="22">
        <v>31193</v>
      </c>
      <c r="DS104" s="22">
        <f t="shared" si="570"/>
        <v>-19350</v>
      </c>
      <c r="DT104" s="24">
        <f t="shared" si="571"/>
        <v>0.61715766772846881</v>
      </c>
      <c r="DU104" s="31">
        <f t="shared" si="572"/>
        <v>68768</v>
      </c>
      <c r="DV104" s="31">
        <f t="shared" si="573"/>
        <v>-96489</v>
      </c>
      <c r="DW104" s="32">
        <f t="shared" si="574"/>
        <v>0.41612760730256509</v>
      </c>
      <c r="DX104" s="22">
        <v>121555</v>
      </c>
      <c r="DY104" s="22">
        <f t="shared" si="575"/>
        <v>-105102</v>
      </c>
      <c r="DZ104" s="24">
        <f t="shared" si="576"/>
        <v>0.53629493022496544</v>
      </c>
      <c r="EA104" s="31">
        <f t="shared" si="577"/>
        <v>190323</v>
      </c>
      <c r="EB104" s="31">
        <f t="shared" si="578"/>
        <v>-201591</v>
      </c>
      <c r="EC104" s="32">
        <f t="shared" si="579"/>
        <v>0.48562439718917927</v>
      </c>
      <c r="ED104" s="22">
        <v>51551</v>
      </c>
      <c r="EE104" s="22">
        <f t="shared" si="580"/>
        <v>3177.8000000000029</v>
      </c>
      <c r="EF104" s="24">
        <f t="shared" si="581"/>
        <v>1.0656934004779506</v>
      </c>
      <c r="EG104" s="22">
        <v>9954</v>
      </c>
      <c r="EH104" s="22">
        <f t="shared" si="582"/>
        <v>6399</v>
      </c>
      <c r="EI104" s="24">
        <f t="shared" si="583"/>
        <v>2.8</v>
      </c>
      <c r="EJ104" s="22">
        <v>24495</v>
      </c>
      <c r="EK104" s="22">
        <f t="shared" si="584"/>
        <v>-951</v>
      </c>
      <c r="EL104" s="24">
        <f t="shared" si="585"/>
        <v>0.9626267389766564</v>
      </c>
      <c r="EM104" s="31">
        <f t="shared" si="586"/>
        <v>276323</v>
      </c>
      <c r="EN104" s="31">
        <f t="shared" si="587"/>
        <v>-192965.2</v>
      </c>
      <c r="EO104" s="32">
        <f t="shared" si="588"/>
        <v>0.58881301511523199</v>
      </c>
      <c r="EP104" s="22">
        <v>61559.839999999997</v>
      </c>
      <c r="EQ104" s="22">
        <f t="shared" si="589"/>
        <v>18914.839999999997</v>
      </c>
      <c r="ER104" s="24">
        <f t="shared" si="590"/>
        <v>1.443541798569586</v>
      </c>
      <c r="ES104" s="22">
        <v>80591</v>
      </c>
      <c r="ET104" s="22">
        <f t="shared" si="487"/>
        <v>33547</v>
      </c>
      <c r="EU104" s="24">
        <f t="shared" si="488"/>
        <v>1.7130983759884364</v>
      </c>
      <c r="EV104" s="31">
        <f t="shared" si="489"/>
        <v>418473.83999999997</v>
      </c>
      <c r="EW104" s="31">
        <f t="shared" si="490"/>
        <v>-140503.35999999999</v>
      </c>
      <c r="EX104" s="32">
        <f t="shared" si="491"/>
        <v>0.7486420555256994</v>
      </c>
      <c r="EY104" s="22">
        <v>81222.59</v>
      </c>
      <c r="EZ104" s="22">
        <f t="shared" si="475"/>
        <v>12454.589999999997</v>
      </c>
      <c r="FA104" s="24">
        <f t="shared" si="476"/>
        <v>1.1811102547696604</v>
      </c>
      <c r="FB104" s="22">
        <v>151542</v>
      </c>
      <c r="FC104" s="22">
        <f t="shared" si="477"/>
        <v>29987</v>
      </c>
      <c r="FD104" s="24">
        <f t="shared" si="478"/>
        <v>1.2466949117683352</v>
      </c>
      <c r="FE104" s="33">
        <f t="shared" si="367"/>
        <v>232764.59</v>
      </c>
      <c r="FF104" s="33">
        <f t="shared" si="479"/>
        <v>42441.59</v>
      </c>
      <c r="FG104" s="34">
        <f t="shared" si="480"/>
        <v>1.2229976933949129</v>
      </c>
      <c r="FH104" s="22">
        <v>77784</v>
      </c>
      <c r="FI104" s="22">
        <f t="shared" si="481"/>
        <v>-8216</v>
      </c>
      <c r="FJ104" s="24">
        <f t="shared" si="482"/>
        <v>0.90446511627906978</v>
      </c>
      <c r="FK104" s="33">
        <f t="shared" si="368"/>
        <v>310548.58999999997</v>
      </c>
      <c r="FL104" s="33">
        <f t="shared" si="483"/>
        <v>34225.589999999967</v>
      </c>
      <c r="FM104" s="34">
        <f t="shared" si="484"/>
        <v>1.123860807822729</v>
      </c>
      <c r="FN104" s="22">
        <v>168390</v>
      </c>
      <c r="FO104" s="22">
        <f t="shared" si="485"/>
        <v>26239.160000000003</v>
      </c>
      <c r="FP104" s="24">
        <f t="shared" si="486"/>
        <v>1.1845867389879652</v>
      </c>
      <c r="FQ104" s="35">
        <f t="shared" si="369"/>
        <v>478938.58999999997</v>
      </c>
      <c r="FR104" s="35">
        <f t="shared" si="370"/>
        <v>60464.75</v>
      </c>
      <c r="FS104" s="36">
        <f t="shared" si="371"/>
        <v>1.1444887212065633</v>
      </c>
      <c r="FT104" s="35">
        <v>84191</v>
      </c>
      <c r="FU104" s="35">
        <f t="shared" si="372"/>
        <v>2968.4100000000035</v>
      </c>
      <c r="FV104" s="36">
        <f t="shared" si="373"/>
        <v>1.0365466060611956</v>
      </c>
      <c r="FW104" s="35">
        <v>189093</v>
      </c>
      <c r="FX104" s="35">
        <f t="shared" si="337"/>
        <v>37551</v>
      </c>
      <c r="FY104" s="36">
        <f t="shared" si="338"/>
        <v>1.2477926911351309</v>
      </c>
      <c r="FZ104" s="35">
        <f t="shared" si="339"/>
        <v>273284</v>
      </c>
      <c r="GA104" s="35">
        <f t="shared" si="340"/>
        <v>40519.410000000003</v>
      </c>
      <c r="GB104" s="36">
        <f t="shared" si="341"/>
        <v>1.1740789266958518</v>
      </c>
      <c r="GC104" s="35">
        <v>44804</v>
      </c>
      <c r="GD104" s="35">
        <f t="shared" si="342"/>
        <v>-32980</v>
      </c>
      <c r="GE104" s="36">
        <f t="shared" si="343"/>
        <v>0.57600534814357707</v>
      </c>
      <c r="GF104" s="35">
        <f t="shared" si="344"/>
        <v>318088</v>
      </c>
      <c r="GG104" s="35">
        <f t="shared" si="345"/>
        <v>7539.4100000000326</v>
      </c>
      <c r="GH104" s="36">
        <f t="shared" si="346"/>
        <v>1.0242777144793993</v>
      </c>
      <c r="GI104" s="35">
        <v>137791.97</v>
      </c>
      <c r="GJ104" s="35">
        <f t="shared" si="374"/>
        <v>-30598.03</v>
      </c>
      <c r="GK104" s="36">
        <f t="shared" si="375"/>
        <v>0.81829069422174716</v>
      </c>
      <c r="GL104" s="35">
        <f t="shared" si="347"/>
        <v>455879.97</v>
      </c>
      <c r="GM104" s="35">
        <f t="shared" si="376"/>
        <v>-23058.619999999995</v>
      </c>
      <c r="GN104" s="36">
        <f t="shared" si="377"/>
        <v>0.95185474613770427</v>
      </c>
      <c r="GO104" s="35">
        <v>73954.94</v>
      </c>
      <c r="GP104" s="35">
        <f t="shared" si="348"/>
        <v>-10236.059999999998</v>
      </c>
      <c r="GQ104" s="36">
        <f t="shared" si="349"/>
        <v>0.87841859581190396</v>
      </c>
      <c r="GR104" s="35">
        <v>147948</v>
      </c>
      <c r="GS104" s="35">
        <f t="shared" si="350"/>
        <v>-41145</v>
      </c>
      <c r="GT104" s="36">
        <f t="shared" si="351"/>
        <v>0.78240865605813015</v>
      </c>
      <c r="GU104" s="35">
        <f t="shared" si="352"/>
        <v>221902.94</v>
      </c>
      <c r="GV104" s="35">
        <f t="shared" si="353"/>
        <v>-51381.06</v>
      </c>
      <c r="GW104" s="36">
        <f t="shared" si="354"/>
        <v>0.81198657806530938</v>
      </c>
      <c r="GX104" s="35">
        <v>40296</v>
      </c>
      <c r="GY104" s="35">
        <f t="shared" si="355"/>
        <v>-4508</v>
      </c>
      <c r="GZ104" s="36">
        <f t="shared" si="356"/>
        <v>0.89938398357289528</v>
      </c>
      <c r="HA104" s="35">
        <f t="shared" si="357"/>
        <v>262198.94</v>
      </c>
      <c r="HB104" s="35">
        <f t="shared" si="358"/>
        <v>-55889.06</v>
      </c>
      <c r="HC104" s="36">
        <f t="shared" si="359"/>
        <v>0.82429686124594448</v>
      </c>
      <c r="HD104" s="35">
        <v>140966</v>
      </c>
      <c r="HE104" s="35">
        <f t="shared" si="360"/>
        <v>3174.0299999999988</v>
      </c>
      <c r="HF104" s="36">
        <f t="shared" si="361"/>
        <v>1.0230349417313651</v>
      </c>
      <c r="HG104" s="35">
        <f t="shared" si="362"/>
        <v>403164.94</v>
      </c>
      <c r="HH104" s="35">
        <f t="shared" si="363"/>
        <v>-52715.02999999997</v>
      </c>
      <c r="HI104" s="36">
        <f t="shared" si="364"/>
        <v>0.88436642653986319</v>
      </c>
      <c r="HJ104" s="22">
        <f t="shared" si="365"/>
        <v>165297.62540000002</v>
      </c>
      <c r="HK104" s="37">
        <f t="shared" si="366"/>
        <v>-21613.162299999985</v>
      </c>
    </row>
    <row r="105" spans="1:219" s="1" customFormat="1" ht="11.25" x14ac:dyDescent="0.2">
      <c r="A105" s="13">
        <v>95</v>
      </c>
      <c r="B105" s="21">
        <v>67</v>
      </c>
      <c r="C105" s="21" t="s">
        <v>210</v>
      </c>
      <c r="D105" s="13">
        <v>1001048399</v>
      </c>
      <c r="E105" s="13"/>
      <c r="F105" s="13">
        <v>86618101</v>
      </c>
      <c r="G105" s="22"/>
      <c r="H105" s="22"/>
      <c r="I105" s="22"/>
      <c r="J105" s="23"/>
      <c r="K105" s="22"/>
      <c r="L105" s="22"/>
      <c r="M105" s="22"/>
      <c r="N105" s="23"/>
      <c r="O105" s="22"/>
      <c r="P105" s="22"/>
      <c r="Q105" s="22"/>
      <c r="R105" s="23"/>
      <c r="S105" s="22"/>
      <c r="T105" s="22"/>
      <c r="U105" s="22"/>
      <c r="V105" s="23"/>
      <c r="W105" s="22"/>
      <c r="X105" s="22"/>
      <c r="Y105" s="24"/>
      <c r="Z105" s="22"/>
      <c r="AA105" s="22"/>
      <c r="AB105" s="24"/>
      <c r="AC105" s="22"/>
      <c r="AD105" s="22"/>
      <c r="AE105" s="24"/>
      <c r="AF105" s="25"/>
      <c r="AG105" s="25"/>
      <c r="AH105" s="26"/>
      <c r="AI105" s="22"/>
      <c r="AJ105" s="22"/>
      <c r="AK105" s="24"/>
      <c r="AL105" s="22"/>
      <c r="AM105" s="22"/>
      <c r="AN105" s="24"/>
      <c r="AO105" s="22"/>
      <c r="AP105" s="22"/>
      <c r="AQ105" s="24"/>
      <c r="AR105" s="27"/>
      <c r="AS105" s="27"/>
      <c r="AT105" s="28"/>
      <c r="AU105" s="22"/>
      <c r="AV105" s="22"/>
      <c r="AW105" s="24"/>
      <c r="AX105" s="22"/>
      <c r="AY105" s="22"/>
      <c r="AZ105" s="24"/>
      <c r="BA105" s="22"/>
      <c r="BB105" s="22"/>
      <c r="BC105" s="24"/>
      <c r="BD105" s="27"/>
      <c r="BE105" s="27"/>
      <c r="BF105" s="28"/>
      <c r="BG105" s="22"/>
      <c r="BH105" s="22"/>
      <c r="BI105" s="24"/>
      <c r="BJ105" s="22"/>
      <c r="BK105" s="22"/>
      <c r="BL105" s="24"/>
      <c r="BM105" s="22"/>
      <c r="BN105" s="22"/>
      <c r="BO105" s="24"/>
      <c r="BP105" s="27"/>
      <c r="BQ105" s="22"/>
      <c r="BR105" s="24"/>
      <c r="BS105" s="22"/>
      <c r="BT105" s="22"/>
      <c r="BU105" s="24"/>
      <c r="BV105" s="22"/>
      <c r="BW105" s="22"/>
      <c r="BX105" s="24"/>
      <c r="BY105" s="22"/>
      <c r="BZ105" s="22"/>
      <c r="CA105" s="24"/>
      <c r="CB105" s="29"/>
      <c r="CC105" s="29"/>
      <c r="CD105" s="30"/>
      <c r="CE105" s="22"/>
      <c r="CF105" s="22"/>
      <c r="CG105" s="24"/>
      <c r="CH105" s="22"/>
      <c r="CI105" s="22"/>
      <c r="CJ105" s="24"/>
      <c r="CK105" s="22"/>
      <c r="CL105" s="22"/>
      <c r="CM105" s="24"/>
      <c r="CN105" s="29"/>
      <c r="CO105" s="29"/>
      <c r="CP105" s="30"/>
      <c r="CQ105" s="22"/>
      <c r="CR105" s="22"/>
      <c r="CS105" s="24"/>
      <c r="CT105" s="22"/>
      <c r="CU105" s="22"/>
      <c r="CV105" s="24"/>
      <c r="CW105" s="22"/>
      <c r="CX105" s="22"/>
      <c r="CY105" s="24"/>
      <c r="CZ105" s="29"/>
      <c r="DA105" s="29"/>
      <c r="DB105" s="30"/>
      <c r="DC105" s="22"/>
      <c r="DD105" s="22"/>
      <c r="DE105" s="24"/>
      <c r="DF105" s="22"/>
      <c r="DG105" s="22"/>
      <c r="DH105" s="24"/>
      <c r="DI105" s="22"/>
      <c r="DJ105" s="22"/>
      <c r="DK105" s="24"/>
      <c r="DL105" s="29"/>
      <c r="DM105" s="29"/>
      <c r="DN105" s="30"/>
      <c r="DO105" s="22"/>
      <c r="DP105" s="22"/>
      <c r="DQ105" s="24"/>
      <c r="DR105" s="22"/>
      <c r="DS105" s="22"/>
      <c r="DT105" s="24"/>
      <c r="DU105" s="31"/>
      <c r="DV105" s="31"/>
      <c r="DW105" s="32"/>
      <c r="DX105" s="22"/>
      <c r="DY105" s="22"/>
      <c r="DZ105" s="24"/>
      <c r="EA105" s="31"/>
      <c r="EB105" s="31"/>
      <c r="EC105" s="32"/>
      <c r="ED105" s="22"/>
      <c r="EE105" s="22"/>
      <c r="EF105" s="24"/>
      <c r="EG105" s="22"/>
      <c r="EH105" s="22"/>
      <c r="EI105" s="24"/>
      <c r="EJ105" s="22"/>
      <c r="EK105" s="22"/>
      <c r="EL105" s="24"/>
      <c r="EM105" s="31"/>
      <c r="EN105" s="31"/>
      <c r="EO105" s="32"/>
      <c r="EP105" s="22"/>
      <c r="EQ105" s="22"/>
      <c r="ER105" s="24"/>
      <c r="ES105" s="22"/>
      <c r="ET105" s="22"/>
      <c r="EU105" s="24"/>
      <c r="EV105" s="31"/>
      <c r="EW105" s="31"/>
      <c r="EX105" s="32"/>
      <c r="EY105" s="22">
        <v>65621</v>
      </c>
      <c r="EZ105" s="22">
        <f t="shared" si="475"/>
        <v>65621</v>
      </c>
      <c r="FA105" s="24" t="e">
        <f t="shared" si="476"/>
        <v>#DIV/0!</v>
      </c>
      <c r="FB105" s="22">
        <v>67320</v>
      </c>
      <c r="FC105" s="22">
        <f t="shared" si="477"/>
        <v>67320</v>
      </c>
      <c r="FD105" s="24" t="e">
        <f t="shared" si="478"/>
        <v>#DIV/0!</v>
      </c>
      <c r="FE105" s="33">
        <f t="shared" si="367"/>
        <v>132941</v>
      </c>
      <c r="FF105" s="33">
        <f t="shared" si="479"/>
        <v>132941</v>
      </c>
      <c r="FG105" s="34" t="e">
        <f t="shared" si="480"/>
        <v>#DIV/0!</v>
      </c>
      <c r="FH105" s="22">
        <v>67379</v>
      </c>
      <c r="FI105" s="22">
        <f t="shared" si="481"/>
        <v>67379</v>
      </c>
      <c r="FJ105" s="24" t="e">
        <f t="shared" si="482"/>
        <v>#DIV/0!</v>
      </c>
      <c r="FK105" s="33">
        <f t="shared" si="368"/>
        <v>200320</v>
      </c>
      <c r="FL105" s="33">
        <f t="shared" si="483"/>
        <v>200320</v>
      </c>
      <c r="FM105" s="34" t="e">
        <f t="shared" si="484"/>
        <v>#DIV/0!</v>
      </c>
      <c r="FN105" s="22">
        <v>99002</v>
      </c>
      <c r="FO105" s="22">
        <f t="shared" si="485"/>
        <v>99002</v>
      </c>
      <c r="FP105" s="24" t="e">
        <f t="shared" si="486"/>
        <v>#DIV/0!</v>
      </c>
      <c r="FQ105" s="35">
        <f t="shared" si="369"/>
        <v>299322</v>
      </c>
      <c r="FR105" s="35">
        <f t="shared" si="370"/>
        <v>299322</v>
      </c>
      <c r="FS105" s="36" t="e">
        <f t="shared" si="371"/>
        <v>#DIV/0!</v>
      </c>
      <c r="FT105" s="35">
        <v>127799</v>
      </c>
      <c r="FU105" s="35">
        <f t="shared" si="372"/>
        <v>62178</v>
      </c>
      <c r="FV105" s="36">
        <f t="shared" si="373"/>
        <v>1.9475320400481553</v>
      </c>
      <c r="FW105" s="35">
        <v>153789</v>
      </c>
      <c r="FX105" s="35">
        <f t="shared" si="337"/>
        <v>86469</v>
      </c>
      <c r="FY105" s="36">
        <f t="shared" si="338"/>
        <v>2.2844474153297685</v>
      </c>
      <c r="FZ105" s="35">
        <f t="shared" si="339"/>
        <v>281588</v>
      </c>
      <c r="GA105" s="35">
        <f t="shared" si="340"/>
        <v>148647</v>
      </c>
      <c r="GB105" s="36">
        <f t="shared" si="341"/>
        <v>2.1181426347026124</v>
      </c>
      <c r="GC105" s="35">
        <v>167699</v>
      </c>
      <c r="GD105" s="35">
        <f t="shared" si="342"/>
        <v>100320</v>
      </c>
      <c r="GE105" s="36">
        <f t="shared" si="343"/>
        <v>2.4888911975541341</v>
      </c>
      <c r="GF105" s="35">
        <f t="shared" si="344"/>
        <v>449287</v>
      </c>
      <c r="GG105" s="35">
        <f t="shared" si="345"/>
        <v>248967</v>
      </c>
      <c r="GH105" s="36">
        <f t="shared" si="346"/>
        <v>2.2428464456869008</v>
      </c>
      <c r="GI105" s="35">
        <v>200347</v>
      </c>
      <c r="GJ105" s="35">
        <f t="shared" si="374"/>
        <v>101345</v>
      </c>
      <c r="GK105" s="36">
        <f t="shared" si="375"/>
        <v>2.0236661885618474</v>
      </c>
      <c r="GL105" s="35">
        <f t="shared" si="347"/>
        <v>649634</v>
      </c>
      <c r="GM105" s="35">
        <f t="shared" si="376"/>
        <v>350312</v>
      </c>
      <c r="GN105" s="36">
        <f t="shared" si="377"/>
        <v>2.1703516614214791</v>
      </c>
      <c r="GO105" s="35">
        <v>102651</v>
      </c>
      <c r="GP105" s="35">
        <f t="shared" si="348"/>
        <v>-25148</v>
      </c>
      <c r="GQ105" s="36">
        <f t="shared" si="349"/>
        <v>0.80322224743542592</v>
      </c>
      <c r="GR105" s="35">
        <v>142042.43</v>
      </c>
      <c r="GS105" s="35">
        <f t="shared" si="350"/>
        <v>-11746.570000000007</v>
      </c>
      <c r="GT105" s="36">
        <f t="shared" si="351"/>
        <v>0.92361891942856766</v>
      </c>
      <c r="GU105" s="35">
        <f t="shared" si="352"/>
        <v>244693.43</v>
      </c>
      <c r="GV105" s="35">
        <f t="shared" si="353"/>
        <v>-36894.570000000007</v>
      </c>
      <c r="GW105" s="36">
        <f t="shared" si="354"/>
        <v>0.8689767674758867</v>
      </c>
      <c r="GX105" s="35">
        <v>151776</v>
      </c>
      <c r="GY105" s="35">
        <f t="shared" si="355"/>
        <v>-15923</v>
      </c>
      <c r="GZ105" s="36">
        <f t="shared" si="356"/>
        <v>0.90505011955944881</v>
      </c>
      <c r="HA105" s="35">
        <f t="shared" si="357"/>
        <v>396469.43</v>
      </c>
      <c r="HB105" s="35">
        <f t="shared" si="358"/>
        <v>-52817.570000000007</v>
      </c>
      <c r="HC105" s="36">
        <f t="shared" si="359"/>
        <v>0.88244135708355687</v>
      </c>
      <c r="HD105" s="35">
        <v>181771</v>
      </c>
      <c r="HE105" s="35">
        <f t="shared" si="360"/>
        <v>-18576</v>
      </c>
      <c r="HF105" s="36">
        <f t="shared" si="361"/>
        <v>0.90728086769454996</v>
      </c>
      <c r="HG105" s="35">
        <f t="shared" si="362"/>
        <v>578240.42999999993</v>
      </c>
      <c r="HH105" s="35">
        <f t="shared" si="363"/>
        <v>-71393.570000000065</v>
      </c>
      <c r="HI105" s="36">
        <f t="shared" si="364"/>
        <v>0.89010185735352509</v>
      </c>
      <c r="HJ105" s="22">
        <f t="shared" si="365"/>
        <v>190819.34189999997</v>
      </c>
      <c r="HK105" s="37">
        <f t="shared" si="366"/>
        <v>-23559.878100000024</v>
      </c>
    </row>
    <row r="106" spans="1:219" s="1" customFormat="1" ht="11.25" x14ac:dyDescent="0.2">
      <c r="A106" s="13">
        <v>96</v>
      </c>
      <c r="B106" s="21">
        <v>2</v>
      </c>
      <c r="C106" s="21" t="s">
        <v>211</v>
      </c>
      <c r="D106" s="13">
        <v>1012004844</v>
      </c>
      <c r="E106" s="13">
        <v>101201001</v>
      </c>
      <c r="F106" s="13">
        <v>86618101</v>
      </c>
      <c r="G106" s="22">
        <v>248097</v>
      </c>
      <c r="H106" s="22">
        <v>193731</v>
      </c>
      <c r="I106" s="22">
        <v>196056</v>
      </c>
      <c r="J106" s="23">
        <f t="shared" ref="J106:J116" si="591">G106+H106+I106</f>
        <v>637884</v>
      </c>
      <c r="K106" s="22">
        <v>323003</v>
      </c>
      <c r="L106" s="22">
        <v>164933</v>
      </c>
      <c r="M106" s="22">
        <v>104009</v>
      </c>
      <c r="N106" s="23">
        <f t="shared" ref="N106:N116" si="592">J106+K106+L106+M106</f>
        <v>1229829</v>
      </c>
      <c r="O106" s="22">
        <v>219090</v>
      </c>
      <c r="P106" s="22">
        <v>140946</v>
      </c>
      <c r="Q106" s="22">
        <v>160692</v>
      </c>
      <c r="R106" s="23">
        <f t="shared" ref="R106:R116" si="593">N106+O106+P106+Q106</f>
        <v>1750557</v>
      </c>
      <c r="S106" s="22">
        <v>300960</v>
      </c>
      <c r="T106" s="22">
        <v>322114</v>
      </c>
      <c r="U106" s="22">
        <v>407231</v>
      </c>
      <c r="V106" s="23">
        <f t="shared" ref="V106:V116" si="594">R106+S106+T106+U106</f>
        <v>2780862</v>
      </c>
      <c r="W106" s="22">
        <v>419071</v>
      </c>
      <c r="X106" s="22">
        <f t="shared" ref="X106:X116" si="595">W106-G106</f>
        <v>170974</v>
      </c>
      <c r="Y106" s="24">
        <f t="shared" ref="Y106:Y116" si="596">W106/G106</f>
        <v>1.6891417469779966</v>
      </c>
      <c r="Z106" s="22">
        <v>443780</v>
      </c>
      <c r="AA106" s="22">
        <f t="shared" ref="AA106:AA116" si="597">Z106-H106</f>
        <v>250049</v>
      </c>
      <c r="AB106" s="24">
        <f t="shared" ref="AB106:AB116" si="598">Z106/H106</f>
        <v>2.2907020559435507</v>
      </c>
      <c r="AC106" s="22">
        <v>100000</v>
      </c>
      <c r="AD106" s="22">
        <f t="shared" ref="AD106:AD116" si="599">AC106-I106</f>
        <v>-96056</v>
      </c>
      <c r="AE106" s="24">
        <f t="shared" ref="AE106:AE116" si="600">AC106/I106</f>
        <v>0.51005835067531724</v>
      </c>
      <c r="AF106" s="25">
        <f t="shared" ref="AF106:AF116" si="601">W106+Z106+AC106</f>
        <v>962851</v>
      </c>
      <c r="AG106" s="25">
        <f t="shared" ref="AG106:AG116" si="602">AF106-J106</f>
        <v>324967</v>
      </c>
      <c r="AH106" s="26">
        <f t="shared" ref="AH106:AH116" si="603">AF106/J106</f>
        <v>1.5094452909933467</v>
      </c>
      <c r="AI106" s="22">
        <v>965805</v>
      </c>
      <c r="AJ106" s="22">
        <f t="shared" ref="AJ106:AJ116" si="604">AI106-K106</f>
        <v>642802</v>
      </c>
      <c r="AK106" s="24">
        <f t="shared" ref="AK106:AK116" si="605">AI106/K106</f>
        <v>2.9900805874868035</v>
      </c>
      <c r="AL106" s="22">
        <v>4342.72</v>
      </c>
      <c r="AM106" s="22">
        <f t="shared" ref="AM106:AM116" si="606">AL106-L106</f>
        <v>-160590.28</v>
      </c>
      <c r="AN106" s="24">
        <f t="shared" ref="AN106:AN116" si="607">AL106/L106</f>
        <v>2.6330206811250631E-2</v>
      </c>
      <c r="AO106" s="22">
        <v>1334288.52</v>
      </c>
      <c r="AP106" s="22">
        <f t="shared" ref="AP106:AP116" si="608">AO106-M106</f>
        <v>1230279.52</v>
      </c>
      <c r="AQ106" s="24">
        <f t="shared" ref="AQ106:AQ116" si="609">AO106/M106</f>
        <v>12.828587141497371</v>
      </c>
      <c r="AR106" s="27">
        <f t="shared" ref="AR106:AR116" si="610">AF106+AI106+AL106+AO106</f>
        <v>3267287.24</v>
      </c>
      <c r="AS106" s="27">
        <f t="shared" ref="AS106:AS116" si="611">AR106-N106</f>
        <v>2037458.2400000002</v>
      </c>
      <c r="AT106" s="28">
        <f t="shared" ref="AT106:AT116" si="612">AR106/N106</f>
        <v>2.6567004355890131</v>
      </c>
      <c r="AU106" s="22">
        <v>591668.5</v>
      </c>
      <c r="AV106" s="22">
        <f t="shared" ref="AV106:AV116" si="613">AU106-O106</f>
        <v>372578.5</v>
      </c>
      <c r="AW106" s="24">
        <f t="shared" ref="AW106:AW116" si="614">AU106/O106</f>
        <v>2.7005728239536264</v>
      </c>
      <c r="AX106" s="22">
        <v>537996.12</v>
      </c>
      <c r="AY106" s="22">
        <f t="shared" ref="AY106:AY116" si="615">AX106-P106</f>
        <v>397050.12</v>
      </c>
      <c r="AZ106" s="24">
        <f t="shared" ref="AZ106:AZ116" si="616">AX106/P106</f>
        <v>3.8170371631688731</v>
      </c>
      <c r="BA106" s="22">
        <v>541781</v>
      </c>
      <c r="BB106" s="22">
        <f t="shared" ref="BB106:BB116" si="617">BA106-Q106</f>
        <v>381089</v>
      </c>
      <c r="BC106" s="24">
        <f t="shared" ref="BC106:BC116" si="618">BA106/Q106</f>
        <v>3.3715492992806113</v>
      </c>
      <c r="BD106" s="27">
        <f t="shared" ref="BD106:BD116" si="619">AR106+AU106+AX106+BA106</f>
        <v>4938732.8600000003</v>
      </c>
      <c r="BE106" s="27">
        <f t="shared" ref="BE106:BE116" si="620">BD106-R106</f>
        <v>3188175.8600000003</v>
      </c>
      <c r="BF106" s="28">
        <f t="shared" ref="BF106:BF116" si="621">BD106/R106</f>
        <v>2.8212351040268899</v>
      </c>
      <c r="BG106" s="22">
        <v>653296</v>
      </c>
      <c r="BH106" s="22">
        <f t="shared" ref="BH106:BH116" si="622">BG106-S106</f>
        <v>352336</v>
      </c>
      <c r="BI106" s="24">
        <f t="shared" ref="BI106:BI116" si="623">BG106/S106</f>
        <v>2.1707070707070706</v>
      </c>
      <c r="BJ106" s="22">
        <v>573798.46</v>
      </c>
      <c r="BK106" s="22">
        <f t="shared" ref="BK106:BK116" si="624">BJ106-T106</f>
        <v>251684.45999999996</v>
      </c>
      <c r="BL106" s="24">
        <f t="shared" ref="BL106:BL116" si="625">BJ106/T106</f>
        <v>1.7813521299912451</v>
      </c>
      <c r="BM106" s="22">
        <v>643531</v>
      </c>
      <c r="BN106" s="22">
        <f t="shared" ref="BN106:BN116" si="626">BM106-U106</f>
        <v>236300</v>
      </c>
      <c r="BO106" s="24">
        <f t="shared" ref="BO106:BO116" si="627">BM106/U106</f>
        <v>1.5802603436378861</v>
      </c>
      <c r="BP106" s="27">
        <f t="shared" ref="BP106:BP116" si="628">BD106+BG106+BJ106+BM106</f>
        <v>6809358.3200000003</v>
      </c>
      <c r="BQ106" s="22">
        <f t="shared" ref="BQ106:BQ116" si="629">BP106-V106</f>
        <v>4028496.3200000003</v>
      </c>
      <c r="BR106" s="24">
        <f t="shared" ref="BR106:BR116" si="630">BP106/V106</f>
        <v>2.4486502098989451</v>
      </c>
      <c r="BS106" s="22">
        <v>544707</v>
      </c>
      <c r="BT106" s="22">
        <f t="shared" ref="BT106:BT116" si="631">BS106-W106</f>
        <v>125636</v>
      </c>
      <c r="BU106" s="24">
        <f t="shared" ref="BU106:BU116" si="632">BS106/W106</f>
        <v>1.2997964545387297</v>
      </c>
      <c r="BV106" s="22">
        <v>396617</v>
      </c>
      <c r="BW106" s="22">
        <f t="shared" ref="BW106:BW116" si="633">BV106-Z106</f>
        <v>-47163</v>
      </c>
      <c r="BX106" s="24">
        <f t="shared" ref="BX106:BX116" si="634">BV106/Z106</f>
        <v>0.89372436793005539</v>
      </c>
      <c r="BY106" s="22">
        <v>325926</v>
      </c>
      <c r="BZ106" s="22">
        <f t="shared" ref="BZ106:BZ116" si="635">BY106-AC106</f>
        <v>225926</v>
      </c>
      <c r="CA106" s="24">
        <f t="shared" ref="CA106:CA116" si="636">BY106/AC106</f>
        <v>3.2592599999999998</v>
      </c>
      <c r="CB106" s="29">
        <f t="shared" ref="CB106:CB116" si="637">BS106+BV106+BY106</f>
        <v>1267250</v>
      </c>
      <c r="CC106" s="29">
        <f t="shared" ref="CC106:CC116" si="638">CB106-AF106</f>
        <v>304399</v>
      </c>
      <c r="CD106" s="30">
        <f t="shared" ref="CD106:CD116" si="639">CB106/AF106</f>
        <v>1.3161434115974331</v>
      </c>
      <c r="CE106" s="22">
        <v>393286</v>
      </c>
      <c r="CF106" s="22">
        <f t="shared" ref="CF106:CF116" si="640">CE106-AI106</f>
        <v>-572519</v>
      </c>
      <c r="CG106" s="24">
        <f t="shared" ref="CG106:CG116" si="641">CE106/AI106</f>
        <v>0.40721056527974075</v>
      </c>
      <c r="CH106" s="22">
        <v>601542</v>
      </c>
      <c r="CI106" s="22">
        <f t="shared" ref="CI106:CI116" si="642">CH106-AL106</f>
        <v>597199.28</v>
      </c>
      <c r="CJ106" s="24">
        <f t="shared" ref="CJ106:CJ116" si="643">CH106/AL106</f>
        <v>138.51733475793972</v>
      </c>
      <c r="CK106" s="22">
        <v>428662</v>
      </c>
      <c r="CL106" s="22">
        <f t="shared" ref="CL106:CL116" si="644">CK106-AO106</f>
        <v>-905626.52</v>
      </c>
      <c r="CM106" s="24">
        <f t="shared" ref="CM106:CM116" si="645">CK106/AO106</f>
        <v>0.3212663480009556</v>
      </c>
      <c r="CN106" s="29">
        <f t="shared" ref="CN106:CN116" si="646">CB106+CE106+CH106+CK106</f>
        <v>2690740</v>
      </c>
      <c r="CO106" s="29">
        <f t="shared" ref="CO106:CO116" si="647">CN106-AR106</f>
        <v>-576547.24000000022</v>
      </c>
      <c r="CP106" s="30">
        <f t="shared" ref="CP106:CP116" si="648">CN106/AR106</f>
        <v>0.82353946939786038</v>
      </c>
      <c r="CQ106" s="22">
        <v>343244.27</v>
      </c>
      <c r="CR106" s="22">
        <f t="shared" ref="CR106:CR116" si="649">CQ106-AU106</f>
        <v>-248424.22999999998</v>
      </c>
      <c r="CS106" s="24">
        <f t="shared" ref="CS106:CS116" si="650">CQ106/AU106</f>
        <v>0.58012936297943873</v>
      </c>
      <c r="CT106" s="22">
        <v>402216</v>
      </c>
      <c r="CU106" s="22">
        <f t="shared" ref="CU106:CU116" si="651">CT106-AX106</f>
        <v>-135780.12</v>
      </c>
      <c r="CV106" s="24">
        <f t="shared" ref="CV106:CV116" si="652">CT106/AX106</f>
        <v>0.74761877464841198</v>
      </c>
      <c r="CW106" s="22">
        <v>378522</v>
      </c>
      <c r="CX106" s="22">
        <f t="shared" ref="CX106:CX116" si="653">CW106-BA106</f>
        <v>-163259</v>
      </c>
      <c r="CY106" s="24">
        <f t="shared" ref="CY106:CY116" si="654">CW106/BA106</f>
        <v>0.69866237464953551</v>
      </c>
      <c r="CZ106" s="29">
        <f t="shared" ref="CZ106:CZ116" si="655">CN106+CQ106+CT106+CW106</f>
        <v>3814722.27</v>
      </c>
      <c r="DA106" s="29">
        <f t="shared" ref="DA106:DA116" si="656">CZ106-BD106</f>
        <v>-1124010.5900000003</v>
      </c>
      <c r="DB106" s="30">
        <f t="shared" ref="DB106:DB116" si="657">CZ106/BD106</f>
        <v>0.7724091134583051</v>
      </c>
      <c r="DC106" s="22">
        <v>392037</v>
      </c>
      <c r="DD106" s="22">
        <f t="shared" ref="DD106:DD116" si="658">DC106-BG106</f>
        <v>-261259</v>
      </c>
      <c r="DE106" s="24">
        <f t="shared" ref="DE106:DE116" si="659">DC106/BG106</f>
        <v>0.60009092356297911</v>
      </c>
      <c r="DF106" s="22">
        <v>365966</v>
      </c>
      <c r="DG106" s="22">
        <f t="shared" ref="DG106:DG116" si="660">DF106-BJ106</f>
        <v>-207832.45999999996</v>
      </c>
      <c r="DH106" s="24">
        <f t="shared" ref="DH106:DH116" si="661">DF106/BJ106</f>
        <v>0.63779536808098092</v>
      </c>
      <c r="DI106" s="22">
        <v>416156</v>
      </c>
      <c r="DJ106" s="22">
        <f t="shared" ref="DJ106:DJ116" si="662">DI106-BM106</f>
        <v>-227375</v>
      </c>
      <c r="DK106" s="24">
        <f t="shared" ref="DK106:DK116" si="663">DI106/BM106</f>
        <v>0.6466759177102579</v>
      </c>
      <c r="DL106" s="29">
        <f t="shared" ref="DL106:DL116" si="664">CZ106+DC106+DF106+DI106</f>
        <v>4988881.2699999996</v>
      </c>
      <c r="DM106" s="29">
        <f t="shared" ref="DM106:DM116" si="665">DL106-BP106</f>
        <v>-1820477.0500000007</v>
      </c>
      <c r="DN106" s="30">
        <f t="shared" ref="DN106:DN116" si="666">DL106/BP106</f>
        <v>0.73265071913560265</v>
      </c>
      <c r="DO106" s="22">
        <v>713046</v>
      </c>
      <c r="DP106" s="22">
        <f t="shared" ref="DP106:DP116" si="667">DO106-BV106-BS106</f>
        <v>-228278</v>
      </c>
      <c r="DQ106" s="24">
        <f t="shared" ref="DQ106:DQ116" si="668">DO106/(BV106+BS106)</f>
        <v>0.75749263802898892</v>
      </c>
      <c r="DR106" s="22">
        <v>411797</v>
      </c>
      <c r="DS106" s="22">
        <f t="shared" ref="DS106:DS116" si="669">DR106-BY106</f>
        <v>85871</v>
      </c>
      <c r="DT106" s="24">
        <f t="shared" ref="DT106:DT116" si="670">DR106/BY106</f>
        <v>1.2634677810300499</v>
      </c>
      <c r="DU106" s="31">
        <f t="shared" ref="DU106:DU116" si="671">DO106+DR106</f>
        <v>1124843</v>
      </c>
      <c r="DV106" s="31">
        <f t="shared" ref="DV106:DV116" si="672">DU106-CB106</f>
        <v>-142407</v>
      </c>
      <c r="DW106" s="32">
        <f t="shared" ref="DW106:DW116" si="673">DU106/CB106</f>
        <v>0.88762517261787333</v>
      </c>
      <c r="DX106" s="22">
        <v>1185766</v>
      </c>
      <c r="DY106" s="22">
        <f t="shared" ref="DY106:DY116" si="674">DX106-(CK106+CH106+CE106)</f>
        <v>-237724</v>
      </c>
      <c r="DZ106" s="24">
        <f t="shared" ref="DZ106:DZ116" si="675">DX106/(CK106+CH106+CE106)</f>
        <v>0.83299917807641777</v>
      </c>
      <c r="EA106" s="31">
        <f t="shared" ref="EA106:EA116" si="676">DU106+DX106</f>
        <v>2310609</v>
      </c>
      <c r="EB106" s="31">
        <f t="shared" ref="EB106:EB116" si="677">EA106-CN106</f>
        <v>-380131</v>
      </c>
      <c r="EC106" s="32">
        <f t="shared" ref="EC106:EC116" si="678">EA106/CN106</f>
        <v>0.85872622401272514</v>
      </c>
      <c r="ED106" s="22">
        <v>369874</v>
      </c>
      <c r="EE106" s="22">
        <f t="shared" ref="EE106:EE116" si="679">ED106-CQ106</f>
        <v>26629.729999999981</v>
      </c>
      <c r="EF106" s="24">
        <f t="shared" ref="EF106:EF116" si="680">ED106/CQ106</f>
        <v>1.0775824458773922</v>
      </c>
      <c r="EG106" s="22">
        <v>404240</v>
      </c>
      <c r="EH106" s="22">
        <f t="shared" ref="EH106:EH116" si="681">EG106-CT106</f>
        <v>2024</v>
      </c>
      <c r="EI106" s="24">
        <f t="shared" ref="EI106:EI116" si="682">EG106/CT106</f>
        <v>1.0050321220438769</v>
      </c>
      <c r="EJ106" s="22">
        <v>362254</v>
      </c>
      <c r="EK106" s="22">
        <f t="shared" ref="EK106:EK116" si="683">EJ106-CW106</f>
        <v>-16268</v>
      </c>
      <c r="EL106" s="24">
        <f t="shared" ref="EL106:EL116" si="684">EJ106/CW106</f>
        <v>0.95702231310201258</v>
      </c>
      <c r="EM106" s="31">
        <f t="shared" ref="EM106:EM116" si="685">EA106+ED106+EG106+EJ106</f>
        <v>3446977</v>
      </c>
      <c r="EN106" s="31">
        <f t="shared" ref="EN106:EN116" si="686">EM106-CZ106</f>
        <v>-367745.27</v>
      </c>
      <c r="EO106" s="32">
        <f t="shared" ref="EO106:EO116" si="687">EM106/CZ106</f>
        <v>0.90359841582910305</v>
      </c>
      <c r="EP106" s="22">
        <v>790907</v>
      </c>
      <c r="EQ106" s="22">
        <f t="shared" ref="EQ106:EQ116" si="688">EP106-DF106-DC106</f>
        <v>32904</v>
      </c>
      <c r="ER106" s="24">
        <f t="shared" ref="ER106:ER116" si="689">EP106/(DC106+DF106)</f>
        <v>1.0434087991736181</v>
      </c>
      <c r="ES106" s="22">
        <v>641116</v>
      </c>
      <c r="ET106" s="22">
        <f t="shared" ref="ET106:ET116" si="690">ES106-DI106</f>
        <v>224960</v>
      </c>
      <c r="EU106" s="24">
        <f t="shared" ref="EU106:EU116" si="691">ES106/DI106</f>
        <v>1.5405665183248589</v>
      </c>
      <c r="EV106" s="31">
        <f t="shared" ref="EV106:EV116" si="692">EM106+EP106+ES106</f>
        <v>4879000</v>
      </c>
      <c r="EW106" s="31">
        <f t="shared" ref="EW106:EW116" si="693">EV106-DL106</f>
        <v>-109881.26999999955</v>
      </c>
      <c r="EX106" s="32">
        <f t="shared" ref="EX106:EX116" si="694">EV106/DL106</f>
        <v>0.97797476747727863</v>
      </c>
      <c r="EY106" s="22">
        <v>1795723</v>
      </c>
      <c r="EZ106" s="22">
        <f t="shared" si="475"/>
        <v>670880</v>
      </c>
      <c r="FA106" s="24">
        <f t="shared" si="476"/>
        <v>1.5964210116434028</v>
      </c>
      <c r="FB106" s="22">
        <v>2068390</v>
      </c>
      <c r="FC106" s="22">
        <f t="shared" si="477"/>
        <v>882624</v>
      </c>
      <c r="FD106" s="24">
        <f t="shared" si="478"/>
        <v>1.7443492223592176</v>
      </c>
      <c r="FE106" s="33">
        <f t="shared" si="367"/>
        <v>3864113</v>
      </c>
      <c r="FF106" s="33">
        <f t="shared" si="479"/>
        <v>1553504</v>
      </c>
      <c r="FG106" s="34">
        <f t="shared" si="480"/>
        <v>1.6723353020783698</v>
      </c>
      <c r="FH106" s="22">
        <v>2718694</v>
      </c>
      <c r="FI106" s="22">
        <f t="shared" si="481"/>
        <v>1582326</v>
      </c>
      <c r="FJ106" s="24">
        <f t="shared" si="482"/>
        <v>2.3924415330245132</v>
      </c>
      <c r="FK106" s="39">
        <f t="shared" si="368"/>
        <v>6582807</v>
      </c>
      <c r="FL106" s="33">
        <f t="shared" si="483"/>
        <v>3135830</v>
      </c>
      <c r="FM106" s="34">
        <f t="shared" si="484"/>
        <v>1.9097333692682024</v>
      </c>
      <c r="FN106" s="22">
        <v>86073</v>
      </c>
      <c r="FO106" s="22">
        <f t="shared" si="485"/>
        <v>-1345950</v>
      </c>
      <c r="FP106" s="24">
        <f t="shared" si="486"/>
        <v>6.0105878187710675E-2</v>
      </c>
      <c r="FQ106" s="35">
        <f t="shared" si="369"/>
        <v>6668880</v>
      </c>
      <c r="FR106" s="35">
        <f t="shared" si="370"/>
        <v>1789880</v>
      </c>
      <c r="FS106" s="36">
        <f t="shared" si="371"/>
        <v>1.3668538634966181</v>
      </c>
      <c r="FT106" s="35">
        <v>31748</v>
      </c>
      <c r="FU106" s="35">
        <f t="shared" si="372"/>
        <v>-1763975</v>
      </c>
      <c r="FV106" s="36">
        <f t="shared" si="373"/>
        <v>1.7679786915910749E-2</v>
      </c>
      <c r="FW106" s="35">
        <v>25729.38</v>
      </c>
      <c r="FX106" s="35">
        <f t="shared" si="337"/>
        <v>-2042660.62</v>
      </c>
      <c r="FY106" s="36">
        <f t="shared" si="338"/>
        <v>1.2439327206184521E-2</v>
      </c>
      <c r="FZ106" s="35">
        <f t="shared" si="339"/>
        <v>57477.380000000005</v>
      </c>
      <c r="GA106" s="35">
        <f t="shared" si="340"/>
        <v>-3806635.62</v>
      </c>
      <c r="GB106" s="36">
        <f t="shared" si="341"/>
        <v>1.4874663344472587E-2</v>
      </c>
      <c r="GC106" s="35">
        <v>12366</v>
      </c>
      <c r="GD106" s="35">
        <f t="shared" si="342"/>
        <v>-2706328</v>
      </c>
      <c r="GE106" s="36">
        <f t="shared" si="343"/>
        <v>4.5485074819012362E-3</v>
      </c>
      <c r="GF106" s="35">
        <f t="shared" si="344"/>
        <v>69843.38</v>
      </c>
      <c r="GG106" s="35">
        <f t="shared" si="345"/>
        <v>-6512963.6200000001</v>
      </c>
      <c r="GH106" s="36">
        <f t="shared" si="346"/>
        <v>1.0609969272986434E-2</v>
      </c>
      <c r="GI106" s="35">
        <v>3217</v>
      </c>
      <c r="GJ106" s="35">
        <f t="shared" si="374"/>
        <v>-82856</v>
      </c>
      <c r="GK106" s="36">
        <f t="shared" si="375"/>
        <v>3.7375251240226316E-2</v>
      </c>
      <c r="GL106" s="35">
        <f t="shared" si="347"/>
        <v>73060.38</v>
      </c>
      <c r="GM106" s="35">
        <f t="shared" si="376"/>
        <v>-6595819.6200000001</v>
      </c>
      <c r="GN106" s="36">
        <f t="shared" si="377"/>
        <v>1.0955419800626193E-2</v>
      </c>
      <c r="GO106" s="35">
        <v>1187</v>
      </c>
      <c r="GP106" s="35">
        <f t="shared" si="348"/>
        <v>-30561</v>
      </c>
      <c r="GQ106" s="36">
        <f t="shared" si="349"/>
        <v>3.7388181932720171E-2</v>
      </c>
      <c r="GR106" s="35">
        <v>0</v>
      </c>
      <c r="GS106" s="35">
        <f t="shared" si="350"/>
        <v>-25729.38</v>
      </c>
      <c r="GT106" s="36">
        <f t="shared" si="351"/>
        <v>0</v>
      </c>
      <c r="GU106" s="35">
        <f t="shared" si="352"/>
        <v>1187</v>
      </c>
      <c r="GV106" s="35">
        <f t="shared" si="353"/>
        <v>-56290.380000000005</v>
      </c>
      <c r="GW106" s="36">
        <f t="shared" si="354"/>
        <v>2.0651602421683103E-2</v>
      </c>
      <c r="GX106" s="35">
        <v>0</v>
      </c>
      <c r="GY106" s="35">
        <f t="shared" si="355"/>
        <v>-12366</v>
      </c>
      <c r="GZ106" s="36">
        <f t="shared" si="356"/>
        <v>0</v>
      </c>
      <c r="HA106" s="35">
        <f t="shared" si="357"/>
        <v>1187</v>
      </c>
      <c r="HB106" s="35">
        <f t="shared" si="358"/>
        <v>-68656.38</v>
      </c>
      <c r="HC106" s="36">
        <f t="shared" si="359"/>
        <v>1.6995168332345885E-2</v>
      </c>
      <c r="HD106" s="35">
        <v>0</v>
      </c>
      <c r="HE106" s="35">
        <f t="shared" si="360"/>
        <v>-3217</v>
      </c>
      <c r="HF106" s="36">
        <f t="shared" si="361"/>
        <v>0</v>
      </c>
      <c r="HG106" s="35">
        <f t="shared" si="362"/>
        <v>1187</v>
      </c>
      <c r="HH106" s="35">
        <f t="shared" si="363"/>
        <v>-71873.38</v>
      </c>
      <c r="HI106" s="36">
        <f t="shared" si="364"/>
        <v>1.6246835836331536E-2</v>
      </c>
      <c r="HJ106" s="22">
        <f t="shared" si="365"/>
        <v>391.71</v>
      </c>
      <c r="HK106" s="37">
        <f t="shared" si="366"/>
        <v>-23718.215400000001</v>
      </c>
    </row>
    <row r="107" spans="1:219" s="1" customFormat="1" ht="11.25" x14ac:dyDescent="0.2">
      <c r="A107" s="13">
        <v>97</v>
      </c>
      <c r="B107" s="21">
        <v>8</v>
      </c>
      <c r="C107" s="21" t="s">
        <v>212</v>
      </c>
      <c r="D107" s="13">
        <v>1012003576</v>
      </c>
      <c r="E107" s="13">
        <v>101201001</v>
      </c>
      <c r="F107" s="13">
        <v>86618101</v>
      </c>
      <c r="G107" s="22">
        <v>244573</v>
      </c>
      <c r="H107" s="22">
        <v>218976</v>
      </c>
      <c r="I107" s="22">
        <v>133986.46</v>
      </c>
      <c r="J107" s="23">
        <f t="shared" si="591"/>
        <v>597535.46</v>
      </c>
      <c r="K107" s="22">
        <v>404960</v>
      </c>
      <c r="L107" s="22">
        <v>257725</v>
      </c>
      <c r="M107" s="22">
        <v>227968.8</v>
      </c>
      <c r="N107" s="23">
        <f t="shared" si="592"/>
        <v>1488189.26</v>
      </c>
      <c r="O107" s="22">
        <v>355149</v>
      </c>
      <c r="P107" s="22">
        <v>417986</v>
      </c>
      <c r="Q107" s="22">
        <v>310294</v>
      </c>
      <c r="R107" s="23">
        <f t="shared" si="593"/>
        <v>2571618.2599999998</v>
      </c>
      <c r="S107" s="22">
        <v>253329</v>
      </c>
      <c r="T107" s="22">
        <v>265987</v>
      </c>
      <c r="U107" s="22">
        <v>305476</v>
      </c>
      <c r="V107" s="23">
        <f t="shared" si="594"/>
        <v>3396410.26</v>
      </c>
      <c r="W107" s="22">
        <v>298869</v>
      </c>
      <c r="X107" s="22">
        <f t="shared" si="595"/>
        <v>54296</v>
      </c>
      <c r="Y107" s="24">
        <f t="shared" si="596"/>
        <v>1.2220032464744677</v>
      </c>
      <c r="Z107" s="22">
        <v>286316</v>
      </c>
      <c r="AA107" s="22">
        <f t="shared" si="597"/>
        <v>67340</v>
      </c>
      <c r="AB107" s="24">
        <f t="shared" si="598"/>
        <v>1.3075222855472746</v>
      </c>
      <c r="AC107" s="22">
        <v>263621</v>
      </c>
      <c r="AD107" s="22">
        <f t="shared" si="599"/>
        <v>129634.54000000001</v>
      </c>
      <c r="AE107" s="24">
        <f t="shared" si="600"/>
        <v>1.9675197031102996</v>
      </c>
      <c r="AF107" s="25">
        <f t="shared" si="601"/>
        <v>848806</v>
      </c>
      <c r="AG107" s="25">
        <f t="shared" si="602"/>
        <v>251270.54000000004</v>
      </c>
      <c r="AH107" s="26">
        <f t="shared" si="603"/>
        <v>1.4205115124046364</v>
      </c>
      <c r="AI107" s="22">
        <v>263498</v>
      </c>
      <c r="AJ107" s="22">
        <f t="shared" si="604"/>
        <v>-141462</v>
      </c>
      <c r="AK107" s="24">
        <f t="shared" si="605"/>
        <v>0.6506766100355591</v>
      </c>
      <c r="AL107" s="22">
        <v>306047</v>
      </c>
      <c r="AM107" s="22">
        <f t="shared" si="606"/>
        <v>48322</v>
      </c>
      <c r="AN107" s="24">
        <f t="shared" si="607"/>
        <v>1.1874944223494035</v>
      </c>
      <c r="AO107" s="22">
        <v>522030</v>
      </c>
      <c r="AP107" s="22">
        <f t="shared" si="608"/>
        <v>294061.2</v>
      </c>
      <c r="AQ107" s="24">
        <f t="shared" si="609"/>
        <v>2.2899186204427977</v>
      </c>
      <c r="AR107" s="27">
        <f t="shared" si="610"/>
        <v>1940381</v>
      </c>
      <c r="AS107" s="27">
        <f t="shared" si="611"/>
        <v>452191.74</v>
      </c>
      <c r="AT107" s="28">
        <f t="shared" si="612"/>
        <v>1.3038536509798491</v>
      </c>
      <c r="AU107" s="22">
        <v>162950</v>
      </c>
      <c r="AV107" s="22">
        <f t="shared" si="613"/>
        <v>-192199</v>
      </c>
      <c r="AW107" s="24">
        <f t="shared" si="614"/>
        <v>0.45882150871887573</v>
      </c>
      <c r="AX107" s="22">
        <v>116097.05</v>
      </c>
      <c r="AY107" s="22">
        <f t="shared" si="615"/>
        <v>-301888.95</v>
      </c>
      <c r="AZ107" s="24">
        <f t="shared" si="616"/>
        <v>0.27775344150282544</v>
      </c>
      <c r="BA107" s="22">
        <v>185479.01</v>
      </c>
      <c r="BB107" s="22">
        <f t="shared" si="617"/>
        <v>-124814.98999999999</v>
      </c>
      <c r="BC107" s="24">
        <f t="shared" si="618"/>
        <v>0.59775248635165368</v>
      </c>
      <c r="BD107" s="27">
        <f t="shared" si="619"/>
        <v>2404907.0599999996</v>
      </c>
      <c r="BE107" s="27">
        <f t="shared" si="620"/>
        <v>-166711.20000000019</v>
      </c>
      <c r="BF107" s="28">
        <f t="shared" si="621"/>
        <v>0.93517264883630113</v>
      </c>
      <c r="BG107" s="22">
        <v>126913</v>
      </c>
      <c r="BH107" s="22">
        <f t="shared" si="622"/>
        <v>-126416</v>
      </c>
      <c r="BI107" s="24">
        <f t="shared" si="623"/>
        <v>0.50098093783183129</v>
      </c>
      <c r="BJ107" s="22">
        <v>112514</v>
      </c>
      <c r="BK107" s="22">
        <f t="shared" si="624"/>
        <v>-153473</v>
      </c>
      <c r="BL107" s="24">
        <f t="shared" si="625"/>
        <v>0.42300563561377058</v>
      </c>
      <c r="BM107" s="22">
        <v>190198.19</v>
      </c>
      <c r="BN107" s="22">
        <f t="shared" si="626"/>
        <v>-115277.81</v>
      </c>
      <c r="BO107" s="24">
        <f t="shared" si="627"/>
        <v>0.62262891356440442</v>
      </c>
      <c r="BP107" s="27">
        <f t="shared" si="628"/>
        <v>2834532.2499999995</v>
      </c>
      <c r="BQ107" s="22">
        <f t="shared" si="629"/>
        <v>-561878.01000000024</v>
      </c>
      <c r="BR107" s="24">
        <f t="shared" si="630"/>
        <v>0.83456709673230101</v>
      </c>
      <c r="BS107" s="22">
        <v>116892</v>
      </c>
      <c r="BT107" s="22">
        <f t="shared" si="631"/>
        <v>-181977</v>
      </c>
      <c r="BU107" s="24">
        <f t="shared" si="632"/>
        <v>0.3911145016713008</v>
      </c>
      <c r="BV107" s="22">
        <v>126085</v>
      </c>
      <c r="BW107" s="22">
        <f t="shared" si="633"/>
        <v>-160231</v>
      </c>
      <c r="BX107" s="24">
        <f t="shared" si="634"/>
        <v>0.44037008061023486</v>
      </c>
      <c r="BY107" s="22">
        <v>134566</v>
      </c>
      <c r="BZ107" s="22">
        <f t="shared" si="635"/>
        <v>-129055</v>
      </c>
      <c r="CA107" s="24">
        <f t="shared" si="636"/>
        <v>0.51045250568050349</v>
      </c>
      <c r="CB107" s="29">
        <f t="shared" si="637"/>
        <v>377543</v>
      </c>
      <c r="CC107" s="29">
        <f t="shared" si="638"/>
        <v>-471263</v>
      </c>
      <c r="CD107" s="30">
        <f t="shared" si="639"/>
        <v>0.44479303869199793</v>
      </c>
      <c r="CE107" s="22">
        <v>145233.1</v>
      </c>
      <c r="CF107" s="22">
        <f t="shared" si="640"/>
        <v>-118264.9</v>
      </c>
      <c r="CG107" s="24">
        <f t="shared" si="641"/>
        <v>0.55117344344169594</v>
      </c>
      <c r="CH107" s="22">
        <v>110983.94</v>
      </c>
      <c r="CI107" s="22">
        <f t="shared" si="642"/>
        <v>-195063.06</v>
      </c>
      <c r="CJ107" s="24">
        <f t="shared" si="643"/>
        <v>0.36263691524504404</v>
      </c>
      <c r="CK107" s="22">
        <v>114045</v>
      </c>
      <c r="CL107" s="22">
        <f t="shared" si="644"/>
        <v>-407985</v>
      </c>
      <c r="CM107" s="24">
        <f t="shared" si="645"/>
        <v>0.21846445606574336</v>
      </c>
      <c r="CN107" s="29">
        <f t="shared" si="646"/>
        <v>747805.04</v>
      </c>
      <c r="CO107" s="29">
        <f t="shared" si="647"/>
        <v>-1192575.96</v>
      </c>
      <c r="CP107" s="30">
        <f t="shared" si="648"/>
        <v>0.38539082788380224</v>
      </c>
      <c r="CQ107" s="22">
        <v>119305</v>
      </c>
      <c r="CR107" s="22">
        <f t="shared" si="649"/>
        <v>-43645</v>
      </c>
      <c r="CS107" s="24">
        <f t="shared" si="650"/>
        <v>0.73215710340595275</v>
      </c>
      <c r="CT107" s="22">
        <v>145485</v>
      </c>
      <c r="CU107" s="22">
        <f t="shared" si="651"/>
        <v>29387.949999999997</v>
      </c>
      <c r="CV107" s="24">
        <f t="shared" si="652"/>
        <v>1.2531326162034264</v>
      </c>
      <c r="CW107" s="22">
        <v>105708</v>
      </c>
      <c r="CX107" s="22">
        <f t="shared" si="653"/>
        <v>-79771.010000000009</v>
      </c>
      <c r="CY107" s="24">
        <f t="shared" si="654"/>
        <v>0.56991893584077247</v>
      </c>
      <c r="CZ107" s="29">
        <f t="shared" si="655"/>
        <v>1118303.04</v>
      </c>
      <c r="DA107" s="29">
        <f t="shared" si="656"/>
        <v>-1286604.0199999996</v>
      </c>
      <c r="DB107" s="30">
        <f t="shared" si="657"/>
        <v>0.46500883905259949</v>
      </c>
      <c r="DC107" s="22">
        <v>144007</v>
      </c>
      <c r="DD107" s="22">
        <f t="shared" si="658"/>
        <v>17094</v>
      </c>
      <c r="DE107" s="24">
        <f t="shared" si="659"/>
        <v>1.1346906936247665</v>
      </c>
      <c r="DF107" s="22">
        <v>112023</v>
      </c>
      <c r="DG107" s="22">
        <f t="shared" si="660"/>
        <v>-491</v>
      </c>
      <c r="DH107" s="24">
        <f t="shared" si="661"/>
        <v>0.99563609861883851</v>
      </c>
      <c r="DI107" s="22">
        <v>109979</v>
      </c>
      <c r="DJ107" s="22">
        <f t="shared" si="662"/>
        <v>-80219.19</v>
      </c>
      <c r="DK107" s="24">
        <f t="shared" si="663"/>
        <v>0.57823368350666215</v>
      </c>
      <c r="DL107" s="29">
        <f t="shared" si="664"/>
        <v>1484312.04</v>
      </c>
      <c r="DM107" s="29">
        <f t="shared" si="665"/>
        <v>-1350220.2099999995</v>
      </c>
      <c r="DN107" s="30">
        <f t="shared" si="666"/>
        <v>0.52365325531223017</v>
      </c>
      <c r="DO107" s="22">
        <v>224545</v>
      </c>
      <c r="DP107" s="22">
        <f t="shared" si="667"/>
        <v>-18432</v>
      </c>
      <c r="DQ107" s="24">
        <f t="shared" si="668"/>
        <v>0.92414096807516766</v>
      </c>
      <c r="DR107" s="22">
        <v>125054</v>
      </c>
      <c r="DS107" s="22">
        <f t="shared" si="669"/>
        <v>-9512</v>
      </c>
      <c r="DT107" s="24">
        <f t="shared" si="670"/>
        <v>0.92931349672279773</v>
      </c>
      <c r="DU107" s="31">
        <f t="shared" si="671"/>
        <v>349599</v>
      </c>
      <c r="DV107" s="31">
        <f t="shared" si="672"/>
        <v>-27944</v>
      </c>
      <c r="DW107" s="32">
        <f t="shared" si="673"/>
        <v>0.92598458983480025</v>
      </c>
      <c r="DX107" s="22">
        <v>413057</v>
      </c>
      <c r="DY107" s="22">
        <f t="shared" si="674"/>
        <v>42794.959999999963</v>
      </c>
      <c r="DZ107" s="24">
        <f t="shared" si="675"/>
        <v>1.1155801982833562</v>
      </c>
      <c r="EA107" s="31">
        <f t="shared" si="676"/>
        <v>762656</v>
      </c>
      <c r="EB107" s="31">
        <f t="shared" si="677"/>
        <v>14850.959999999963</v>
      </c>
      <c r="EC107" s="32">
        <f t="shared" si="678"/>
        <v>1.0198594007871356</v>
      </c>
      <c r="ED107" s="22">
        <v>114728</v>
      </c>
      <c r="EE107" s="22">
        <f t="shared" si="679"/>
        <v>-4577</v>
      </c>
      <c r="EF107" s="24">
        <f t="shared" si="680"/>
        <v>0.96163614265956998</v>
      </c>
      <c r="EG107" s="22">
        <v>106792</v>
      </c>
      <c r="EH107" s="22">
        <f t="shared" si="681"/>
        <v>-38693</v>
      </c>
      <c r="EI107" s="24">
        <f t="shared" si="682"/>
        <v>0.73404131010069762</v>
      </c>
      <c r="EJ107" s="22">
        <v>71368</v>
      </c>
      <c r="EK107" s="22">
        <f t="shared" si="683"/>
        <v>-34340</v>
      </c>
      <c r="EL107" s="24">
        <f t="shared" si="684"/>
        <v>0.67514284633140353</v>
      </c>
      <c r="EM107" s="31">
        <f t="shared" si="685"/>
        <v>1055544</v>
      </c>
      <c r="EN107" s="31">
        <f t="shared" si="686"/>
        <v>-62759.040000000037</v>
      </c>
      <c r="EO107" s="32">
        <f t="shared" si="687"/>
        <v>0.94388011321153165</v>
      </c>
      <c r="EP107" s="22">
        <v>292090</v>
      </c>
      <c r="EQ107" s="22">
        <f t="shared" si="688"/>
        <v>36060</v>
      </c>
      <c r="ER107" s="24">
        <f t="shared" si="689"/>
        <v>1.1408428699761746</v>
      </c>
      <c r="ES107" s="22">
        <v>109676</v>
      </c>
      <c r="ET107" s="22">
        <f t="shared" si="690"/>
        <v>-303</v>
      </c>
      <c r="EU107" s="24">
        <f t="shared" si="691"/>
        <v>0.99724492857727387</v>
      </c>
      <c r="EV107" s="31">
        <f t="shared" si="692"/>
        <v>1457310</v>
      </c>
      <c r="EW107" s="31">
        <f t="shared" si="693"/>
        <v>-27002.040000000037</v>
      </c>
      <c r="EX107" s="32">
        <f t="shared" si="694"/>
        <v>0.98180838039958229</v>
      </c>
      <c r="EY107" s="22">
        <v>313453</v>
      </c>
      <c r="EZ107" s="22">
        <f t="shared" si="475"/>
        <v>-36146</v>
      </c>
      <c r="FA107" s="24">
        <f t="shared" si="476"/>
        <v>0.89660725574157818</v>
      </c>
      <c r="FB107" s="22">
        <v>311458</v>
      </c>
      <c r="FC107" s="22">
        <f t="shared" si="477"/>
        <v>-101599</v>
      </c>
      <c r="FD107" s="24">
        <f t="shared" si="478"/>
        <v>0.75403152591530953</v>
      </c>
      <c r="FE107" s="33">
        <f t="shared" si="367"/>
        <v>624911</v>
      </c>
      <c r="FF107" s="33">
        <f t="shared" si="479"/>
        <v>-137745</v>
      </c>
      <c r="FG107" s="34">
        <f t="shared" si="480"/>
        <v>0.81938777115763861</v>
      </c>
      <c r="FH107" s="22">
        <v>176610</v>
      </c>
      <c r="FI107" s="22">
        <f t="shared" si="481"/>
        <v>-116278</v>
      </c>
      <c r="FJ107" s="24">
        <f t="shared" si="482"/>
        <v>0.60299500150228069</v>
      </c>
      <c r="FK107" s="33">
        <f t="shared" si="368"/>
        <v>801521</v>
      </c>
      <c r="FL107" s="33">
        <f t="shared" si="483"/>
        <v>-254023</v>
      </c>
      <c r="FM107" s="34">
        <f t="shared" si="484"/>
        <v>0.75934399702902011</v>
      </c>
      <c r="FN107" s="22">
        <v>84476</v>
      </c>
      <c r="FO107" s="22">
        <f t="shared" si="485"/>
        <v>-317290</v>
      </c>
      <c r="FP107" s="24">
        <f t="shared" si="486"/>
        <v>0.21026169461826039</v>
      </c>
      <c r="FQ107" s="35">
        <f t="shared" si="369"/>
        <v>885997</v>
      </c>
      <c r="FR107" s="35">
        <f t="shared" si="370"/>
        <v>-571313</v>
      </c>
      <c r="FS107" s="36">
        <f t="shared" si="371"/>
        <v>0.60796741942345833</v>
      </c>
      <c r="FT107" s="35">
        <v>82039</v>
      </c>
      <c r="FU107" s="35">
        <f t="shared" si="372"/>
        <v>-231414</v>
      </c>
      <c r="FV107" s="36">
        <f t="shared" si="373"/>
        <v>0.26172663844340299</v>
      </c>
      <c r="FW107" s="35">
        <v>0</v>
      </c>
      <c r="FX107" s="35">
        <f t="shared" ref="FX107:FX134" si="695">FW107-FB107</f>
        <v>-311458</v>
      </c>
      <c r="FY107" s="36">
        <f t="shared" ref="FY107:FY134" si="696">FW107/FB107</f>
        <v>0</v>
      </c>
      <c r="FZ107" s="35">
        <f t="shared" ref="FZ107:FZ134" si="697">FT107+FW107</f>
        <v>82039</v>
      </c>
      <c r="GA107" s="35">
        <f t="shared" ref="GA107:GA134" si="698">FZ107-FE107</f>
        <v>-542872</v>
      </c>
      <c r="GB107" s="36">
        <f t="shared" ref="GB107:GB134" si="699">FZ107/FE107</f>
        <v>0.13128109442784652</v>
      </c>
      <c r="GC107" s="35">
        <v>45324.05</v>
      </c>
      <c r="GD107" s="35">
        <f t="shared" ref="GD107:GD134" si="700">GC107-FH107</f>
        <v>-131285.95000000001</v>
      </c>
      <c r="GE107" s="36">
        <f t="shared" ref="GE107:GE134" si="701">GC107/FH107</f>
        <v>0.25663354283449408</v>
      </c>
      <c r="GF107" s="35">
        <f t="shared" ref="GF107:GF134" si="702">GC107+FZ107</f>
        <v>127363.05</v>
      </c>
      <c r="GG107" s="35">
        <f t="shared" ref="GG107:GG134" si="703">GF107-FK107</f>
        <v>-674157.95</v>
      </c>
      <c r="GH107" s="36">
        <f t="shared" ref="GH107:GH134" si="704">GF107/FK107</f>
        <v>0.15890170064165507</v>
      </c>
      <c r="GI107" s="35">
        <v>60656</v>
      </c>
      <c r="GJ107" s="35">
        <f t="shared" si="374"/>
        <v>-23820</v>
      </c>
      <c r="GK107" s="36">
        <f t="shared" si="375"/>
        <v>0.71802642170557318</v>
      </c>
      <c r="GL107" s="35">
        <f t="shared" ref="GL107:GL134" si="705">GF107+GI107</f>
        <v>188019.05</v>
      </c>
      <c r="GM107" s="35">
        <f t="shared" si="376"/>
        <v>-697977.95</v>
      </c>
      <c r="GN107" s="36">
        <f t="shared" si="377"/>
        <v>0.21221183593172435</v>
      </c>
      <c r="GO107" s="35">
        <v>15790</v>
      </c>
      <c r="GP107" s="35">
        <f t="shared" ref="GP107:GP134" si="706">GO107-FT107</f>
        <v>-66249</v>
      </c>
      <c r="GQ107" s="36">
        <f t="shared" ref="GQ107:GQ134" si="707">GO107/FT107</f>
        <v>0.19246943526859175</v>
      </c>
      <c r="GR107" s="35">
        <v>42868.06</v>
      </c>
      <c r="GS107" s="35">
        <f t="shared" ref="GS107:GS134" si="708">GR107-FW107</f>
        <v>42868.06</v>
      </c>
      <c r="GT107" s="36" t="e">
        <f t="shared" ref="GT107:GT134" si="709">GR107/FW107</f>
        <v>#DIV/0!</v>
      </c>
      <c r="GU107" s="35">
        <f t="shared" ref="GU107:GU134" si="710">GO107+GR107</f>
        <v>58658.06</v>
      </c>
      <c r="GV107" s="35">
        <f t="shared" ref="GV107:GV134" si="711">GU107-FZ107</f>
        <v>-23380.940000000002</v>
      </c>
      <c r="GW107" s="36">
        <f t="shared" ref="GW107:GW134" si="712">GU107/FZ107</f>
        <v>0.71500213313180316</v>
      </c>
      <c r="GX107" s="35">
        <v>26686</v>
      </c>
      <c r="GY107" s="35">
        <f t="shared" ref="GY107:GY134" si="713">GX107-GC107</f>
        <v>-18638.050000000003</v>
      </c>
      <c r="GZ107" s="36">
        <f t="shared" ref="GZ107:GZ134" si="714">GX107/GC107</f>
        <v>0.58878233520614331</v>
      </c>
      <c r="HA107" s="35">
        <f t="shared" ref="HA107:HA134" si="715">GU107+GX107</f>
        <v>85344.06</v>
      </c>
      <c r="HB107" s="35">
        <f t="shared" ref="HB107:HB134" si="716">HA107-GF107</f>
        <v>-42018.990000000005</v>
      </c>
      <c r="HC107" s="36">
        <f t="shared" ref="HC107:HC134" si="717">HA107/GF107</f>
        <v>0.67008492651518625</v>
      </c>
      <c r="HD107" s="35">
        <v>21021</v>
      </c>
      <c r="HE107" s="35">
        <f t="shared" ref="HE107:HE134" si="718">HD107-GI107</f>
        <v>-39635</v>
      </c>
      <c r="HF107" s="36">
        <f t="shared" ref="HF107:HF134" si="719">HD107/GI107</f>
        <v>0.34656093379055658</v>
      </c>
      <c r="HG107" s="35">
        <f t="shared" ref="HG107:HG134" si="720">HA107+HD107</f>
        <v>106365.06</v>
      </c>
      <c r="HH107" s="35">
        <f t="shared" ref="HH107:HH134" si="721">HG107-GL107</f>
        <v>-81653.989999999991</v>
      </c>
      <c r="HI107" s="36">
        <f t="shared" ref="HI107:HI134" si="722">HG107/GL107</f>
        <v>0.56571427203786007</v>
      </c>
      <c r="HJ107" s="22">
        <f t="shared" ref="HJ107:HJ134" si="723">IF(F107=86618101,HG107*33/100,HG107*41/100)</f>
        <v>35100.469799999999</v>
      </c>
      <c r="HK107" s="37">
        <f t="shared" ref="HK107:HK134" si="724">IF(F107=86618101,HH107*33/100,HH107*41/100)</f>
        <v>-26945.816699999999</v>
      </c>
    </row>
    <row r="108" spans="1:219" s="1" customFormat="1" ht="11.25" x14ac:dyDescent="0.2">
      <c r="A108" s="13">
        <v>98</v>
      </c>
      <c r="B108" s="21">
        <v>13</v>
      </c>
      <c r="C108" s="21" t="s">
        <v>213</v>
      </c>
      <c r="D108" s="13">
        <v>1001017986</v>
      </c>
      <c r="E108" s="13">
        <v>101245001</v>
      </c>
      <c r="F108" s="13">
        <v>86618101</v>
      </c>
      <c r="G108" s="22">
        <v>165522</v>
      </c>
      <c r="H108" s="22">
        <v>163119</v>
      </c>
      <c r="I108" s="22">
        <v>197166</v>
      </c>
      <c r="J108" s="23">
        <f t="shared" si="591"/>
        <v>525807</v>
      </c>
      <c r="K108" s="22">
        <v>187777</v>
      </c>
      <c r="L108" s="22">
        <v>188177</v>
      </c>
      <c r="M108" s="22">
        <v>276779</v>
      </c>
      <c r="N108" s="23">
        <f t="shared" si="592"/>
        <v>1178540</v>
      </c>
      <c r="O108" s="22">
        <v>181242</v>
      </c>
      <c r="P108" s="22">
        <v>126084</v>
      </c>
      <c r="Q108" s="22">
        <v>255478</v>
      </c>
      <c r="R108" s="23">
        <f t="shared" si="593"/>
        <v>1741344</v>
      </c>
      <c r="S108" s="22">
        <v>176712</v>
      </c>
      <c r="T108" s="22">
        <v>190276</v>
      </c>
      <c r="U108" s="22">
        <v>295816</v>
      </c>
      <c r="V108" s="23">
        <f t="shared" si="594"/>
        <v>2404148</v>
      </c>
      <c r="W108" s="22">
        <v>134849</v>
      </c>
      <c r="X108" s="22">
        <f t="shared" si="595"/>
        <v>-30673</v>
      </c>
      <c r="Y108" s="24">
        <f t="shared" si="596"/>
        <v>0.81468928601636037</v>
      </c>
      <c r="Z108" s="22">
        <v>146283</v>
      </c>
      <c r="AA108" s="22">
        <f t="shared" si="597"/>
        <v>-16836</v>
      </c>
      <c r="AB108" s="24">
        <f t="shared" si="598"/>
        <v>0.89678700825777502</v>
      </c>
      <c r="AC108" s="22">
        <v>178599</v>
      </c>
      <c r="AD108" s="22">
        <f t="shared" si="599"/>
        <v>-18567</v>
      </c>
      <c r="AE108" s="24">
        <f t="shared" si="600"/>
        <v>0.9058306198837528</v>
      </c>
      <c r="AF108" s="25">
        <f t="shared" si="601"/>
        <v>459731</v>
      </c>
      <c r="AG108" s="25">
        <f t="shared" si="602"/>
        <v>-66076</v>
      </c>
      <c r="AH108" s="26">
        <f t="shared" si="603"/>
        <v>0.87433411879263689</v>
      </c>
      <c r="AI108" s="22">
        <v>227779</v>
      </c>
      <c r="AJ108" s="22">
        <f t="shared" si="604"/>
        <v>40002</v>
      </c>
      <c r="AK108" s="24">
        <f t="shared" si="605"/>
        <v>1.2130292847366824</v>
      </c>
      <c r="AL108" s="22">
        <v>140031</v>
      </c>
      <c r="AM108" s="22">
        <f t="shared" si="606"/>
        <v>-48146</v>
      </c>
      <c r="AN108" s="24">
        <f t="shared" si="607"/>
        <v>0.74414513994802767</v>
      </c>
      <c r="AO108" s="22">
        <v>232133</v>
      </c>
      <c r="AP108" s="22">
        <f t="shared" si="608"/>
        <v>-44646</v>
      </c>
      <c r="AQ108" s="24">
        <f t="shared" si="609"/>
        <v>0.83869440961922692</v>
      </c>
      <c r="AR108" s="27">
        <f t="shared" si="610"/>
        <v>1059674</v>
      </c>
      <c r="AS108" s="27">
        <f t="shared" si="611"/>
        <v>-118866</v>
      </c>
      <c r="AT108" s="28">
        <f t="shared" si="612"/>
        <v>0.89914131043494494</v>
      </c>
      <c r="AU108" s="22">
        <v>160213</v>
      </c>
      <c r="AV108" s="22">
        <f t="shared" si="613"/>
        <v>-21029</v>
      </c>
      <c r="AW108" s="24">
        <f t="shared" si="614"/>
        <v>0.8839728098343651</v>
      </c>
      <c r="AX108" s="22">
        <v>153465</v>
      </c>
      <c r="AY108" s="22">
        <f t="shared" si="615"/>
        <v>27381</v>
      </c>
      <c r="AZ108" s="24">
        <f t="shared" si="616"/>
        <v>1.2171647473113163</v>
      </c>
      <c r="BA108" s="22">
        <v>197565</v>
      </c>
      <c r="BB108" s="22">
        <f t="shared" si="617"/>
        <v>-57913</v>
      </c>
      <c r="BC108" s="24">
        <f t="shared" si="618"/>
        <v>0.77331511911006034</v>
      </c>
      <c r="BD108" s="27">
        <f t="shared" si="619"/>
        <v>1570917</v>
      </c>
      <c r="BE108" s="27">
        <f t="shared" si="620"/>
        <v>-170427</v>
      </c>
      <c r="BF108" s="28">
        <f t="shared" si="621"/>
        <v>0.90212904515133141</v>
      </c>
      <c r="BG108" s="22">
        <v>160076</v>
      </c>
      <c r="BH108" s="22">
        <f t="shared" si="622"/>
        <v>-16636</v>
      </c>
      <c r="BI108" s="24">
        <f t="shared" si="623"/>
        <v>0.90585811942595862</v>
      </c>
      <c r="BJ108" s="22">
        <v>187207</v>
      </c>
      <c r="BK108" s="22">
        <f t="shared" si="624"/>
        <v>-3069</v>
      </c>
      <c r="BL108" s="24">
        <f t="shared" si="625"/>
        <v>0.98387079820891754</v>
      </c>
      <c r="BM108" s="22">
        <v>278257</v>
      </c>
      <c r="BN108" s="22">
        <f t="shared" si="626"/>
        <v>-17559</v>
      </c>
      <c r="BO108" s="24">
        <f t="shared" si="627"/>
        <v>0.9406421559347703</v>
      </c>
      <c r="BP108" s="27">
        <f t="shared" si="628"/>
        <v>2196457</v>
      </c>
      <c r="BQ108" s="22">
        <f t="shared" si="629"/>
        <v>-207691</v>
      </c>
      <c r="BR108" s="24">
        <f t="shared" si="630"/>
        <v>0.9136113916447739</v>
      </c>
      <c r="BS108" s="22">
        <v>144761</v>
      </c>
      <c r="BT108" s="22">
        <f t="shared" si="631"/>
        <v>9912</v>
      </c>
      <c r="BU108" s="24">
        <f t="shared" si="632"/>
        <v>1.0735044382976515</v>
      </c>
      <c r="BV108" s="22">
        <v>151331</v>
      </c>
      <c r="BW108" s="22">
        <f t="shared" si="633"/>
        <v>5048</v>
      </c>
      <c r="BX108" s="24">
        <f t="shared" si="634"/>
        <v>1.0345084527935577</v>
      </c>
      <c r="BY108" s="22">
        <v>150505</v>
      </c>
      <c r="BZ108" s="22">
        <f t="shared" si="635"/>
        <v>-28094</v>
      </c>
      <c r="CA108" s="24">
        <f t="shared" si="636"/>
        <v>0.84269788744617835</v>
      </c>
      <c r="CB108" s="29">
        <f t="shared" si="637"/>
        <v>446597</v>
      </c>
      <c r="CC108" s="29">
        <f t="shared" si="638"/>
        <v>-13134</v>
      </c>
      <c r="CD108" s="30">
        <f t="shared" si="639"/>
        <v>0.97143111950249172</v>
      </c>
      <c r="CE108" s="22">
        <v>253403</v>
      </c>
      <c r="CF108" s="22">
        <f t="shared" si="640"/>
        <v>25624</v>
      </c>
      <c r="CG108" s="24">
        <f t="shared" si="641"/>
        <v>1.1124950061243575</v>
      </c>
      <c r="CH108" s="22">
        <v>144289</v>
      </c>
      <c r="CI108" s="22">
        <f t="shared" si="642"/>
        <v>4258</v>
      </c>
      <c r="CJ108" s="24">
        <f t="shared" si="643"/>
        <v>1.0304075526133498</v>
      </c>
      <c r="CK108" s="22">
        <v>206394</v>
      </c>
      <c r="CL108" s="22">
        <f t="shared" si="644"/>
        <v>-25739</v>
      </c>
      <c r="CM108" s="24">
        <f t="shared" si="645"/>
        <v>0.88911959953991893</v>
      </c>
      <c r="CN108" s="29">
        <f t="shared" si="646"/>
        <v>1050683</v>
      </c>
      <c r="CO108" s="29">
        <f t="shared" si="647"/>
        <v>-8991</v>
      </c>
      <c r="CP108" s="30">
        <f t="shared" si="648"/>
        <v>0.99151531508747026</v>
      </c>
      <c r="CQ108" s="22">
        <v>204345</v>
      </c>
      <c r="CR108" s="22">
        <f t="shared" si="649"/>
        <v>44132</v>
      </c>
      <c r="CS108" s="24">
        <f t="shared" si="650"/>
        <v>1.2754582961432592</v>
      </c>
      <c r="CT108" s="22">
        <v>150097</v>
      </c>
      <c r="CU108" s="22">
        <f t="shared" si="651"/>
        <v>-3368</v>
      </c>
      <c r="CV108" s="24">
        <f t="shared" si="652"/>
        <v>0.97805362786303063</v>
      </c>
      <c r="CW108" s="22">
        <v>186128</v>
      </c>
      <c r="CX108" s="22">
        <f t="shared" si="653"/>
        <v>-11437</v>
      </c>
      <c r="CY108" s="24">
        <f t="shared" si="654"/>
        <v>0.94211019158251719</v>
      </c>
      <c r="CZ108" s="29">
        <f t="shared" si="655"/>
        <v>1591253</v>
      </c>
      <c r="DA108" s="29">
        <f t="shared" si="656"/>
        <v>20336</v>
      </c>
      <c r="DB108" s="30">
        <f t="shared" si="657"/>
        <v>1.0129453051943547</v>
      </c>
      <c r="DC108" s="22">
        <v>173190</v>
      </c>
      <c r="DD108" s="22">
        <f t="shared" si="658"/>
        <v>13114</v>
      </c>
      <c r="DE108" s="24">
        <f t="shared" si="659"/>
        <v>1.0819235862965091</v>
      </c>
      <c r="DF108" s="22">
        <v>195770</v>
      </c>
      <c r="DG108" s="22">
        <f t="shared" si="660"/>
        <v>8563</v>
      </c>
      <c r="DH108" s="24">
        <f t="shared" si="661"/>
        <v>1.0457408109739486</v>
      </c>
      <c r="DI108" s="22">
        <v>300254</v>
      </c>
      <c r="DJ108" s="22">
        <f t="shared" si="662"/>
        <v>21997</v>
      </c>
      <c r="DK108" s="24">
        <f t="shared" si="663"/>
        <v>1.0790528180782515</v>
      </c>
      <c r="DL108" s="29">
        <f t="shared" si="664"/>
        <v>2260467</v>
      </c>
      <c r="DM108" s="29">
        <f t="shared" si="665"/>
        <v>64010</v>
      </c>
      <c r="DN108" s="30">
        <f t="shared" si="666"/>
        <v>1.0291423870351206</v>
      </c>
      <c r="DO108" s="22">
        <v>213928</v>
      </c>
      <c r="DP108" s="22">
        <f t="shared" si="667"/>
        <v>-82164</v>
      </c>
      <c r="DQ108" s="24">
        <f t="shared" si="668"/>
        <v>0.72250516731286218</v>
      </c>
      <c r="DR108" s="22">
        <v>297821</v>
      </c>
      <c r="DS108" s="22">
        <f t="shared" si="669"/>
        <v>147316</v>
      </c>
      <c r="DT108" s="24">
        <f t="shared" si="670"/>
        <v>1.978811335171589</v>
      </c>
      <c r="DU108" s="31">
        <f t="shared" si="671"/>
        <v>511749</v>
      </c>
      <c r="DV108" s="31">
        <f t="shared" si="672"/>
        <v>65152</v>
      </c>
      <c r="DW108" s="32">
        <f t="shared" si="673"/>
        <v>1.1458854403410681</v>
      </c>
      <c r="DX108" s="22">
        <v>683250</v>
      </c>
      <c r="DY108" s="22">
        <f t="shared" si="674"/>
        <v>79164</v>
      </c>
      <c r="DZ108" s="24">
        <f t="shared" si="675"/>
        <v>1.131047566075029</v>
      </c>
      <c r="EA108" s="31">
        <f t="shared" si="676"/>
        <v>1194999</v>
      </c>
      <c r="EB108" s="31">
        <f t="shared" si="677"/>
        <v>144316</v>
      </c>
      <c r="EC108" s="32">
        <f t="shared" si="678"/>
        <v>1.1373544637155069</v>
      </c>
      <c r="ED108" s="22">
        <v>144897</v>
      </c>
      <c r="EE108" s="22">
        <f t="shared" si="679"/>
        <v>-59448</v>
      </c>
      <c r="EF108" s="24">
        <f t="shared" si="680"/>
        <v>0.70908023196065473</v>
      </c>
      <c r="EG108" s="22">
        <v>226313</v>
      </c>
      <c r="EH108" s="22">
        <f t="shared" si="681"/>
        <v>76216</v>
      </c>
      <c r="EI108" s="24">
        <f t="shared" si="682"/>
        <v>1.5077783033638248</v>
      </c>
      <c r="EJ108" s="22">
        <v>165038</v>
      </c>
      <c r="EK108" s="22">
        <f t="shared" si="683"/>
        <v>-21090</v>
      </c>
      <c r="EL108" s="24">
        <f t="shared" si="684"/>
        <v>0.88669087939482505</v>
      </c>
      <c r="EM108" s="31">
        <f t="shared" si="685"/>
        <v>1731247</v>
      </c>
      <c r="EN108" s="31">
        <f t="shared" si="686"/>
        <v>139994</v>
      </c>
      <c r="EO108" s="32">
        <f t="shared" si="687"/>
        <v>1.0879772104121721</v>
      </c>
      <c r="EP108" s="22">
        <v>371489</v>
      </c>
      <c r="EQ108" s="22">
        <f t="shared" si="688"/>
        <v>2529</v>
      </c>
      <c r="ER108" s="24">
        <f t="shared" si="689"/>
        <v>1.0068544015611449</v>
      </c>
      <c r="ES108" s="22">
        <v>254152</v>
      </c>
      <c r="ET108" s="22">
        <f t="shared" si="690"/>
        <v>-46102</v>
      </c>
      <c r="EU108" s="24">
        <f t="shared" si="691"/>
        <v>0.8464566666888701</v>
      </c>
      <c r="EV108" s="31">
        <f t="shared" si="692"/>
        <v>2356888</v>
      </c>
      <c r="EW108" s="31">
        <f t="shared" si="693"/>
        <v>96421</v>
      </c>
      <c r="EX108" s="32">
        <f t="shared" si="694"/>
        <v>1.0426553451123153</v>
      </c>
      <c r="EY108" s="22">
        <v>445243</v>
      </c>
      <c r="EZ108" s="22">
        <f t="shared" si="475"/>
        <v>-66506</v>
      </c>
      <c r="FA108" s="24">
        <f t="shared" si="476"/>
        <v>0.87004175875282608</v>
      </c>
      <c r="FB108" s="22">
        <v>663184</v>
      </c>
      <c r="FC108" s="22">
        <f t="shared" si="477"/>
        <v>-20066</v>
      </c>
      <c r="FD108" s="24">
        <f t="shared" si="478"/>
        <v>0.97063154043175992</v>
      </c>
      <c r="FE108" s="33">
        <f t="shared" si="367"/>
        <v>1108427</v>
      </c>
      <c r="FF108" s="33">
        <f t="shared" si="479"/>
        <v>-86572</v>
      </c>
      <c r="FG108" s="34">
        <f t="shared" si="480"/>
        <v>0.92755475109184193</v>
      </c>
      <c r="FH108" s="22">
        <v>645637</v>
      </c>
      <c r="FI108" s="22">
        <f t="shared" si="481"/>
        <v>109389</v>
      </c>
      <c r="FJ108" s="24">
        <f t="shared" si="482"/>
        <v>1.2039895719890796</v>
      </c>
      <c r="FK108" s="33">
        <f t="shared" si="368"/>
        <v>1754064</v>
      </c>
      <c r="FL108" s="33">
        <f t="shared" si="483"/>
        <v>22817</v>
      </c>
      <c r="FM108" s="34">
        <f t="shared" si="484"/>
        <v>1.0131795174229905</v>
      </c>
      <c r="FN108" s="22">
        <v>722270</v>
      </c>
      <c r="FO108" s="22">
        <f t="shared" si="485"/>
        <v>96629</v>
      </c>
      <c r="FP108" s="24">
        <f t="shared" si="486"/>
        <v>1.1544479981331146</v>
      </c>
      <c r="FQ108" s="35">
        <f t="shared" si="369"/>
        <v>2476334</v>
      </c>
      <c r="FR108" s="35">
        <f t="shared" si="370"/>
        <v>119446</v>
      </c>
      <c r="FS108" s="36">
        <f t="shared" si="371"/>
        <v>1.0506795401393703</v>
      </c>
      <c r="FT108" s="35">
        <v>515826</v>
      </c>
      <c r="FU108" s="35">
        <f t="shared" si="372"/>
        <v>70583</v>
      </c>
      <c r="FV108" s="36">
        <f t="shared" si="373"/>
        <v>1.1585269167623073</v>
      </c>
      <c r="FW108" s="35">
        <v>678818</v>
      </c>
      <c r="FX108" s="35">
        <f t="shared" si="695"/>
        <v>15634</v>
      </c>
      <c r="FY108" s="36">
        <f t="shared" si="696"/>
        <v>1.0235741513667398</v>
      </c>
      <c r="FZ108" s="35">
        <f t="shared" si="697"/>
        <v>1194644</v>
      </c>
      <c r="GA108" s="35">
        <f t="shared" si="698"/>
        <v>86217</v>
      </c>
      <c r="GB108" s="36">
        <f t="shared" si="699"/>
        <v>1.0777832008783619</v>
      </c>
      <c r="GC108" s="35">
        <v>504197</v>
      </c>
      <c r="GD108" s="35">
        <f t="shared" si="700"/>
        <v>-141440</v>
      </c>
      <c r="GE108" s="36">
        <f t="shared" si="701"/>
        <v>0.78092953160986744</v>
      </c>
      <c r="GF108" s="35">
        <f t="shared" si="702"/>
        <v>1698841</v>
      </c>
      <c r="GG108" s="35">
        <f t="shared" si="703"/>
        <v>-55223</v>
      </c>
      <c r="GH108" s="36">
        <f t="shared" si="704"/>
        <v>0.96851711226044201</v>
      </c>
      <c r="GI108" s="35">
        <v>751989</v>
      </c>
      <c r="GJ108" s="35">
        <f t="shared" si="374"/>
        <v>29719</v>
      </c>
      <c r="GK108" s="36">
        <f t="shared" si="375"/>
        <v>1.0411466626053969</v>
      </c>
      <c r="GL108" s="35">
        <f t="shared" si="705"/>
        <v>2450830</v>
      </c>
      <c r="GM108" s="35">
        <f t="shared" si="376"/>
        <v>-25504</v>
      </c>
      <c r="GN108" s="36">
        <f t="shared" si="377"/>
        <v>0.98970090464371929</v>
      </c>
      <c r="GO108" s="35">
        <v>555023</v>
      </c>
      <c r="GP108" s="35">
        <f t="shared" si="706"/>
        <v>39197</v>
      </c>
      <c r="GQ108" s="36">
        <f t="shared" si="707"/>
        <v>1.0759888024256241</v>
      </c>
      <c r="GR108" s="35">
        <v>652405</v>
      </c>
      <c r="GS108" s="35">
        <f t="shared" si="708"/>
        <v>-26413</v>
      </c>
      <c r="GT108" s="36">
        <f t="shared" si="709"/>
        <v>0.96108971771520491</v>
      </c>
      <c r="GU108" s="35">
        <f t="shared" si="710"/>
        <v>1207428</v>
      </c>
      <c r="GV108" s="35">
        <f t="shared" si="711"/>
        <v>12784</v>
      </c>
      <c r="GW108" s="36">
        <f t="shared" si="712"/>
        <v>1.0107010958913283</v>
      </c>
      <c r="GX108" s="35">
        <v>500230</v>
      </c>
      <c r="GY108" s="35">
        <f t="shared" si="713"/>
        <v>-3967</v>
      </c>
      <c r="GZ108" s="36">
        <f t="shared" si="714"/>
        <v>0.99213204362580498</v>
      </c>
      <c r="HA108" s="35">
        <f t="shared" si="715"/>
        <v>1707658</v>
      </c>
      <c r="HB108" s="35">
        <f t="shared" si="716"/>
        <v>8817</v>
      </c>
      <c r="HC108" s="36">
        <f t="shared" si="717"/>
        <v>1.0051900089531627</v>
      </c>
      <c r="HD108" s="35">
        <v>658145</v>
      </c>
      <c r="HE108" s="35">
        <f t="shared" si="718"/>
        <v>-93844</v>
      </c>
      <c r="HF108" s="36">
        <f t="shared" si="719"/>
        <v>0.87520562135882307</v>
      </c>
      <c r="HG108" s="35">
        <f t="shared" si="720"/>
        <v>2365803</v>
      </c>
      <c r="HH108" s="35">
        <f t="shared" si="721"/>
        <v>-85027</v>
      </c>
      <c r="HI108" s="36">
        <f t="shared" si="722"/>
        <v>0.9653068552286368</v>
      </c>
      <c r="HJ108" s="22">
        <f t="shared" si="723"/>
        <v>780714.99</v>
      </c>
      <c r="HK108" s="37">
        <f t="shared" si="724"/>
        <v>-28058.91</v>
      </c>
    </row>
    <row r="109" spans="1:219" s="1" customFormat="1" ht="11.25" x14ac:dyDescent="0.2">
      <c r="A109" s="13">
        <v>99</v>
      </c>
      <c r="B109" s="21">
        <v>1</v>
      </c>
      <c r="C109" s="21" t="s">
        <v>214</v>
      </c>
      <c r="D109" s="13">
        <v>7708503727</v>
      </c>
      <c r="E109" s="13" t="s">
        <v>215</v>
      </c>
      <c r="F109" s="13">
        <v>86618101</v>
      </c>
      <c r="G109" s="22">
        <v>9428</v>
      </c>
      <c r="H109" s="22">
        <v>161657</v>
      </c>
      <c r="I109" s="22">
        <v>56838</v>
      </c>
      <c r="J109" s="23">
        <f t="shared" si="591"/>
        <v>227923</v>
      </c>
      <c r="K109" s="22">
        <v>47327</v>
      </c>
      <c r="L109" s="22">
        <v>64783</v>
      </c>
      <c r="M109" s="22">
        <v>-75888</v>
      </c>
      <c r="N109" s="23">
        <f t="shared" si="592"/>
        <v>264145</v>
      </c>
      <c r="O109" s="22">
        <v>49315</v>
      </c>
      <c r="P109" s="22">
        <v>59699</v>
      </c>
      <c r="Q109" s="22">
        <v>37693</v>
      </c>
      <c r="R109" s="23">
        <f t="shared" si="593"/>
        <v>410852</v>
      </c>
      <c r="S109" s="22">
        <v>48715</v>
      </c>
      <c r="T109" s="22">
        <v>52081</v>
      </c>
      <c r="U109" s="22">
        <v>72241</v>
      </c>
      <c r="V109" s="23">
        <f t="shared" si="594"/>
        <v>583889</v>
      </c>
      <c r="W109" s="22">
        <v>4146</v>
      </c>
      <c r="X109" s="22">
        <f t="shared" si="595"/>
        <v>-5282</v>
      </c>
      <c r="Y109" s="24">
        <f t="shared" si="596"/>
        <v>0.43975392448027151</v>
      </c>
      <c r="Z109" s="22">
        <v>46086</v>
      </c>
      <c r="AA109" s="22">
        <f t="shared" si="597"/>
        <v>-115571</v>
      </c>
      <c r="AB109" s="24">
        <f t="shared" si="598"/>
        <v>0.28508508756193668</v>
      </c>
      <c r="AC109" s="22">
        <v>40401</v>
      </c>
      <c r="AD109" s="22">
        <f t="shared" si="599"/>
        <v>-16437</v>
      </c>
      <c r="AE109" s="24">
        <f t="shared" si="600"/>
        <v>0.71080966958724801</v>
      </c>
      <c r="AF109" s="25">
        <f t="shared" si="601"/>
        <v>90633</v>
      </c>
      <c r="AG109" s="25">
        <f t="shared" si="602"/>
        <v>-137290</v>
      </c>
      <c r="AH109" s="26">
        <f t="shared" si="603"/>
        <v>0.39764745111287586</v>
      </c>
      <c r="AI109" s="22">
        <v>39396</v>
      </c>
      <c r="AJ109" s="22">
        <f t="shared" si="604"/>
        <v>-7931</v>
      </c>
      <c r="AK109" s="24">
        <f t="shared" si="605"/>
        <v>0.83242123946161806</v>
      </c>
      <c r="AL109" s="22">
        <v>48464</v>
      </c>
      <c r="AM109" s="22">
        <f t="shared" si="606"/>
        <v>-16319</v>
      </c>
      <c r="AN109" s="24">
        <f t="shared" si="607"/>
        <v>0.74809749471311915</v>
      </c>
      <c r="AO109" s="22">
        <v>40180</v>
      </c>
      <c r="AP109" s="22">
        <f t="shared" si="608"/>
        <v>116068</v>
      </c>
      <c r="AQ109" s="24">
        <f t="shared" si="609"/>
        <v>-0.52946447396162766</v>
      </c>
      <c r="AR109" s="27">
        <f t="shared" si="610"/>
        <v>218673</v>
      </c>
      <c r="AS109" s="27">
        <f t="shared" si="611"/>
        <v>-45472</v>
      </c>
      <c r="AT109" s="28">
        <f t="shared" si="612"/>
        <v>0.82785212667285013</v>
      </c>
      <c r="AU109" s="22">
        <v>41116</v>
      </c>
      <c r="AV109" s="22">
        <f t="shared" si="613"/>
        <v>-8199</v>
      </c>
      <c r="AW109" s="24">
        <f t="shared" si="614"/>
        <v>0.83374226908648486</v>
      </c>
      <c r="AX109" s="22">
        <v>38950</v>
      </c>
      <c r="AY109" s="22">
        <f t="shared" si="615"/>
        <v>-20749</v>
      </c>
      <c r="AZ109" s="24">
        <f t="shared" si="616"/>
        <v>0.65243973935911825</v>
      </c>
      <c r="BA109" s="22">
        <v>42526</v>
      </c>
      <c r="BB109" s="22">
        <f t="shared" si="617"/>
        <v>4833</v>
      </c>
      <c r="BC109" s="24">
        <f t="shared" si="618"/>
        <v>1.1282200939166422</v>
      </c>
      <c r="BD109" s="27">
        <f t="shared" si="619"/>
        <v>341265</v>
      </c>
      <c r="BE109" s="27">
        <f t="shared" si="620"/>
        <v>-69587</v>
      </c>
      <c r="BF109" s="28">
        <f t="shared" si="621"/>
        <v>0.83062757391956232</v>
      </c>
      <c r="BG109" s="22">
        <v>58747</v>
      </c>
      <c r="BH109" s="22">
        <f t="shared" si="622"/>
        <v>10032</v>
      </c>
      <c r="BI109" s="24">
        <f t="shared" si="623"/>
        <v>1.2059324643333675</v>
      </c>
      <c r="BJ109" s="22">
        <v>47980</v>
      </c>
      <c r="BK109" s="22">
        <f t="shared" si="624"/>
        <v>-4101</v>
      </c>
      <c r="BL109" s="24">
        <f t="shared" si="625"/>
        <v>0.92125727232580024</v>
      </c>
      <c r="BM109" s="22">
        <v>41928</v>
      </c>
      <c r="BN109" s="22">
        <f t="shared" si="626"/>
        <v>-30313</v>
      </c>
      <c r="BO109" s="24">
        <f t="shared" si="627"/>
        <v>0.5803906368959455</v>
      </c>
      <c r="BP109" s="27">
        <f t="shared" si="628"/>
        <v>489920</v>
      </c>
      <c r="BQ109" s="22">
        <f t="shared" si="629"/>
        <v>-93969</v>
      </c>
      <c r="BR109" s="24">
        <f t="shared" si="630"/>
        <v>0.8390635891410867</v>
      </c>
      <c r="BS109" s="22">
        <v>66902</v>
      </c>
      <c r="BT109" s="22">
        <f t="shared" si="631"/>
        <v>62756</v>
      </c>
      <c r="BU109" s="24">
        <f t="shared" si="632"/>
        <v>16.136517124939701</v>
      </c>
      <c r="BV109" s="22">
        <v>57548</v>
      </c>
      <c r="BW109" s="22">
        <f t="shared" si="633"/>
        <v>11462</v>
      </c>
      <c r="BX109" s="24">
        <f t="shared" si="634"/>
        <v>1.2487089354684719</v>
      </c>
      <c r="BY109" s="22">
        <v>51950</v>
      </c>
      <c r="BZ109" s="22">
        <f t="shared" si="635"/>
        <v>11549</v>
      </c>
      <c r="CA109" s="24">
        <f t="shared" si="636"/>
        <v>1.2858592609093835</v>
      </c>
      <c r="CB109" s="29">
        <f t="shared" si="637"/>
        <v>176400</v>
      </c>
      <c r="CC109" s="29">
        <f t="shared" si="638"/>
        <v>85767</v>
      </c>
      <c r="CD109" s="30">
        <f t="shared" si="639"/>
        <v>1.9463109463440469</v>
      </c>
      <c r="CE109" s="22">
        <v>55578</v>
      </c>
      <c r="CF109" s="22">
        <f t="shared" si="640"/>
        <v>16182</v>
      </c>
      <c r="CG109" s="24">
        <f t="shared" si="641"/>
        <v>1.4107523606457508</v>
      </c>
      <c r="CH109" s="22">
        <v>55502</v>
      </c>
      <c r="CI109" s="22">
        <f t="shared" si="642"/>
        <v>7038</v>
      </c>
      <c r="CJ109" s="24">
        <f t="shared" si="643"/>
        <v>1.1452211951138991</v>
      </c>
      <c r="CK109" s="22">
        <v>49080</v>
      </c>
      <c r="CL109" s="22">
        <f t="shared" si="644"/>
        <v>8900</v>
      </c>
      <c r="CM109" s="24">
        <f t="shared" si="645"/>
        <v>1.2215032354405178</v>
      </c>
      <c r="CN109" s="29">
        <f t="shared" si="646"/>
        <v>336560</v>
      </c>
      <c r="CO109" s="29">
        <f t="shared" si="647"/>
        <v>117887</v>
      </c>
      <c r="CP109" s="30">
        <f t="shared" si="648"/>
        <v>1.5391017638208651</v>
      </c>
      <c r="CQ109" s="22">
        <v>41880</v>
      </c>
      <c r="CR109" s="22">
        <f t="shared" si="649"/>
        <v>764</v>
      </c>
      <c r="CS109" s="24">
        <f t="shared" si="650"/>
        <v>1.0185815740830819</v>
      </c>
      <c r="CT109" s="22">
        <v>49890</v>
      </c>
      <c r="CU109" s="22">
        <f t="shared" si="651"/>
        <v>10940</v>
      </c>
      <c r="CV109" s="24">
        <f t="shared" si="652"/>
        <v>1.2808729139922979</v>
      </c>
      <c r="CW109" s="22">
        <v>51180</v>
      </c>
      <c r="CX109" s="22">
        <f t="shared" si="653"/>
        <v>8654</v>
      </c>
      <c r="CY109" s="24">
        <f t="shared" si="654"/>
        <v>1.2034990358839299</v>
      </c>
      <c r="CZ109" s="29">
        <f t="shared" si="655"/>
        <v>479510</v>
      </c>
      <c r="DA109" s="29">
        <f t="shared" si="656"/>
        <v>138245</v>
      </c>
      <c r="DB109" s="30">
        <f t="shared" si="657"/>
        <v>1.4050957467071044</v>
      </c>
      <c r="DC109" s="22">
        <v>61622</v>
      </c>
      <c r="DD109" s="22">
        <f t="shared" si="658"/>
        <v>2875</v>
      </c>
      <c r="DE109" s="24">
        <f t="shared" si="659"/>
        <v>1.0489386692086404</v>
      </c>
      <c r="DF109" s="22">
        <v>62065</v>
      </c>
      <c r="DG109" s="22">
        <f t="shared" si="660"/>
        <v>14085</v>
      </c>
      <c r="DH109" s="24">
        <f t="shared" si="661"/>
        <v>1.293559816590246</v>
      </c>
      <c r="DI109" s="22">
        <v>46511</v>
      </c>
      <c r="DJ109" s="22">
        <f t="shared" si="662"/>
        <v>4583</v>
      </c>
      <c r="DK109" s="24">
        <f t="shared" si="663"/>
        <v>1.1093064300705973</v>
      </c>
      <c r="DL109" s="29">
        <f t="shared" si="664"/>
        <v>649708</v>
      </c>
      <c r="DM109" s="29">
        <f t="shared" si="665"/>
        <v>159788</v>
      </c>
      <c r="DN109" s="30">
        <f t="shared" si="666"/>
        <v>1.3261512083605487</v>
      </c>
      <c r="DO109" s="22">
        <v>119013</v>
      </c>
      <c r="DP109" s="22">
        <f t="shared" si="667"/>
        <v>-5437</v>
      </c>
      <c r="DQ109" s="24">
        <f t="shared" si="668"/>
        <v>0.95631177179590199</v>
      </c>
      <c r="DR109" s="22">
        <v>65866</v>
      </c>
      <c r="DS109" s="22">
        <f t="shared" si="669"/>
        <v>13916</v>
      </c>
      <c r="DT109" s="24">
        <f t="shared" si="670"/>
        <v>1.2678729547641963</v>
      </c>
      <c r="DU109" s="31">
        <f t="shared" si="671"/>
        <v>184879</v>
      </c>
      <c r="DV109" s="31">
        <f t="shared" si="672"/>
        <v>8479</v>
      </c>
      <c r="DW109" s="32">
        <f t="shared" si="673"/>
        <v>1.0480668934240362</v>
      </c>
      <c r="DX109" s="22">
        <v>132477</v>
      </c>
      <c r="DY109" s="22">
        <f t="shared" si="674"/>
        <v>-27683</v>
      </c>
      <c r="DZ109" s="24">
        <f t="shared" si="675"/>
        <v>0.82715409590409594</v>
      </c>
      <c r="EA109" s="31">
        <f t="shared" si="676"/>
        <v>317356</v>
      </c>
      <c r="EB109" s="31">
        <f t="shared" si="677"/>
        <v>-19204</v>
      </c>
      <c r="EC109" s="32">
        <f t="shared" si="678"/>
        <v>0.94294033753268358</v>
      </c>
      <c r="ED109" s="22">
        <v>54164</v>
      </c>
      <c r="EE109" s="22">
        <f t="shared" si="679"/>
        <v>12284</v>
      </c>
      <c r="EF109" s="24">
        <f t="shared" si="680"/>
        <v>1.2933142311365806</v>
      </c>
      <c r="EG109" s="22">
        <v>56618</v>
      </c>
      <c r="EH109" s="22">
        <f t="shared" si="681"/>
        <v>6728</v>
      </c>
      <c r="EI109" s="24">
        <f t="shared" si="682"/>
        <v>1.1348566847063539</v>
      </c>
      <c r="EJ109" s="22">
        <v>56332</v>
      </c>
      <c r="EK109" s="22">
        <f t="shared" si="683"/>
        <v>5152</v>
      </c>
      <c r="EL109" s="24">
        <f t="shared" si="684"/>
        <v>1.1006643220007815</v>
      </c>
      <c r="EM109" s="31">
        <f t="shared" si="685"/>
        <v>484470</v>
      </c>
      <c r="EN109" s="31">
        <f t="shared" si="686"/>
        <v>4960</v>
      </c>
      <c r="EO109" s="32">
        <f t="shared" si="687"/>
        <v>1.0103438927238222</v>
      </c>
      <c r="EP109" s="22">
        <v>114171</v>
      </c>
      <c r="EQ109" s="22">
        <f t="shared" si="688"/>
        <v>-9516</v>
      </c>
      <c r="ER109" s="24">
        <f t="shared" si="689"/>
        <v>0.92306386281500885</v>
      </c>
      <c r="ES109" s="22">
        <v>57182</v>
      </c>
      <c r="ET109" s="22">
        <f t="shared" si="690"/>
        <v>10671</v>
      </c>
      <c r="EU109" s="24">
        <f t="shared" si="691"/>
        <v>1.2294295972995635</v>
      </c>
      <c r="EV109" s="31">
        <f t="shared" si="692"/>
        <v>655823</v>
      </c>
      <c r="EW109" s="31">
        <f t="shared" si="693"/>
        <v>6115</v>
      </c>
      <c r="EX109" s="32">
        <f t="shared" si="694"/>
        <v>1.0094119204319478</v>
      </c>
      <c r="EY109" s="22">
        <v>176546</v>
      </c>
      <c r="EZ109" s="22">
        <f t="shared" si="475"/>
        <v>-8333</v>
      </c>
      <c r="FA109" s="24">
        <f t="shared" si="476"/>
        <v>0.95492727675939393</v>
      </c>
      <c r="FB109" s="22">
        <v>233819</v>
      </c>
      <c r="FC109" s="22">
        <f t="shared" si="477"/>
        <v>101342</v>
      </c>
      <c r="FD109" s="24">
        <f t="shared" si="478"/>
        <v>1.7649780716652701</v>
      </c>
      <c r="FE109" s="33">
        <f t="shared" si="367"/>
        <v>410365</v>
      </c>
      <c r="FF109" s="33">
        <f t="shared" si="479"/>
        <v>93009</v>
      </c>
      <c r="FG109" s="34">
        <f t="shared" si="480"/>
        <v>1.2930746543314133</v>
      </c>
      <c r="FH109" s="22">
        <v>187553</v>
      </c>
      <c r="FI109" s="22">
        <f t="shared" si="481"/>
        <v>20439</v>
      </c>
      <c r="FJ109" s="24">
        <f t="shared" si="482"/>
        <v>1.1223057314168772</v>
      </c>
      <c r="FK109" s="33">
        <f t="shared" si="368"/>
        <v>597918</v>
      </c>
      <c r="FL109" s="33">
        <f t="shared" si="483"/>
        <v>113448</v>
      </c>
      <c r="FM109" s="34">
        <f t="shared" si="484"/>
        <v>1.2341692984085701</v>
      </c>
      <c r="FN109" s="22">
        <v>217371</v>
      </c>
      <c r="FO109" s="22">
        <f t="shared" si="485"/>
        <v>46018</v>
      </c>
      <c r="FP109" s="24">
        <f t="shared" si="486"/>
        <v>1.2685567220883207</v>
      </c>
      <c r="FQ109" s="35">
        <f t="shared" si="369"/>
        <v>815289</v>
      </c>
      <c r="FR109" s="35">
        <f t="shared" si="370"/>
        <v>159466</v>
      </c>
      <c r="FS109" s="36">
        <f t="shared" si="371"/>
        <v>1.2431540217406221</v>
      </c>
      <c r="FT109" s="35">
        <v>177562</v>
      </c>
      <c r="FU109" s="35">
        <f t="shared" si="372"/>
        <v>1016</v>
      </c>
      <c r="FV109" s="36">
        <f t="shared" si="373"/>
        <v>1.0057548740838083</v>
      </c>
      <c r="FW109" s="35">
        <v>165633</v>
      </c>
      <c r="FX109" s="35">
        <f t="shared" si="695"/>
        <v>-68186</v>
      </c>
      <c r="FY109" s="36">
        <f t="shared" si="696"/>
        <v>0.70838126927238587</v>
      </c>
      <c r="FZ109" s="35">
        <f t="shared" si="697"/>
        <v>343195</v>
      </c>
      <c r="GA109" s="35">
        <f t="shared" si="698"/>
        <v>-67170</v>
      </c>
      <c r="GB109" s="36">
        <f t="shared" si="699"/>
        <v>0.83631644998964338</v>
      </c>
      <c r="GC109" s="35">
        <v>132603</v>
      </c>
      <c r="GD109" s="35">
        <f t="shared" si="700"/>
        <v>-54950</v>
      </c>
      <c r="GE109" s="36">
        <f t="shared" si="701"/>
        <v>0.70701615010157126</v>
      </c>
      <c r="GF109" s="35">
        <f t="shared" si="702"/>
        <v>475798</v>
      </c>
      <c r="GG109" s="35">
        <f t="shared" si="703"/>
        <v>-122120</v>
      </c>
      <c r="GH109" s="36">
        <f t="shared" si="704"/>
        <v>0.79575794674186096</v>
      </c>
      <c r="GI109" s="35">
        <v>149297</v>
      </c>
      <c r="GJ109" s="35">
        <f t="shared" si="374"/>
        <v>-68074</v>
      </c>
      <c r="GK109" s="36">
        <f t="shared" si="375"/>
        <v>0.68683034995468573</v>
      </c>
      <c r="GL109" s="35">
        <f t="shared" si="705"/>
        <v>625095</v>
      </c>
      <c r="GM109" s="35">
        <f t="shared" si="376"/>
        <v>-190194</v>
      </c>
      <c r="GN109" s="36">
        <f t="shared" si="377"/>
        <v>0.76671585167958844</v>
      </c>
      <c r="GO109" s="35">
        <v>131553</v>
      </c>
      <c r="GP109" s="35">
        <f t="shared" si="706"/>
        <v>-46009</v>
      </c>
      <c r="GQ109" s="36">
        <f t="shared" si="707"/>
        <v>0.74088487401583669</v>
      </c>
      <c r="GR109" s="35">
        <v>145032</v>
      </c>
      <c r="GS109" s="35">
        <f t="shared" si="708"/>
        <v>-20601</v>
      </c>
      <c r="GT109" s="36">
        <f t="shared" si="709"/>
        <v>0.87562261143612685</v>
      </c>
      <c r="GU109" s="35">
        <f t="shared" si="710"/>
        <v>276585</v>
      </c>
      <c r="GV109" s="35">
        <f t="shared" si="711"/>
        <v>-66610</v>
      </c>
      <c r="GW109" s="36">
        <f t="shared" si="712"/>
        <v>0.8059120907938635</v>
      </c>
      <c r="GX109" s="35">
        <v>104793</v>
      </c>
      <c r="GY109" s="35">
        <f t="shared" si="713"/>
        <v>-27810</v>
      </c>
      <c r="GZ109" s="36">
        <f t="shared" si="714"/>
        <v>0.79027623809416081</v>
      </c>
      <c r="HA109" s="35">
        <f t="shared" si="715"/>
        <v>381378</v>
      </c>
      <c r="HB109" s="35">
        <f t="shared" si="716"/>
        <v>-94420</v>
      </c>
      <c r="HC109" s="36">
        <f t="shared" si="717"/>
        <v>0.80155444117041263</v>
      </c>
      <c r="HD109" s="35">
        <v>132641</v>
      </c>
      <c r="HE109" s="35">
        <f t="shared" si="718"/>
        <v>-16656</v>
      </c>
      <c r="HF109" s="36">
        <f t="shared" si="719"/>
        <v>0.88843714207251323</v>
      </c>
      <c r="HG109" s="35">
        <f t="shared" si="720"/>
        <v>514019</v>
      </c>
      <c r="HH109" s="35">
        <f t="shared" si="721"/>
        <v>-111076</v>
      </c>
      <c r="HI109" s="36">
        <f t="shared" si="722"/>
        <v>0.82230540957774423</v>
      </c>
      <c r="HJ109" s="22">
        <f t="shared" si="723"/>
        <v>169626.27</v>
      </c>
      <c r="HK109" s="37">
        <f t="shared" si="724"/>
        <v>-36655.08</v>
      </c>
    </row>
    <row r="110" spans="1:219" s="1" customFormat="1" ht="11.25" x14ac:dyDescent="0.2">
      <c r="A110" s="13">
        <v>100</v>
      </c>
      <c r="B110" s="21">
        <v>98</v>
      </c>
      <c r="C110" s="21" t="s">
        <v>216</v>
      </c>
      <c r="D110" s="13">
        <v>7801206670</v>
      </c>
      <c r="E110" s="13">
        <v>101245001</v>
      </c>
      <c r="F110" s="13">
        <v>86618422</v>
      </c>
      <c r="G110" s="22">
        <v>12116</v>
      </c>
      <c r="H110" s="22">
        <v>39531</v>
      </c>
      <c r="I110" s="22">
        <v>23252</v>
      </c>
      <c r="J110" s="23">
        <f t="shared" si="591"/>
        <v>74899</v>
      </c>
      <c r="K110" s="22">
        <v>23008</v>
      </c>
      <c r="L110" s="22">
        <v>37716</v>
      </c>
      <c r="M110" s="22">
        <v>27446</v>
      </c>
      <c r="N110" s="23">
        <f t="shared" si="592"/>
        <v>163069</v>
      </c>
      <c r="O110" s="22">
        <v>27887</v>
      </c>
      <c r="P110" s="22">
        <v>35730</v>
      </c>
      <c r="Q110" s="22">
        <v>38568</v>
      </c>
      <c r="R110" s="23">
        <f t="shared" si="593"/>
        <v>265254</v>
      </c>
      <c r="S110" s="22">
        <v>43700</v>
      </c>
      <c r="T110" s="22">
        <v>30093</v>
      </c>
      <c r="U110" s="22">
        <v>108979</v>
      </c>
      <c r="V110" s="23">
        <f t="shared" si="594"/>
        <v>448026</v>
      </c>
      <c r="W110" s="22">
        <v>36669</v>
      </c>
      <c r="X110" s="22">
        <f t="shared" si="595"/>
        <v>24553</v>
      </c>
      <c r="Y110" s="24">
        <f t="shared" si="596"/>
        <v>3.0264938923737206</v>
      </c>
      <c r="Z110" s="22">
        <v>40233</v>
      </c>
      <c r="AA110" s="22">
        <f t="shared" si="597"/>
        <v>702</v>
      </c>
      <c r="AB110" s="24">
        <f t="shared" si="598"/>
        <v>1.0177582150717159</v>
      </c>
      <c r="AC110" s="22">
        <v>34269</v>
      </c>
      <c r="AD110" s="22">
        <f t="shared" si="599"/>
        <v>11017</v>
      </c>
      <c r="AE110" s="24">
        <f t="shared" si="600"/>
        <v>1.473808704627559</v>
      </c>
      <c r="AF110" s="25">
        <f t="shared" si="601"/>
        <v>111171</v>
      </c>
      <c r="AG110" s="25">
        <f t="shared" si="602"/>
        <v>36272</v>
      </c>
      <c r="AH110" s="26">
        <f t="shared" si="603"/>
        <v>1.4842788288228148</v>
      </c>
      <c r="AI110" s="22">
        <v>44473</v>
      </c>
      <c r="AJ110" s="22">
        <f t="shared" si="604"/>
        <v>21465</v>
      </c>
      <c r="AK110" s="24">
        <f t="shared" si="605"/>
        <v>1.9329363699582753</v>
      </c>
      <c r="AL110" s="22">
        <v>34692</v>
      </c>
      <c r="AM110" s="22">
        <f t="shared" si="606"/>
        <v>-3024</v>
      </c>
      <c r="AN110" s="24">
        <f t="shared" si="607"/>
        <v>0.91982182628062359</v>
      </c>
      <c r="AO110" s="22">
        <v>66658</v>
      </c>
      <c r="AP110" s="22">
        <f t="shared" si="608"/>
        <v>39212</v>
      </c>
      <c r="AQ110" s="24">
        <f t="shared" si="609"/>
        <v>2.4286963491947824</v>
      </c>
      <c r="AR110" s="27">
        <f t="shared" si="610"/>
        <v>256994</v>
      </c>
      <c r="AS110" s="27">
        <f t="shared" si="611"/>
        <v>93925</v>
      </c>
      <c r="AT110" s="28">
        <f t="shared" si="612"/>
        <v>1.5759831727673561</v>
      </c>
      <c r="AU110" s="22">
        <v>42807</v>
      </c>
      <c r="AV110" s="22">
        <f t="shared" si="613"/>
        <v>14920</v>
      </c>
      <c r="AW110" s="24">
        <f t="shared" si="614"/>
        <v>1.5350163158460932</v>
      </c>
      <c r="AX110" s="22">
        <v>51210</v>
      </c>
      <c r="AY110" s="22">
        <f t="shared" si="615"/>
        <v>15480</v>
      </c>
      <c r="AZ110" s="24">
        <f t="shared" si="616"/>
        <v>1.4332493702770781</v>
      </c>
      <c r="BA110" s="22">
        <v>56266.07</v>
      </c>
      <c r="BB110" s="22">
        <f t="shared" si="617"/>
        <v>17698.07</v>
      </c>
      <c r="BC110" s="24">
        <f t="shared" si="618"/>
        <v>1.4588796411532876</v>
      </c>
      <c r="BD110" s="27">
        <f t="shared" si="619"/>
        <v>407277.07</v>
      </c>
      <c r="BE110" s="27">
        <f t="shared" si="620"/>
        <v>142023.07</v>
      </c>
      <c r="BF110" s="28">
        <f t="shared" si="621"/>
        <v>1.5354229153943013</v>
      </c>
      <c r="BG110" s="22">
        <v>54969</v>
      </c>
      <c r="BH110" s="22">
        <f t="shared" si="622"/>
        <v>11269</v>
      </c>
      <c r="BI110" s="24">
        <f t="shared" si="623"/>
        <v>1.2578718535469107</v>
      </c>
      <c r="BJ110" s="22">
        <v>58214</v>
      </c>
      <c r="BK110" s="22">
        <f t="shared" si="624"/>
        <v>28121</v>
      </c>
      <c r="BL110" s="24">
        <f t="shared" si="625"/>
        <v>1.9344698102548765</v>
      </c>
      <c r="BM110" s="22">
        <v>161024</v>
      </c>
      <c r="BN110" s="22">
        <f t="shared" si="626"/>
        <v>52045</v>
      </c>
      <c r="BO110" s="24">
        <f t="shared" si="627"/>
        <v>1.4775690729406583</v>
      </c>
      <c r="BP110" s="27">
        <f t="shared" si="628"/>
        <v>681484.07000000007</v>
      </c>
      <c r="BQ110" s="22">
        <f t="shared" si="629"/>
        <v>233458.07000000007</v>
      </c>
      <c r="BR110" s="24">
        <f t="shared" si="630"/>
        <v>1.5210815220545237</v>
      </c>
      <c r="BS110" s="22">
        <v>56195.76</v>
      </c>
      <c r="BT110" s="22">
        <f t="shared" si="631"/>
        <v>19526.760000000002</v>
      </c>
      <c r="BU110" s="24">
        <f t="shared" si="632"/>
        <v>1.5325141127382804</v>
      </c>
      <c r="BV110" s="22">
        <v>62897</v>
      </c>
      <c r="BW110" s="22">
        <f t="shared" si="633"/>
        <v>22664</v>
      </c>
      <c r="BX110" s="24">
        <f t="shared" si="634"/>
        <v>1.5633186687545051</v>
      </c>
      <c r="BY110" s="22">
        <v>57677</v>
      </c>
      <c r="BZ110" s="22">
        <f t="shared" si="635"/>
        <v>23408</v>
      </c>
      <c r="CA110" s="24">
        <f t="shared" si="636"/>
        <v>1.6830663281683154</v>
      </c>
      <c r="CB110" s="29">
        <f t="shared" si="637"/>
        <v>176769.76</v>
      </c>
      <c r="CC110" s="29">
        <f t="shared" si="638"/>
        <v>65598.760000000009</v>
      </c>
      <c r="CD110" s="30">
        <f t="shared" si="639"/>
        <v>1.5900707918431967</v>
      </c>
      <c r="CE110" s="22">
        <v>62641</v>
      </c>
      <c r="CF110" s="22">
        <f t="shared" si="640"/>
        <v>18168</v>
      </c>
      <c r="CG110" s="24">
        <f t="shared" si="641"/>
        <v>1.4085175274885886</v>
      </c>
      <c r="CH110" s="22">
        <v>67672</v>
      </c>
      <c r="CI110" s="22">
        <f t="shared" si="642"/>
        <v>32980</v>
      </c>
      <c r="CJ110" s="24">
        <f t="shared" si="643"/>
        <v>1.9506514470194858</v>
      </c>
      <c r="CK110" s="22">
        <v>70273</v>
      </c>
      <c r="CL110" s="22">
        <f t="shared" si="644"/>
        <v>3615</v>
      </c>
      <c r="CM110" s="24">
        <f t="shared" si="645"/>
        <v>1.0542320501665217</v>
      </c>
      <c r="CN110" s="29">
        <f t="shared" si="646"/>
        <v>377355.76</v>
      </c>
      <c r="CO110" s="29">
        <f t="shared" si="647"/>
        <v>120361.76000000001</v>
      </c>
      <c r="CP110" s="30">
        <f t="shared" si="648"/>
        <v>1.4683446306139443</v>
      </c>
      <c r="CQ110" s="22">
        <v>70983</v>
      </c>
      <c r="CR110" s="22">
        <f t="shared" si="649"/>
        <v>28176</v>
      </c>
      <c r="CS110" s="24">
        <f t="shared" si="650"/>
        <v>1.6582101058238139</v>
      </c>
      <c r="CT110" s="22">
        <v>73297.490000000005</v>
      </c>
      <c r="CU110" s="22">
        <f t="shared" si="651"/>
        <v>22087.490000000005</v>
      </c>
      <c r="CV110" s="24">
        <f t="shared" si="652"/>
        <v>1.4313120484280415</v>
      </c>
      <c r="CW110" s="22">
        <v>85859</v>
      </c>
      <c r="CX110" s="22">
        <f t="shared" si="653"/>
        <v>29592.93</v>
      </c>
      <c r="CY110" s="24">
        <f t="shared" si="654"/>
        <v>1.5259462763260345</v>
      </c>
      <c r="CZ110" s="29">
        <f t="shared" si="655"/>
        <v>607495.25</v>
      </c>
      <c r="DA110" s="29">
        <f t="shared" si="656"/>
        <v>200218.18</v>
      </c>
      <c r="DB110" s="30">
        <f t="shared" si="657"/>
        <v>1.491601896468171</v>
      </c>
      <c r="DC110" s="22">
        <v>69497</v>
      </c>
      <c r="DD110" s="22">
        <f t="shared" si="658"/>
        <v>14528</v>
      </c>
      <c r="DE110" s="24">
        <f t="shared" si="659"/>
        <v>1.2642944204915498</v>
      </c>
      <c r="DF110" s="22">
        <v>75791</v>
      </c>
      <c r="DG110" s="22">
        <f t="shared" si="660"/>
        <v>17577</v>
      </c>
      <c r="DH110" s="24">
        <f t="shared" si="661"/>
        <v>1.3019376782217336</v>
      </c>
      <c r="DI110" s="22">
        <v>204356</v>
      </c>
      <c r="DJ110" s="22">
        <f t="shared" si="662"/>
        <v>43332</v>
      </c>
      <c r="DK110" s="24">
        <f t="shared" si="663"/>
        <v>1.2691027424483308</v>
      </c>
      <c r="DL110" s="29">
        <f t="shared" si="664"/>
        <v>957139.25</v>
      </c>
      <c r="DM110" s="29">
        <f t="shared" si="665"/>
        <v>275655.17999999993</v>
      </c>
      <c r="DN110" s="30">
        <f t="shared" si="666"/>
        <v>1.4044924777185179</v>
      </c>
      <c r="DO110" s="22">
        <v>179921</v>
      </c>
      <c r="DP110" s="22">
        <f t="shared" si="667"/>
        <v>60828.24</v>
      </c>
      <c r="DQ110" s="24">
        <f t="shared" si="668"/>
        <v>1.5107635426368486</v>
      </c>
      <c r="DR110" s="22">
        <v>67371</v>
      </c>
      <c r="DS110" s="22">
        <f t="shared" si="669"/>
        <v>9694</v>
      </c>
      <c r="DT110" s="24">
        <f t="shared" si="670"/>
        <v>1.1680739289491477</v>
      </c>
      <c r="DU110" s="31">
        <f t="shared" si="671"/>
        <v>247292</v>
      </c>
      <c r="DV110" s="31">
        <f t="shared" si="672"/>
        <v>70522.239999999991</v>
      </c>
      <c r="DW110" s="32">
        <f t="shared" si="673"/>
        <v>1.3989496846066882</v>
      </c>
      <c r="DX110" s="22">
        <v>201712</v>
      </c>
      <c r="DY110" s="22">
        <f t="shared" si="674"/>
        <v>1126</v>
      </c>
      <c r="DZ110" s="24">
        <f t="shared" si="675"/>
        <v>1.0056135522917851</v>
      </c>
      <c r="EA110" s="31">
        <f t="shared" si="676"/>
        <v>449004</v>
      </c>
      <c r="EB110" s="31">
        <f t="shared" si="677"/>
        <v>71648.239999999991</v>
      </c>
      <c r="EC110" s="32">
        <f t="shared" si="678"/>
        <v>1.1898692098936028</v>
      </c>
      <c r="ED110" s="22">
        <v>70008</v>
      </c>
      <c r="EE110" s="22">
        <f t="shared" si="679"/>
        <v>-975</v>
      </c>
      <c r="EF110" s="24">
        <f t="shared" si="680"/>
        <v>0.98626431680824989</v>
      </c>
      <c r="EG110" s="22">
        <v>73264</v>
      </c>
      <c r="EH110" s="22">
        <f t="shared" si="681"/>
        <v>-33.490000000005239</v>
      </c>
      <c r="EI110" s="24">
        <f t="shared" si="682"/>
        <v>0.99954309485904624</v>
      </c>
      <c r="EJ110" s="22">
        <v>98245</v>
      </c>
      <c r="EK110" s="22">
        <f t="shared" si="683"/>
        <v>12386</v>
      </c>
      <c r="EL110" s="24">
        <f t="shared" si="684"/>
        <v>1.1442597747469689</v>
      </c>
      <c r="EM110" s="31">
        <f t="shared" si="685"/>
        <v>690521</v>
      </c>
      <c r="EN110" s="31">
        <f t="shared" si="686"/>
        <v>83025.75</v>
      </c>
      <c r="EO110" s="32">
        <f t="shared" si="687"/>
        <v>1.1366689698396819</v>
      </c>
      <c r="EP110" s="22">
        <v>140697</v>
      </c>
      <c r="EQ110" s="22">
        <f t="shared" si="688"/>
        <v>-4591</v>
      </c>
      <c r="ER110" s="24">
        <f t="shared" si="689"/>
        <v>0.96840069379439453</v>
      </c>
      <c r="ES110" s="22">
        <v>256244</v>
      </c>
      <c r="ET110" s="22">
        <f t="shared" si="690"/>
        <v>51888</v>
      </c>
      <c r="EU110" s="24">
        <f t="shared" si="691"/>
        <v>1.2539098436062557</v>
      </c>
      <c r="EV110" s="31">
        <f t="shared" si="692"/>
        <v>1087462</v>
      </c>
      <c r="EW110" s="31">
        <f t="shared" si="693"/>
        <v>130322.75</v>
      </c>
      <c r="EX110" s="32">
        <f t="shared" si="694"/>
        <v>1.1361586101499861</v>
      </c>
      <c r="EY110" s="22">
        <v>253363</v>
      </c>
      <c r="EZ110" s="22">
        <f t="shared" si="475"/>
        <v>6071</v>
      </c>
      <c r="FA110" s="24">
        <f t="shared" si="476"/>
        <v>1.0245499247852741</v>
      </c>
      <c r="FB110" s="22">
        <v>220218.96</v>
      </c>
      <c r="FC110" s="22">
        <f t="shared" si="477"/>
        <v>18506.959999999992</v>
      </c>
      <c r="FD110" s="24">
        <f t="shared" si="478"/>
        <v>1.091749424922662</v>
      </c>
      <c r="FE110" s="33">
        <f t="shared" si="367"/>
        <v>473581.95999999996</v>
      </c>
      <c r="FF110" s="33">
        <f t="shared" si="479"/>
        <v>24577.959999999963</v>
      </c>
      <c r="FG110" s="34">
        <f t="shared" si="480"/>
        <v>1.0547388441973791</v>
      </c>
      <c r="FH110" s="22">
        <v>274703</v>
      </c>
      <c r="FI110" s="22">
        <f t="shared" si="481"/>
        <v>33186</v>
      </c>
      <c r="FJ110" s="24">
        <f t="shared" si="482"/>
        <v>1.1374064765627265</v>
      </c>
      <c r="FK110" s="33">
        <f t="shared" si="368"/>
        <v>748284.96</v>
      </c>
      <c r="FL110" s="33">
        <f t="shared" si="483"/>
        <v>57763.959999999963</v>
      </c>
      <c r="FM110" s="34">
        <f t="shared" si="484"/>
        <v>1.0836527201924344</v>
      </c>
      <c r="FN110" s="22">
        <v>375122</v>
      </c>
      <c r="FO110" s="22">
        <f t="shared" si="485"/>
        <v>-21819</v>
      </c>
      <c r="FP110" s="24">
        <f t="shared" si="486"/>
        <v>0.94503213323894486</v>
      </c>
      <c r="FQ110" s="35">
        <f t="shared" si="369"/>
        <v>1123406.96</v>
      </c>
      <c r="FR110" s="35">
        <f t="shared" si="370"/>
        <v>35944.959999999963</v>
      </c>
      <c r="FS110" s="36">
        <f t="shared" si="371"/>
        <v>1.0330539917716666</v>
      </c>
      <c r="FT110" s="35">
        <v>252528</v>
      </c>
      <c r="FU110" s="35">
        <f t="shared" si="372"/>
        <v>-835</v>
      </c>
      <c r="FV110" s="36">
        <f t="shared" si="373"/>
        <v>0.9967043333083363</v>
      </c>
      <c r="FW110" s="35">
        <v>249152</v>
      </c>
      <c r="FX110" s="35">
        <f t="shared" si="695"/>
        <v>28933.040000000008</v>
      </c>
      <c r="FY110" s="36">
        <f t="shared" si="696"/>
        <v>1.1313830562091476</v>
      </c>
      <c r="FZ110" s="35">
        <f t="shared" si="697"/>
        <v>501680</v>
      </c>
      <c r="GA110" s="35">
        <f t="shared" si="698"/>
        <v>28098.040000000037</v>
      </c>
      <c r="GB110" s="36">
        <f t="shared" si="699"/>
        <v>1.0593308917425825</v>
      </c>
      <c r="GC110" s="35">
        <v>300914</v>
      </c>
      <c r="GD110" s="35">
        <f t="shared" si="700"/>
        <v>26211</v>
      </c>
      <c r="GE110" s="36">
        <f t="shared" si="701"/>
        <v>1.0954157763111434</v>
      </c>
      <c r="GF110" s="35">
        <f t="shared" si="702"/>
        <v>802594</v>
      </c>
      <c r="GG110" s="35">
        <f t="shared" si="703"/>
        <v>54309.040000000037</v>
      </c>
      <c r="GH110" s="36">
        <f t="shared" si="704"/>
        <v>1.0725780189408056</v>
      </c>
      <c r="GI110" s="35">
        <v>294880</v>
      </c>
      <c r="GJ110" s="35">
        <f t="shared" si="374"/>
        <v>-80242</v>
      </c>
      <c r="GK110" s="36">
        <f t="shared" si="375"/>
        <v>0.78609092508570544</v>
      </c>
      <c r="GL110" s="35">
        <f t="shared" si="705"/>
        <v>1097474</v>
      </c>
      <c r="GM110" s="35">
        <f t="shared" si="376"/>
        <v>-25932.959999999963</v>
      </c>
      <c r="GN110" s="36">
        <f t="shared" si="377"/>
        <v>0.97691579194061606</v>
      </c>
      <c r="GO110" s="35">
        <v>156951</v>
      </c>
      <c r="GP110" s="35">
        <f t="shared" si="706"/>
        <v>-95577</v>
      </c>
      <c r="GQ110" s="36">
        <f t="shared" si="707"/>
        <v>0.62151919787112719</v>
      </c>
      <c r="GR110" s="35">
        <v>262251</v>
      </c>
      <c r="GS110" s="35">
        <f t="shared" si="708"/>
        <v>13099</v>
      </c>
      <c r="GT110" s="36">
        <f t="shared" si="709"/>
        <v>1.0525743321346006</v>
      </c>
      <c r="GU110" s="35">
        <f t="shared" si="710"/>
        <v>419202</v>
      </c>
      <c r="GV110" s="35">
        <f t="shared" si="711"/>
        <v>-82478</v>
      </c>
      <c r="GW110" s="36">
        <f t="shared" si="712"/>
        <v>0.83559639610907355</v>
      </c>
      <c r="GX110" s="35">
        <v>329239</v>
      </c>
      <c r="GY110" s="35">
        <f t="shared" si="713"/>
        <v>28325</v>
      </c>
      <c r="GZ110" s="36">
        <f t="shared" si="714"/>
        <v>1.0941298842858758</v>
      </c>
      <c r="HA110" s="35">
        <f t="shared" si="715"/>
        <v>748441</v>
      </c>
      <c r="HB110" s="35">
        <f t="shared" si="716"/>
        <v>-54153</v>
      </c>
      <c r="HC110" s="36">
        <f t="shared" si="717"/>
        <v>0.93252752948564277</v>
      </c>
      <c r="HD110" s="35">
        <v>246488</v>
      </c>
      <c r="HE110" s="35">
        <f t="shared" si="718"/>
        <v>-48392</v>
      </c>
      <c r="HF110" s="36">
        <f t="shared" si="719"/>
        <v>0.8358925664677157</v>
      </c>
      <c r="HG110" s="35">
        <f t="shared" si="720"/>
        <v>994929</v>
      </c>
      <c r="HH110" s="35">
        <f t="shared" si="721"/>
        <v>-102545</v>
      </c>
      <c r="HI110" s="36">
        <f t="shared" si="722"/>
        <v>0.90656270672471517</v>
      </c>
      <c r="HJ110" s="22">
        <f t="shared" si="723"/>
        <v>407920.89</v>
      </c>
      <c r="HK110" s="37">
        <f t="shared" si="724"/>
        <v>-42043.45</v>
      </c>
    </row>
    <row r="111" spans="1:219" s="1" customFormat="1" ht="11.25" x14ac:dyDescent="0.2">
      <c r="A111" s="13">
        <v>101</v>
      </c>
      <c r="B111" s="21">
        <v>84</v>
      </c>
      <c r="C111" s="21" t="s">
        <v>125</v>
      </c>
      <c r="D111" s="13">
        <v>7802312751</v>
      </c>
      <c r="E111" s="13">
        <v>101232001</v>
      </c>
      <c r="F111" s="13">
        <v>86618411</v>
      </c>
      <c r="G111" s="22">
        <v>66795</v>
      </c>
      <c r="H111" s="22">
        <v>89617</v>
      </c>
      <c r="I111" s="22">
        <v>99963</v>
      </c>
      <c r="J111" s="23">
        <f t="shared" si="591"/>
        <v>256375</v>
      </c>
      <c r="K111" s="22">
        <v>83992</v>
      </c>
      <c r="L111" s="22">
        <v>82229</v>
      </c>
      <c r="M111" s="22">
        <v>90545</v>
      </c>
      <c r="N111" s="23">
        <f t="shared" si="592"/>
        <v>513141</v>
      </c>
      <c r="O111" s="22">
        <v>87170</v>
      </c>
      <c r="P111" s="22">
        <v>91070</v>
      </c>
      <c r="Q111" s="22">
        <v>84876</v>
      </c>
      <c r="R111" s="23">
        <f t="shared" si="593"/>
        <v>776257</v>
      </c>
      <c r="S111" s="22">
        <v>66388</v>
      </c>
      <c r="T111" s="22">
        <v>76567</v>
      </c>
      <c r="U111" s="22">
        <v>80582</v>
      </c>
      <c r="V111" s="23">
        <f t="shared" si="594"/>
        <v>999794</v>
      </c>
      <c r="W111" s="22">
        <v>76101</v>
      </c>
      <c r="X111" s="22">
        <f t="shared" si="595"/>
        <v>9306</v>
      </c>
      <c r="Y111" s="24">
        <f t="shared" si="596"/>
        <v>1.1393218055243657</v>
      </c>
      <c r="Z111" s="22">
        <v>65409</v>
      </c>
      <c r="AA111" s="22">
        <f t="shared" si="597"/>
        <v>-24208</v>
      </c>
      <c r="AB111" s="24">
        <f t="shared" si="598"/>
        <v>0.72987268040661923</v>
      </c>
      <c r="AC111" s="22">
        <v>85853</v>
      </c>
      <c r="AD111" s="22">
        <f t="shared" si="599"/>
        <v>-14110</v>
      </c>
      <c r="AE111" s="24">
        <f t="shared" si="600"/>
        <v>0.8588477736762602</v>
      </c>
      <c r="AF111" s="25">
        <f t="shared" si="601"/>
        <v>227363</v>
      </c>
      <c r="AG111" s="25">
        <f t="shared" si="602"/>
        <v>-29012</v>
      </c>
      <c r="AH111" s="26">
        <f t="shared" si="603"/>
        <v>0.88683764017552413</v>
      </c>
      <c r="AI111" s="22">
        <v>87726</v>
      </c>
      <c r="AJ111" s="22">
        <f t="shared" si="604"/>
        <v>3734</v>
      </c>
      <c r="AK111" s="24">
        <f t="shared" si="605"/>
        <v>1.0444566149157062</v>
      </c>
      <c r="AL111" s="22">
        <v>122175</v>
      </c>
      <c r="AM111" s="22">
        <f t="shared" si="606"/>
        <v>39946</v>
      </c>
      <c r="AN111" s="24">
        <f t="shared" si="607"/>
        <v>1.4857896849043524</v>
      </c>
      <c r="AO111" s="22">
        <v>108825</v>
      </c>
      <c r="AP111" s="22">
        <f t="shared" si="608"/>
        <v>18280</v>
      </c>
      <c r="AQ111" s="24">
        <f t="shared" si="609"/>
        <v>1.2018885636976089</v>
      </c>
      <c r="AR111" s="27">
        <f t="shared" si="610"/>
        <v>546089</v>
      </c>
      <c r="AS111" s="27">
        <f t="shared" si="611"/>
        <v>32948</v>
      </c>
      <c r="AT111" s="28">
        <f t="shared" si="612"/>
        <v>1.0642084729148518</v>
      </c>
      <c r="AU111" s="22">
        <v>92097</v>
      </c>
      <c r="AV111" s="22">
        <f t="shared" si="613"/>
        <v>4927</v>
      </c>
      <c r="AW111" s="24">
        <f t="shared" si="614"/>
        <v>1.0565217391304347</v>
      </c>
      <c r="AX111" s="22">
        <v>108691</v>
      </c>
      <c r="AY111" s="22">
        <f t="shared" si="615"/>
        <v>17621</v>
      </c>
      <c r="AZ111" s="24">
        <f t="shared" si="616"/>
        <v>1.193488525310201</v>
      </c>
      <c r="BA111" s="22">
        <v>58431</v>
      </c>
      <c r="BB111" s="22">
        <f t="shared" si="617"/>
        <v>-26445</v>
      </c>
      <c r="BC111" s="24">
        <f t="shared" si="618"/>
        <v>0.68842782411989256</v>
      </c>
      <c r="BD111" s="27">
        <f t="shared" si="619"/>
        <v>805308</v>
      </c>
      <c r="BE111" s="27">
        <f t="shared" si="620"/>
        <v>29051</v>
      </c>
      <c r="BF111" s="28">
        <f t="shared" si="621"/>
        <v>1.0374244612286909</v>
      </c>
      <c r="BG111" s="22">
        <v>71166</v>
      </c>
      <c r="BH111" s="22">
        <f t="shared" si="622"/>
        <v>4778</v>
      </c>
      <c r="BI111" s="24">
        <f t="shared" si="623"/>
        <v>1.0719708381032718</v>
      </c>
      <c r="BJ111" s="22">
        <v>79992</v>
      </c>
      <c r="BK111" s="22">
        <f t="shared" si="624"/>
        <v>3425</v>
      </c>
      <c r="BL111" s="24">
        <f t="shared" si="625"/>
        <v>1.0447320647276241</v>
      </c>
      <c r="BM111" s="22">
        <v>82120</v>
      </c>
      <c r="BN111" s="22">
        <f t="shared" si="626"/>
        <v>1538</v>
      </c>
      <c r="BO111" s="24">
        <f t="shared" si="627"/>
        <v>1.019086148271326</v>
      </c>
      <c r="BP111" s="27">
        <f t="shared" si="628"/>
        <v>1038586</v>
      </c>
      <c r="BQ111" s="22">
        <f t="shared" si="629"/>
        <v>38792</v>
      </c>
      <c r="BR111" s="24">
        <f t="shared" si="630"/>
        <v>1.0387999927985165</v>
      </c>
      <c r="BS111" s="22">
        <v>87304</v>
      </c>
      <c r="BT111" s="22">
        <f t="shared" si="631"/>
        <v>11203</v>
      </c>
      <c r="BU111" s="24">
        <f t="shared" si="632"/>
        <v>1.1472122573947781</v>
      </c>
      <c r="BV111" s="22">
        <v>86362</v>
      </c>
      <c r="BW111" s="22">
        <f t="shared" si="633"/>
        <v>20953</v>
      </c>
      <c r="BX111" s="24">
        <f t="shared" si="634"/>
        <v>1.3203381797611951</v>
      </c>
      <c r="BY111" s="22">
        <v>89864</v>
      </c>
      <c r="BZ111" s="22">
        <f t="shared" si="635"/>
        <v>4011</v>
      </c>
      <c r="CA111" s="24">
        <f t="shared" si="636"/>
        <v>1.0467193924498852</v>
      </c>
      <c r="CB111" s="29">
        <f t="shared" si="637"/>
        <v>263530</v>
      </c>
      <c r="CC111" s="29">
        <f t="shared" si="638"/>
        <v>36167</v>
      </c>
      <c r="CD111" s="30">
        <f t="shared" si="639"/>
        <v>1.1590716167538253</v>
      </c>
      <c r="CE111" s="22">
        <v>87407</v>
      </c>
      <c r="CF111" s="22">
        <f t="shared" si="640"/>
        <v>-319</v>
      </c>
      <c r="CG111" s="24">
        <f t="shared" si="641"/>
        <v>0.99636367781501489</v>
      </c>
      <c r="CH111" s="22">
        <v>110954</v>
      </c>
      <c r="CI111" s="22">
        <f t="shared" si="642"/>
        <v>-11221</v>
      </c>
      <c r="CJ111" s="24">
        <f t="shared" si="643"/>
        <v>0.9081563331287088</v>
      </c>
      <c r="CK111" s="22">
        <v>90149</v>
      </c>
      <c r="CL111" s="22">
        <f t="shared" si="644"/>
        <v>-18676</v>
      </c>
      <c r="CM111" s="24">
        <f t="shared" si="645"/>
        <v>0.8283850218240294</v>
      </c>
      <c r="CN111" s="29">
        <f t="shared" si="646"/>
        <v>552040</v>
      </c>
      <c r="CO111" s="29">
        <f t="shared" si="647"/>
        <v>5951</v>
      </c>
      <c r="CP111" s="30">
        <f t="shared" si="648"/>
        <v>1.0108974910683057</v>
      </c>
      <c r="CQ111" s="22">
        <v>111049</v>
      </c>
      <c r="CR111" s="22">
        <f t="shared" si="649"/>
        <v>18952</v>
      </c>
      <c r="CS111" s="24">
        <f t="shared" si="650"/>
        <v>1.2057830331063988</v>
      </c>
      <c r="CT111" s="22">
        <v>107096</v>
      </c>
      <c r="CU111" s="22">
        <f t="shared" si="651"/>
        <v>-1595</v>
      </c>
      <c r="CV111" s="24">
        <f t="shared" si="652"/>
        <v>0.9853253719259184</v>
      </c>
      <c r="CW111" s="22">
        <v>88318</v>
      </c>
      <c r="CX111" s="22">
        <f t="shared" si="653"/>
        <v>29887</v>
      </c>
      <c r="CY111" s="24">
        <f t="shared" si="654"/>
        <v>1.5114921873662952</v>
      </c>
      <c r="CZ111" s="29">
        <f t="shared" si="655"/>
        <v>858503</v>
      </c>
      <c r="DA111" s="29">
        <f t="shared" si="656"/>
        <v>53195</v>
      </c>
      <c r="DB111" s="30">
        <f t="shared" si="657"/>
        <v>1.0660554719436539</v>
      </c>
      <c r="DC111" s="22">
        <v>68910</v>
      </c>
      <c r="DD111" s="22">
        <f t="shared" si="658"/>
        <v>-2256</v>
      </c>
      <c r="DE111" s="24">
        <f t="shared" si="659"/>
        <v>0.9682994688474833</v>
      </c>
      <c r="DF111" s="22">
        <v>72914</v>
      </c>
      <c r="DG111" s="22">
        <f t="shared" si="660"/>
        <v>-7078</v>
      </c>
      <c r="DH111" s="24">
        <f t="shared" si="661"/>
        <v>0.91151615161516153</v>
      </c>
      <c r="DI111" s="22">
        <v>85169</v>
      </c>
      <c r="DJ111" s="22">
        <f t="shared" si="662"/>
        <v>3049</v>
      </c>
      <c r="DK111" s="24">
        <f t="shared" si="663"/>
        <v>1.0371285923039455</v>
      </c>
      <c r="DL111" s="29">
        <f t="shared" si="664"/>
        <v>1085496</v>
      </c>
      <c r="DM111" s="29">
        <f t="shared" si="665"/>
        <v>46910</v>
      </c>
      <c r="DN111" s="30">
        <f t="shared" si="666"/>
        <v>1.0451671792225199</v>
      </c>
      <c r="DO111" s="22">
        <v>251033</v>
      </c>
      <c r="DP111" s="22">
        <f t="shared" si="667"/>
        <v>77367</v>
      </c>
      <c r="DQ111" s="24">
        <f t="shared" si="668"/>
        <v>1.4454930729100688</v>
      </c>
      <c r="DR111" s="22">
        <v>104503</v>
      </c>
      <c r="DS111" s="22">
        <f t="shared" si="669"/>
        <v>14639</v>
      </c>
      <c r="DT111" s="24">
        <f t="shared" si="670"/>
        <v>1.1629017181518739</v>
      </c>
      <c r="DU111" s="31">
        <f t="shared" si="671"/>
        <v>355536</v>
      </c>
      <c r="DV111" s="31">
        <f t="shared" si="672"/>
        <v>92006</v>
      </c>
      <c r="DW111" s="32">
        <f t="shared" si="673"/>
        <v>1.3491291314081888</v>
      </c>
      <c r="DX111" s="22">
        <v>269270</v>
      </c>
      <c r="DY111" s="22">
        <f t="shared" si="674"/>
        <v>-19240</v>
      </c>
      <c r="DZ111" s="24">
        <f t="shared" si="675"/>
        <v>0.93331253682714632</v>
      </c>
      <c r="EA111" s="31">
        <f t="shared" si="676"/>
        <v>624806</v>
      </c>
      <c r="EB111" s="31">
        <f t="shared" si="677"/>
        <v>72766</v>
      </c>
      <c r="EC111" s="32">
        <f t="shared" si="678"/>
        <v>1.1318129121078182</v>
      </c>
      <c r="ED111" s="22">
        <v>136186</v>
      </c>
      <c r="EE111" s="22">
        <f t="shared" si="679"/>
        <v>25137</v>
      </c>
      <c r="EF111" s="24">
        <f t="shared" si="680"/>
        <v>1.2263595349800538</v>
      </c>
      <c r="EG111" s="22">
        <v>71371</v>
      </c>
      <c r="EH111" s="22">
        <f t="shared" si="681"/>
        <v>-35725</v>
      </c>
      <c r="EI111" s="24">
        <f t="shared" si="682"/>
        <v>0.6664207813550459</v>
      </c>
      <c r="EJ111" s="22">
        <v>69732</v>
      </c>
      <c r="EK111" s="22">
        <f t="shared" si="683"/>
        <v>-18586</v>
      </c>
      <c r="EL111" s="24">
        <f t="shared" si="684"/>
        <v>0.78955592291492105</v>
      </c>
      <c r="EM111" s="31">
        <f t="shared" si="685"/>
        <v>902095</v>
      </c>
      <c r="EN111" s="31">
        <f t="shared" si="686"/>
        <v>43592</v>
      </c>
      <c r="EO111" s="32">
        <f t="shared" si="687"/>
        <v>1.0507767590794674</v>
      </c>
      <c r="EP111" s="22">
        <v>158940</v>
      </c>
      <c r="EQ111" s="22">
        <f t="shared" si="688"/>
        <v>17116</v>
      </c>
      <c r="ER111" s="24">
        <f t="shared" si="689"/>
        <v>1.1206847924187726</v>
      </c>
      <c r="ES111" s="22">
        <v>87111</v>
      </c>
      <c r="ET111" s="22">
        <f t="shared" si="690"/>
        <v>1942</v>
      </c>
      <c r="EU111" s="24">
        <f t="shared" si="691"/>
        <v>1.0228017236318379</v>
      </c>
      <c r="EV111" s="31">
        <f t="shared" si="692"/>
        <v>1148146</v>
      </c>
      <c r="EW111" s="31">
        <f t="shared" si="693"/>
        <v>62650</v>
      </c>
      <c r="EX111" s="32">
        <f t="shared" si="694"/>
        <v>1.0577155512318792</v>
      </c>
      <c r="EY111" s="22">
        <v>313215</v>
      </c>
      <c r="EZ111" s="22">
        <f t="shared" si="475"/>
        <v>-42321</v>
      </c>
      <c r="FA111" s="24">
        <f t="shared" si="476"/>
        <v>0.88096564061023352</v>
      </c>
      <c r="FB111" s="22">
        <v>261341.21</v>
      </c>
      <c r="FC111" s="22">
        <f t="shared" si="477"/>
        <v>-7928.7900000000081</v>
      </c>
      <c r="FD111" s="24">
        <f t="shared" si="478"/>
        <v>0.97055449920154491</v>
      </c>
      <c r="FE111" s="33">
        <f t="shared" si="367"/>
        <v>574556.21</v>
      </c>
      <c r="FF111" s="33">
        <f t="shared" si="479"/>
        <v>-50249.790000000037</v>
      </c>
      <c r="FG111" s="34">
        <f t="shared" si="480"/>
        <v>0.91957537219552943</v>
      </c>
      <c r="FH111" s="22">
        <v>296298</v>
      </c>
      <c r="FI111" s="22">
        <f t="shared" si="481"/>
        <v>19009</v>
      </c>
      <c r="FJ111" s="24">
        <f t="shared" si="482"/>
        <v>1.0685530259043814</v>
      </c>
      <c r="FK111" s="33">
        <f t="shared" si="368"/>
        <v>870854.21</v>
      </c>
      <c r="FL111" s="33">
        <f t="shared" si="483"/>
        <v>-31240.790000000037</v>
      </c>
      <c r="FM111" s="34">
        <f t="shared" si="484"/>
        <v>0.96536862525565481</v>
      </c>
      <c r="FN111" s="22">
        <v>208474</v>
      </c>
      <c r="FO111" s="22">
        <f t="shared" si="485"/>
        <v>-37577</v>
      </c>
      <c r="FP111" s="24">
        <f t="shared" si="486"/>
        <v>0.84727962901999987</v>
      </c>
      <c r="FQ111" s="35">
        <f t="shared" si="369"/>
        <v>1079328.21</v>
      </c>
      <c r="FR111" s="35">
        <f t="shared" si="370"/>
        <v>-68817.790000000037</v>
      </c>
      <c r="FS111" s="36">
        <f t="shared" si="371"/>
        <v>0.94006181269629474</v>
      </c>
      <c r="FT111" s="35">
        <v>297454</v>
      </c>
      <c r="FU111" s="35">
        <f t="shared" si="372"/>
        <v>-15761</v>
      </c>
      <c r="FV111" s="36">
        <f t="shared" si="373"/>
        <v>0.94967993231486358</v>
      </c>
      <c r="FW111" s="35">
        <v>223697</v>
      </c>
      <c r="FX111" s="35">
        <f t="shared" si="695"/>
        <v>-37644.209999999992</v>
      </c>
      <c r="FY111" s="36">
        <f t="shared" si="696"/>
        <v>0.85595761954266614</v>
      </c>
      <c r="FZ111" s="35">
        <f t="shared" si="697"/>
        <v>521151</v>
      </c>
      <c r="GA111" s="35">
        <f t="shared" si="698"/>
        <v>-53405.209999999963</v>
      </c>
      <c r="GB111" s="36">
        <f t="shared" si="699"/>
        <v>0.9070496340123102</v>
      </c>
      <c r="GC111" s="35">
        <v>274283</v>
      </c>
      <c r="GD111" s="35">
        <f t="shared" si="700"/>
        <v>-22015</v>
      </c>
      <c r="GE111" s="36">
        <f t="shared" si="701"/>
        <v>0.92569980222613724</v>
      </c>
      <c r="GF111" s="35">
        <f t="shared" si="702"/>
        <v>795434</v>
      </c>
      <c r="GG111" s="35">
        <f t="shared" si="703"/>
        <v>-75420.209999999963</v>
      </c>
      <c r="GH111" s="36">
        <f t="shared" si="704"/>
        <v>0.91339513648329274</v>
      </c>
      <c r="GI111" s="35">
        <v>232915</v>
      </c>
      <c r="GJ111" s="35">
        <f t="shared" si="374"/>
        <v>24441</v>
      </c>
      <c r="GK111" s="36">
        <f t="shared" si="375"/>
        <v>1.1172376411446991</v>
      </c>
      <c r="GL111" s="35">
        <f t="shared" si="705"/>
        <v>1028349</v>
      </c>
      <c r="GM111" s="35">
        <f t="shared" si="376"/>
        <v>-50979.209999999963</v>
      </c>
      <c r="GN111" s="36">
        <f t="shared" si="377"/>
        <v>0.95276764794278845</v>
      </c>
      <c r="GO111" s="35">
        <v>253557</v>
      </c>
      <c r="GP111" s="35">
        <f t="shared" si="706"/>
        <v>-43897</v>
      </c>
      <c r="GQ111" s="36">
        <f t="shared" si="707"/>
        <v>0.85242424038674891</v>
      </c>
      <c r="GR111" s="35">
        <v>213279</v>
      </c>
      <c r="GS111" s="35">
        <f t="shared" si="708"/>
        <v>-10418</v>
      </c>
      <c r="GT111" s="36">
        <f t="shared" si="709"/>
        <v>0.95342807458302969</v>
      </c>
      <c r="GU111" s="35">
        <f t="shared" si="710"/>
        <v>466836</v>
      </c>
      <c r="GV111" s="35">
        <f t="shared" si="711"/>
        <v>-54315</v>
      </c>
      <c r="GW111" s="36">
        <f t="shared" si="712"/>
        <v>0.89577876661466638</v>
      </c>
      <c r="GX111" s="35">
        <v>228120</v>
      </c>
      <c r="GY111" s="35">
        <f t="shared" si="713"/>
        <v>-46163</v>
      </c>
      <c r="GZ111" s="36">
        <f t="shared" si="714"/>
        <v>0.83169573032233135</v>
      </c>
      <c r="HA111" s="35">
        <f t="shared" si="715"/>
        <v>694956</v>
      </c>
      <c r="HB111" s="35">
        <f t="shared" si="716"/>
        <v>-100478</v>
      </c>
      <c r="HC111" s="36">
        <f t="shared" si="717"/>
        <v>0.87368153737456533</v>
      </c>
      <c r="HD111" s="35">
        <v>228882</v>
      </c>
      <c r="HE111" s="35">
        <f t="shared" si="718"/>
        <v>-4033</v>
      </c>
      <c r="HF111" s="36">
        <f t="shared" si="719"/>
        <v>0.9826846703733122</v>
      </c>
      <c r="HG111" s="35">
        <f t="shared" si="720"/>
        <v>923838</v>
      </c>
      <c r="HH111" s="35">
        <f t="shared" si="721"/>
        <v>-104511</v>
      </c>
      <c r="HI111" s="36">
        <f t="shared" si="722"/>
        <v>0.89837010586872745</v>
      </c>
      <c r="HJ111" s="22">
        <f t="shared" si="723"/>
        <v>378773.58</v>
      </c>
      <c r="HK111" s="37">
        <f t="shared" si="724"/>
        <v>-42849.51</v>
      </c>
    </row>
    <row r="112" spans="1:219" s="1" customFormat="1" ht="11.25" x14ac:dyDescent="0.2">
      <c r="A112" s="13">
        <v>102</v>
      </c>
      <c r="B112" s="21">
        <v>55</v>
      </c>
      <c r="C112" s="21" t="s">
        <v>217</v>
      </c>
      <c r="D112" s="13">
        <v>7707049388</v>
      </c>
      <c r="E112" s="13">
        <v>101245001</v>
      </c>
      <c r="F112" s="13">
        <v>86618101</v>
      </c>
      <c r="G112" s="22">
        <v>0</v>
      </c>
      <c r="H112" s="22">
        <v>59232</v>
      </c>
      <c r="I112" s="22">
        <v>57845</v>
      </c>
      <c r="J112" s="23">
        <f t="shared" si="591"/>
        <v>117077</v>
      </c>
      <c r="K112" s="22">
        <v>93370</v>
      </c>
      <c r="L112" s="22">
        <v>78769</v>
      </c>
      <c r="M112" s="22">
        <v>63744</v>
      </c>
      <c r="N112" s="23">
        <f t="shared" si="592"/>
        <v>352960</v>
      </c>
      <c r="O112" s="22">
        <v>56329</v>
      </c>
      <c r="P112" s="22">
        <v>61338</v>
      </c>
      <c r="Q112" s="22">
        <v>57707</v>
      </c>
      <c r="R112" s="23">
        <f t="shared" si="593"/>
        <v>528334</v>
      </c>
      <c r="S112" s="22">
        <v>50847</v>
      </c>
      <c r="T112" s="22">
        <v>54305</v>
      </c>
      <c r="U112" s="22">
        <v>129206</v>
      </c>
      <c r="V112" s="23">
        <f t="shared" si="594"/>
        <v>762692</v>
      </c>
      <c r="W112" s="22"/>
      <c r="X112" s="22">
        <f t="shared" si="595"/>
        <v>0</v>
      </c>
      <c r="Y112" s="24" t="e">
        <f t="shared" si="596"/>
        <v>#DIV/0!</v>
      </c>
      <c r="Z112" s="22">
        <v>66540</v>
      </c>
      <c r="AA112" s="22">
        <f t="shared" si="597"/>
        <v>7308</v>
      </c>
      <c r="AB112" s="24">
        <f t="shared" si="598"/>
        <v>1.1233792544570502</v>
      </c>
      <c r="AC112" s="22">
        <v>64316</v>
      </c>
      <c r="AD112" s="22">
        <f t="shared" si="599"/>
        <v>6471</v>
      </c>
      <c r="AE112" s="24">
        <f t="shared" si="600"/>
        <v>1.1118679228973982</v>
      </c>
      <c r="AF112" s="25">
        <f t="shared" si="601"/>
        <v>130856</v>
      </c>
      <c r="AG112" s="25">
        <f t="shared" si="602"/>
        <v>13779</v>
      </c>
      <c r="AH112" s="26">
        <f t="shared" si="603"/>
        <v>1.1176917754981763</v>
      </c>
      <c r="AI112" s="22">
        <v>140286</v>
      </c>
      <c r="AJ112" s="22">
        <f t="shared" si="604"/>
        <v>46916</v>
      </c>
      <c r="AK112" s="24">
        <f t="shared" si="605"/>
        <v>1.5024740280604048</v>
      </c>
      <c r="AL112" s="22">
        <v>58107</v>
      </c>
      <c r="AM112" s="22">
        <f t="shared" si="606"/>
        <v>-20662</v>
      </c>
      <c r="AN112" s="24">
        <f t="shared" si="607"/>
        <v>0.73768868463481829</v>
      </c>
      <c r="AO112" s="22">
        <v>92928</v>
      </c>
      <c r="AP112" s="22">
        <f t="shared" si="608"/>
        <v>29184</v>
      </c>
      <c r="AQ112" s="24">
        <f t="shared" si="609"/>
        <v>1.4578313253012047</v>
      </c>
      <c r="AR112" s="27">
        <f t="shared" si="610"/>
        <v>422177</v>
      </c>
      <c r="AS112" s="27">
        <f t="shared" si="611"/>
        <v>69217</v>
      </c>
      <c r="AT112" s="28">
        <f t="shared" si="612"/>
        <v>1.1961043744333635</v>
      </c>
      <c r="AU112" s="22">
        <v>14779</v>
      </c>
      <c r="AV112" s="22">
        <f t="shared" si="613"/>
        <v>-41550</v>
      </c>
      <c r="AW112" s="24">
        <f t="shared" si="614"/>
        <v>0.2623692946794724</v>
      </c>
      <c r="AX112" s="22">
        <v>27662</v>
      </c>
      <c r="AY112" s="22">
        <f t="shared" si="615"/>
        <v>-33676</v>
      </c>
      <c r="AZ112" s="24">
        <f t="shared" si="616"/>
        <v>0.4509765561315987</v>
      </c>
      <c r="BA112" s="22">
        <v>11861</v>
      </c>
      <c r="BB112" s="22">
        <f t="shared" si="617"/>
        <v>-45846</v>
      </c>
      <c r="BC112" s="24">
        <f t="shared" si="618"/>
        <v>0.20553832290709967</v>
      </c>
      <c r="BD112" s="27">
        <f t="shared" si="619"/>
        <v>476479</v>
      </c>
      <c r="BE112" s="27">
        <f t="shared" si="620"/>
        <v>-51855</v>
      </c>
      <c r="BF112" s="28">
        <f t="shared" si="621"/>
        <v>0.90185185886200769</v>
      </c>
      <c r="BG112" s="22">
        <v>10196</v>
      </c>
      <c r="BH112" s="22">
        <f t="shared" si="622"/>
        <v>-40651</v>
      </c>
      <c r="BI112" s="24">
        <f t="shared" si="623"/>
        <v>0.2005231380415757</v>
      </c>
      <c r="BJ112" s="22">
        <v>13167</v>
      </c>
      <c r="BK112" s="22">
        <f t="shared" si="624"/>
        <v>-41138</v>
      </c>
      <c r="BL112" s="24">
        <f t="shared" si="625"/>
        <v>0.24246386152288002</v>
      </c>
      <c r="BM112" s="22">
        <v>27806</v>
      </c>
      <c r="BN112" s="22">
        <f t="shared" si="626"/>
        <v>-101400</v>
      </c>
      <c r="BO112" s="24">
        <f t="shared" si="627"/>
        <v>0.2152067241459375</v>
      </c>
      <c r="BP112" s="27">
        <f t="shared" si="628"/>
        <v>527648</v>
      </c>
      <c r="BQ112" s="22">
        <f t="shared" si="629"/>
        <v>-235044</v>
      </c>
      <c r="BR112" s="24">
        <f t="shared" si="630"/>
        <v>0.69182317370576851</v>
      </c>
      <c r="BS112" s="22">
        <v>1637</v>
      </c>
      <c r="BT112" s="22">
        <f t="shared" si="631"/>
        <v>1637</v>
      </c>
      <c r="BU112" s="24" t="e">
        <f t="shared" si="632"/>
        <v>#DIV/0!</v>
      </c>
      <c r="BV112" s="22">
        <v>12958</v>
      </c>
      <c r="BW112" s="22">
        <f t="shared" si="633"/>
        <v>-53582</v>
      </c>
      <c r="BX112" s="24">
        <f t="shared" si="634"/>
        <v>0.19474000601142169</v>
      </c>
      <c r="BY112" s="22">
        <v>12871</v>
      </c>
      <c r="BZ112" s="22">
        <f t="shared" si="635"/>
        <v>-51445</v>
      </c>
      <c r="CA112" s="24">
        <f t="shared" si="636"/>
        <v>0.20012127619876857</v>
      </c>
      <c r="CB112" s="29">
        <f t="shared" si="637"/>
        <v>27466</v>
      </c>
      <c r="CC112" s="29">
        <f t="shared" si="638"/>
        <v>-103390</v>
      </c>
      <c r="CD112" s="30">
        <f t="shared" si="639"/>
        <v>0.20989484624319862</v>
      </c>
      <c r="CE112" s="22">
        <v>17351</v>
      </c>
      <c r="CF112" s="22">
        <f t="shared" si="640"/>
        <v>-122935</v>
      </c>
      <c r="CG112" s="24">
        <f t="shared" si="641"/>
        <v>0.12368304748870165</v>
      </c>
      <c r="CH112" s="22">
        <v>18798</v>
      </c>
      <c r="CI112" s="22">
        <f t="shared" si="642"/>
        <v>-39309</v>
      </c>
      <c r="CJ112" s="24">
        <f t="shared" si="643"/>
        <v>0.32350663431256133</v>
      </c>
      <c r="CK112" s="22">
        <v>19110</v>
      </c>
      <c r="CL112" s="22">
        <f t="shared" si="644"/>
        <v>-73818</v>
      </c>
      <c r="CM112" s="24">
        <f t="shared" si="645"/>
        <v>0.20564307851239669</v>
      </c>
      <c r="CN112" s="29">
        <f t="shared" si="646"/>
        <v>82725</v>
      </c>
      <c r="CO112" s="29">
        <f t="shared" si="647"/>
        <v>-339452</v>
      </c>
      <c r="CP112" s="30">
        <f t="shared" si="648"/>
        <v>0.19594861870731944</v>
      </c>
      <c r="CQ112" s="22">
        <v>11999</v>
      </c>
      <c r="CR112" s="22">
        <f t="shared" si="649"/>
        <v>-2780</v>
      </c>
      <c r="CS112" s="24">
        <f t="shared" si="650"/>
        <v>0.81189525678327357</v>
      </c>
      <c r="CT112" s="22">
        <v>15926</v>
      </c>
      <c r="CU112" s="22">
        <f t="shared" si="651"/>
        <v>-11736</v>
      </c>
      <c r="CV112" s="24">
        <f t="shared" si="652"/>
        <v>0.57573566625695904</v>
      </c>
      <c r="CW112" s="22">
        <v>11458</v>
      </c>
      <c r="CX112" s="22">
        <f t="shared" si="653"/>
        <v>-403</v>
      </c>
      <c r="CY112" s="24">
        <f t="shared" si="654"/>
        <v>0.96602310091897814</v>
      </c>
      <c r="CZ112" s="29">
        <f t="shared" si="655"/>
        <v>122108</v>
      </c>
      <c r="DA112" s="29">
        <f t="shared" si="656"/>
        <v>-354371</v>
      </c>
      <c r="DB112" s="30">
        <f t="shared" si="657"/>
        <v>0.25627152508295226</v>
      </c>
      <c r="DC112" s="22">
        <v>7783</v>
      </c>
      <c r="DD112" s="22">
        <f t="shared" si="658"/>
        <v>-2413</v>
      </c>
      <c r="DE112" s="24">
        <f t="shared" si="659"/>
        <v>0.7633385641428011</v>
      </c>
      <c r="DF112" s="22">
        <v>16526</v>
      </c>
      <c r="DG112" s="22">
        <f t="shared" si="660"/>
        <v>3359</v>
      </c>
      <c r="DH112" s="24">
        <f t="shared" si="661"/>
        <v>1.2551074656337815</v>
      </c>
      <c r="DI112" s="22">
        <v>27926</v>
      </c>
      <c r="DJ112" s="22">
        <f t="shared" si="662"/>
        <v>120</v>
      </c>
      <c r="DK112" s="24">
        <f t="shared" si="663"/>
        <v>1.0043156153348198</v>
      </c>
      <c r="DL112" s="29">
        <f t="shared" si="664"/>
        <v>174343</v>
      </c>
      <c r="DM112" s="29">
        <f t="shared" si="665"/>
        <v>-353305</v>
      </c>
      <c r="DN112" s="30">
        <f t="shared" si="666"/>
        <v>0.33041535265934868</v>
      </c>
      <c r="DO112" s="22">
        <v>14461</v>
      </c>
      <c r="DP112" s="22">
        <f t="shared" si="667"/>
        <v>-134</v>
      </c>
      <c r="DQ112" s="24">
        <f t="shared" si="668"/>
        <v>0.99081877355258652</v>
      </c>
      <c r="DR112" s="22">
        <v>19374</v>
      </c>
      <c r="DS112" s="22">
        <f t="shared" si="669"/>
        <v>6503</v>
      </c>
      <c r="DT112" s="24">
        <f t="shared" si="670"/>
        <v>1.5052443477585269</v>
      </c>
      <c r="DU112" s="31">
        <f t="shared" si="671"/>
        <v>33835</v>
      </c>
      <c r="DV112" s="31">
        <f t="shared" si="672"/>
        <v>6369</v>
      </c>
      <c r="DW112" s="32">
        <f t="shared" si="673"/>
        <v>1.2318866962790358</v>
      </c>
      <c r="DX112" s="22">
        <v>53420</v>
      </c>
      <c r="DY112" s="22">
        <f t="shared" si="674"/>
        <v>-1839</v>
      </c>
      <c r="DZ112" s="24">
        <f t="shared" si="675"/>
        <v>0.96672035324562511</v>
      </c>
      <c r="EA112" s="31">
        <f t="shared" si="676"/>
        <v>87255</v>
      </c>
      <c r="EB112" s="31">
        <f t="shared" si="677"/>
        <v>4530</v>
      </c>
      <c r="EC112" s="32">
        <f t="shared" si="678"/>
        <v>1.0547597461468721</v>
      </c>
      <c r="ED112" s="22">
        <v>14606</v>
      </c>
      <c r="EE112" s="22">
        <f t="shared" si="679"/>
        <v>2607</v>
      </c>
      <c r="EF112" s="24">
        <f t="shared" si="680"/>
        <v>1.2172681056754731</v>
      </c>
      <c r="EG112" s="22">
        <v>16733</v>
      </c>
      <c r="EH112" s="22">
        <f t="shared" si="681"/>
        <v>807</v>
      </c>
      <c r="EI112" s="24">
        <f t="shared" si="682"/>
        <v>1.0506718573401985</v>
      </c>
      <c r="EJ112" s="22">
        <v>12803</v>
      </c>
      <c r="EK112" s="22">
        <f t="shared" si="683"/>
        <v>1345</v>
      </c>
      <c r="EL112" s="24">
        <f t="shared" si="684"/>
        <v>1.1173852330249607</v>
      </c>
      <c r="EM112" s="31">
        <f t="shared" si="685"/>
        <v>131397</v>
      </c>
      <c r="EN112" s="31">
        <f t="shared" si="686"/>
        <v>9289</v>
      </c>
      <c r="EO112" s="32">
        <f t="shared" si="687"/>
        <v>1.0760720018344416</v>
      </c>
      <c r="EP112" s="22">
        <v>25526</v>
      </c>
      <c r="EQ112" s="22">
        <f t="shared" si="688"/>
        <v>1217</v>
      </c>
      <c r="ER112" s="24">
        <f t="shared" si="689"/>
        <v>1.0500637623925295</v>
      </c>
      <c r="ES112" s="22">
        <v>30397</v>
      </c>
      <c r="ET112" s="22">
        <f t="shared" si="690"/>
        <v>2471</v>
      </c>
      <c r="EU112" s="24">
        <f t="shared" si="691"/>
        <v>1.0884838501754637</v>
      </c>
      <c r="EV112" s="31">
        <f t="shared" si="692"/>
        <v>187320</v>
      </c>
      <c r="EW112" s="31">
        <f t="shared" si="693"/>
        <v>12977</v>
      </c>
      <c r="EX112" s="32">
        <f t="shared" si="694"/>
        <v>1.074433731208021</v>
      </c>
      <c r="EY112" s="22">
        <v>27763</v>
      </c>
      <c r="EZ112" s="22">
        <f t="shared" si="475"/>
        <v>-6072</v>
      </c>
      <c r="FA112" s="24">
        <f t="shared" si="476"/>
        <v>0.8205408600561549</v>
      </c>
      <c r="FB112" s="22">
        <v>116487</v>
      </c>
      <c r="FC112" s="22">
        <f t="shared" si="477"/>
        <v>63067</v>
      </c>
      <c r="FD112" s="24">
        <f t="shared" si="478"/>
        <v>2.1805877948333956</v>
      </c>
      <c r="FE112" s="33">
        <f t="shared" si="367"/>
        <v>144250</v>
      </c>
      <c r="FF112" s="33">
        <f t="shared" si="479"/>
        <v>56995</v>
      </c>
      <c r="FG112" s="34">
        <f t="shared" si="480"/>
        <v>1.6532003896624836</v>
      </c>
      <c r="FH112" s="22">
        <v>127113</v>
      </c>
      <c r="FI112" s="22">
        <f t="shared" si="481"/>
        <v>82971</v>
      </c>
      <c r="FJ112" s="24">
        <f t="shared" si="482"/>
        <v>2.8796384395813512</v>
      </c>
      <c r="FK112" s="33">
        <f t="shared" si="368"/>
        <v>271363</v>
      </c>
      <c r="FL112" s="33">
        <f t="shared" si="483"/>
        <v>139966</v>
      </c>
      <c r="FM112" s="34">
        <f t="shared" si="484"/>
        <v>2.0652145787194534</v>
      </c>
      <c r="FN112" s="22">
        <v>167207</v>
      </c>
      <c r="FO112" s="22">
        <f t="shared" si="485"/>
        <v>111284</v>
      </c>
      <c r="FP112" s="24">
        <f t="shared" si="486"/>
        <v>2.9899504676072457</v>
      </c>
      <c r="FQ112" s="35">
        <f t="shared" si="369"/>
        <v>438570</v>
      </c>
      <c r="FR112" s="35">
        <f t="shared" si="370"/>
        <v>251250</v>
      </c>
      <c r="FS112" s="36">
        <f t="shared" si="371"/>
        <v>2.3412876361306854</v>
      </c>
      <c r="FT112" s="35">
        <v>90849</v>
      </c>
      <c r="FU112" s="35">
        <f t="shared" si="372"/>
        <v>63086</v>
      </c>
      <c r="FV112" s="36">
        <f t="shared" si="373"/>
        <v>3.2723048661888123</v>
      </c>
      <c r="FW112" s="35">
        <v>140637</v>
      </c>
      <c r="FX112" s="35">
        <f t="shared" si="695"/>
        <v>24150</v>
      </c>
      <c r="FY112" s="36">
        <f t="shared" si="696"/>
        <v>1.2073192716783847</v>
      </c>
      <c r="FZ112" s="35">
        <f t="shared" si="697"/>
        <v>231486</v>
      </c>
      <c r="GA112" s="35">
        <f t="shared" si="698"/>
        <v>87236</v>
      </c>
      <c r="GB112" s="36">
        <f t="shared" si="699"/>
        <v>1.6047556325823225</v>
      </c>
      <c r="GC112" s="35">
        <v>131256</v>
      </c>
      <c r="GD112" s="35">
        <f t="shared" si="700"/>
        <v>4143</v>
      </c>
      <c r="GE112" s="36">
        <f t="shared" si="701"/>
        <v>1.0325930471312925</v>
      </c>
      <c r="GF112" s="35">
        <f t="shared" si="702"/>
        <v>362742</v>
      </c>
      <c r="GG112" s="35">
        <f t="shared" si="703"/>
        <v>91379</v>
      </c>
      <c r="GH112" s="36">
        <f t="shared" si="704"/>
        <v>1.3367408231778097</v>
      </c>
      <c r="GI112" s="35">
        <v>165812</v>
      </c>
      <c r="GJ112" s="35">
        <f t="shared" si="374"/>
        <v>-1395</v>
      </c>
      <c r="GK112" s="36">
        <f t="shared" si="375"/>
        <v>0.9916570478508675</v>
      </c>
      <c r="GL112" s="35">
        <f t="shared" si="705"/>
        <v>528554</v>
      </c>
      <c r="GM112" s="35">
        <f t="shared" si="376"/>
        <v>89984</v>
      </c>
      <c r="GN112" s="36">
        <f t="shared" si="377"/>
        <v>1.2051759126251225</v>
      </c>
      <c r="GO112" s="35">
        <v>79577</v>
      </c>
      <c r="GP112" s="35">
        <f t="shared" si="706"/>
        <v>-11272</v>
      </c>
      <c r="GQ112" s="36">
        <f t="shared" si="707"/>
        <v>0.87592598707745817</v>
      </c>
      <c r="GR112" s="35">
        <v>128510</v>
      </c>
      <c r="GS112" s="35">
        <f t="shared" si="708"/>
        <v>-12127</v>
      </c>
      <c r="GT112" s="36">
        <f t="shared" si="709"/>
        <v>0.9137709137709138</v>
      </c>
      <c r="GU112" s="35">
        <f t="shared" si="710"/>
        <v>208087</v>
      </c>
      <c r="GV112" s="35">
        <f t="shared" si="711"/>
        <v>-23399</v>
      </c>
      <c r="GW112" s="36">
        <f t="shared" si="712"/>
        <v>0.89891829311491844</v>
      </c>
      <c r="GX112" s="35">
        <v>79150</v>
      </c>
      <c r="GY112" s="35">
        <f t="shared" si="713"/>
        <v>-52106</v>
      </c>
      <c r="GZ112" s="36">
        <f t="shared" si="714"/>
        <v>0.60302005241665146</v>
      </c>
      <c r="HA112" s="35">
        <f t="shared" si="715"/>
        <v>287237</v>
      </c>
      <c r="HB112" s="35">
        <f t="shared" si="716"/>
        <v>-75505</v>
      </c>
      <c r="HC112" s="36">
        <f t="shared" si="717"/>
        <v>0.79184930336161785</v>
      </c>
      <c r="HD112" s="35">
        <v>105159</v>
      </c>
      <c r="HE112" s="35">
        <f t="shared" si="718"/>
        <v>-60653</v>
      </c>
      <c r="HF112" s="36">
        <f t="shared" si="719"/>
        <v>0.63420620944201866</v>
      </c>
      <c r="HG112" s="35">
        <f t="shared" si="720"/>
        <v>392396</v>
      </c>
      <c r="HH112" s="35">
        <f t="shared" si="721"/>
        <v>-136158</v>
      </c>
      <c r="HI112" s="36">
        <f t="shared" si="722"/>
        <v>0.74239528979063629</v>
      </c>
      <c r="HJ112" s="22">
        <f t="shared" si="723"/>
        <v>129490.68</v>
      </c>
      <c r="HK112" s="37">
        <f t="shared" si="724"/>
        <v>-44932.14</v>
      </c>
    </row>
    <row r="113" spans="1:219" s="1" customFormat="1" ht="11.25" x14ac:dyDescent="0.2">
      <c r="A113" s="13">
        <v>103</v>
      </c>
      <c r="B113" s="21">
        <v>43</v>
      </c>
      <c r="C113" s="21" t="s">
        <v>218</v>
      </c>
      <c r="D113" s="13">
        <v>1012003833</v>
      </c>
      <c r="E113" s="13" t="s">
        <v>127</v>
      </c>
      <c r="F113" s="13">
        <v>86618101</v>
      </c>
      <c r="G113" s="22"/>
      <c r="H113" s="22">
        <v>79359</v>
      </c>
      <c r="I113" s="22">
        <v>101929</v>
      </c>
      <c r="J113" s="23">
        <f t="shared" si="591"/>
        <v>181288</v>
      </c>
      <c r="K113" s="22">
        <v>71223</v>
      </c>
      <c r="L113" s="22">
        <v>78743</v>
      </c>
      <c r="M113" s="22">
        <v>109459</v>
      </c>
      <c r="N113" s="23">
        <f t="shared" si="592"/>
        <v>440713</v>
      </c>
      <c r="O113" s="22">
        <v>109146</v>
      </c>
      <c r="P113" s="22">
        <v>56482</v>
      </c>
      <c r="Q113" s="22">
        <v>74252</v>
      </c>
      <c r="R113" s="23">
        <f t="shared" si="593"/>
        <v>680593</v>
      </c>
      <c r="S113" s="22">
        <v>76619</v>
      </c>
      <c r="T113" s="22">
        <v>79820</v>
      </c>
      <c r="U113" s="22">
        <v>193696</v>
      </c>
      <c r="V113" s="23">
        <f t="shared" si="594"/>
        <v>1030728</v>
      </c>
      <c r="W113" s="22">
        <v>0</v>
      </c>
      <c r="X113" s="22">
        <f t="shared" si="595"/>
        <v>0</v>
      </c>
      <c r="Y113" s="24" t="e">
        <f t="shared" si="596"/>
        <v>#DIV/0!</v>
      </c>
      <c r="Z113" s="22">
        <v>81418</v>
      </c>
      <c r="AA113" s="22">
        <f t="shared" si="597"/>
        <v>2059</v>
      </c>
      <c r="AB113" s="24">
        <f t="shared" si="598"/>
        <v>1.0259453874166762</v>
      </c>
      <c r="AC113" s="22">
        <v>85709</v>
      </c>
      <c r="AD113" s="22">
        <f t="shared" si="599"/>
        <v>-16220</v>
      </c>
      <c r="AE113" s="24">
        <f t="shared" si="600"/>
        <v>0.84086962493500372</v>
      </c>
      <c r="AF113" s="25">
        <f t="shared" si="601"/>
        <v>167127</v>
      </c>
      <c r="AG113" s="25">
        <f t="shared" si="602"/>
        <v>-14161</v>
      </c>
      <c r="AH113" s="26">
        <f t="shared" si="603"/>
        <v>0.92188672168042007</v>
      </c>
      <c r="AI113" s="22">
        <v>76382</v>
      </c>
      <c r="AJ113" s="22">
        <f t="shared" si="604"/>
        <v>5159</v>
      </c>
      <c r="AK113" s="24">
        <f t="shared" si="605"/>
        <v>1.0724344663942826</v>
      </c>
      <c r="AL113" s="22">
        <v>94126</v>
      </c>
      <c r="AM113" s="22">
        <f t="shared" si="606"/>
        <v>15383</v>
      </c>
      <c r="AN113" s="24">
        <f t="shared" si="607"/>
        <v>1.1953570476105813</v>
      </c>
      <c r="AO113" s="22">
        <v>85212</v>
      </c>
      <c r="AP113" s="22">
        <f t="shared" si="608"/>
        <v>-24247</v>
      </c>
      <c r="AQ113" s="24">
        <f t="shared" si="609"/>
        <v>0.7784832677075435</v>
      </c>
      <c r="AR113" s="27">
        <f t="shared" si="610"/>
        <v>422847</v>
      </c>
      <c r="AS113" s="27">
        <f t="shared" si="611"/>
        <v>-17866</v>
      </c>
      <c r="AT113" s="28">
        <f t="shared" si="612"/>
        <v>0.95946114591582277</v>
      </c>
      <c r="AU113" s="22">
        <v>114060</v>
      </c>
      <c r="AV113" s="22">
        <f t="shared" si="613"/>
        <v>4914</v>
      </c>
      <c r="AW113" s="24">
        <f t="shared" si="614"/>
        <v>1.0450222637568027</v>
      </c>
      <c r="AX113" s="22">
        <v>63016</v>
      </c>
      <c r="AY113" s="22">
        <f t="shared" si="615"/>
        <v>6534</v>
      </c>
      <c r="AZ113" s="24">
        <f t="shared" si="616"/>
        <v>1.1156828724195318</v>
      </c>
      <c r="BA113" s="22">
        <v>61263</v>
      </c>
      <c r="BB113" s="22">
        <f t="shared" si="617"/>
        <v>-12989</v>
      </c>
      <c r="BC113" s="24">
        <f t="shared" si="618"/>
        <v>0.82506868501858532</v>
      </c>
      <c r="BD113" s="27">
        <f t="shared" si="619"/>
        <v>661186</v>
      </c>
      <c r="BE113" s="27">
        <f t="shared" si="620"/>
        <v>-19407</v>
      </c>
      <c r="BF113" s="28">
        <f t="shared" si="621"/>
        <v>0.97148516073482982</v>
      </c>
      <c r="BG113" s="22">
        <v>74325</v>
      </c>
      <c r="BH113" s="22">
        <f t="shared" si="622"/>
        <v>-2294</v>
      </c>
      <c r="BI113" s="24">
        <f t="shared" si="623"/>
        <v>0.97005964577976744</v>
      </c>
      <c r="BJ113" s="22">
        <v>108682</v>
      </c>
      <c r="BK113" s="22">
        <f t="shared" si="624"/>
        <v>28862</v>
      </c>
      <c r="BL113" s="24">
        <f t="shared" si="625"/>
        <v>1.3615885742921574</v>
      </c>
      <c r="BM113" s="22">
        <v>199168.12</v>
      </c>
      <c r="BN113" s="22">
        <f t="shared" si="626"/>
        <v>5472.1199999999953</v>
      </c>
      <c r="BO113" s="24">
        <f t="shared" si="627"/>
        <v>1.0282510738476789</v>
      </c>
      <c r="BP113" s="27">
        <f t="shared" si="628"/>
        <v>1043361.12</v>
      </c>
      <c r="BQ113" s="22">
        <f t="shared" si="629"/>
        <v>12633.119999999995</v>
      </c>
      <c r="BR113" s="24">
        <f t="shared" si="630"/>
        <v>1.0122565022003864</v>
      </c>
      <c r="BS113" s="22">
        <v>10567</v>
      </c>
      <c r="BT113" s="22">
        <f t="shared" si="631"/>
        <v>10567</v>
      </c>
      <c r="BU113" s="24" t="e">
        <f t="shared" si="632"/>
        <v>#DIV/0!</v>
      </c>
      <c r="BV113" s="22">
        <v>97222</v>
      </c>
      <c r="BW113" s="22">
        <f t="shared" si="633"/>
        <v>15804</v>
      </c>
      <c r="BX113" s="24">
        <f t="shared" si="634"/>
        <v>1.1941094106954235</v>
      </c>
      <c r="BY113" s="22">
        <v>102409.55</v>
      </c>
      <c r="BZ113" s="22">
        <f t="shared" si="635"/>
        <v>16700.550000000003</v>
      </c>
      <c r="CA113" s="24">
        <f t="shared" si="636"/>
        <v>1.1948517658588946</v>
      </c>
      <c r="CB113" s="29">
        <f t="shared" si="637"/>
        <v>210198.55</v>
      </c>
      <c r="CC113" s="29">
        <f t="shared" si="638"/>
        <v>43071.549999999988</v>
      </c>
      <c r="CD113" s="30">
        <f t="shared" si="639"/>
        <v>1.2577174843083403</v>
      </c>
      <c r="CE113" s="22">
        <v>110320</v>
      </c>
      <c r="CF113" s="22">
        <f t="shared" si="640"/>
        <v>33938</v>
      </c>
      <c r="CG113" s="24">
        <f t="shared" si="641"/>
        <v>1.4443193422534104</v>
      </c>
      <c r="CH113" s="22">
        <v>93465</v>
      </c>
      <c r="CI113" s="22">
        <f t="shared" si="642"/>
        <v>-661</v>
      </c>
      <c r="CJ113" s="24">
        <f t="shared" si="643"/>
        <v>0.99297749824703052</v>
      </c>
      <c r="CK113" s="22">
        <v>130678.85</v>
      </c>
      <c r="CL113" s="22">
        <f t="shared" si="644"/>
        <v>45466.850000000006</v>
      </c>
      <c r="CM113" s="24">
        <f t="shared" si="645"/>
        <v>1.5335733230061495</v>
      </c>
      <c r="CN113" s="29">
        <f t="shared" si="646"/>
        <v>544662.4</v>
      </c>
      <c r="CO113" s="29">
        <f t="shared" si="647"/>
        <v>121815.40000000002</v>
      </c>
      <c r="CP113" s="30">
        <f t="shared" si="648"/>
        <v>1.2880838695793042</v>
      </c>
      <c r="CQ113" s="22">
        <v>117754.38</v>
      </c>
      <c r="CR113" s="22">
        <f t="shared" si="649"/>
        <v>3694.3800000000047</v>
      </c>
      <c r="CS113" s="24">
        <f t="shared" si="650"/>
        <v>1.0323897948448186</v>
      </c>
      <c r="CT113" s="22">
        <v>89138</v>
      </c>
      <c r="CU113" s="22">
        <f t="shared" si="651"/>
        <v>26122</v>
      </c>
      <c r="CV113" s="24">
        <f t="shared" si="652"/>
        <v>1.4145296432652026</v>
      </c>
      <c r="CW113" s="22">
        <v>72158</v>
      </c>
      <c r="CX113" s="22">
        <f t="shared" si="653"/>
        <v>10895</v>
      </c>
      <c r="CY113" s="24">
        <f t="shared" si="654"/>
        <v>1.1778398054290518</v>
      </c>
      <c r="CZ113" s="29">
        <f t="shared" si="655"/>
        <v>823712.78</v>
      </c>
      <c r="DA113" s="29">
        <f t="shared" si="656"/>
        <v>162526.78000000003</v>
      </c>
      <c r="DB113" s="30">
        <f t="shared" si="657"/>
        <v>1.2458109820837102</v>
      </c>
      <c r="DC113" s="22">
        <v>71092</v>
      </c>
      <c r="DD113" s="22">
        <f t="shared" si="658"/>
        <v>-3233</v>
      </c>
      <c r="DE113" s="24">
        <f t="shared" si="659"/>
        <v>0.956501849983182</v>
      </c>
      <c r="DF113" s="22">
        <v>95653</v>
      </c>
      <c r="DG113" s="22">
        <f t="shared" si="660"/>
        <v>-13029</v>
      </c>
      <c r="DH113" s="24">
        <f t="shared" si="661"/>
        <v>0.88011814283874057</v>
      </c>
      <c r="DI113" s="22">
        <v>192756</v>
      </c>
      <c r="DJ113" s="22">
        <f t="shared" si="662"/>
        <v>-6412.1199999999953</v>
      </c>
      <c r="DK113" s="24">
        <f t="shared" si="663"/>
        <v>0.9678054901557539</v>
      </c>
      <c r="DL113" s="29">
        <f t="shared" si="664"/>
        <v>1183213.78</v>
      </c>
      <c r="DM113" s="29">
        <f t="shared" si="665"/>
        <v>139852.66000000003</v>
      </c>
      <c r="DN113" s="30">
        <f t="shared" si="666"/>
        <v>1.1340405132213476</v>
      </c>
      <c r="DO113" s="22">
        <v>107991</v>
      </c>
      <c r="DP113" s="22">
        <f t="shared" si="667"/>
        <v>202</v>
      </c>
      <c r="DQ113" s="24">
        <f t="shared" si="668"/>
        <v>1.0018740316729908</v>
      </c>
      <c r="DR113" s="22">
        <v>108586</v>
      </c>
      <c r="DS113" s="22">
        <f t="shared" si="669"/>
        <v>6176.4499999999971</v>
      </c>
      <c r="DT113" s="24">
        <f t="shared" si="670"/>
        <v>1.0603112697985686</v>
      </c>
      <c r="DU113" s="31">
        <f t="shared" si="671"/>
        <v>216577</v>
      </c>
      <c r="DV113" s="31">
        <f t="shared" si="672"/>
        <v>6378.4500000000116</v>
      </c>
      <c r="DW113" s="32">
        <f t="shared" si="673"/>
        <v>1.0303448810660207</v>
      </c>
      <c r="DX113" s="22">
        <v>319624</v>
      </c>
      <c r="DY113" s="22">
        <f t="shared" si="674"/>
        <v>-14839.849999999977</v>
      </c>
      <c r="DZ113" s="24">
        <f t="shared" si="675"/>
        <v>0.95563092991963117</v>
      </c>
      <c r="EA113" s="31">
        <f t="shared" si="676"/>
        <v>536201</v>
      </c>
      <c r="EB113" s="31">
        <f t="shared" si="677"/>
        <v>-8461.4000000000233</v>
      </c>
      <c r="EC113" s="32">
        <f t="shared" si="678"/>
        <v>0.98446487218504519</v>
      </c>
      <c r="ED113" s="22">
        <v>148257</v>
      </c>
      <c r="EE113" s="22">
        <f t="shared" si="679"/>
        <v>30502.619999999995</v>
      </c>
      <c r="EF113" s="24">
        <f t="shared" si="680"/>
        <v>1.2590359696174358</v>
      </c>
      <c r="EG113" s="22">
        <v>103329</v>
      </c>
      <c r="EH113" s="22">
        <f t="shared" si="681"/>
        <v>14191</v>
      </c>
      <c r="EI113" s="24">
        <f t="shared" si="682"/>
        <v>1.1592025847562206</v>
      </c>
      <c r="EJ113" s="22">
        <v>82358.58</v>
      </c>
      <c r="EK113" s="22">
        <f t="shared" si="683"/>
        <v>10200.580000000002</v>
      </c>
      <c r="EL113" s="24">
        <f t="shared" si="684"/>
        <v>1.1413645056681172</v>
      </c>
      <c r="EM113" s="31">
        <f t="shared" si="685"/>
        <v>870145.58</v>
      </c>
      <c r="EN113" s="31">
        <f t="shared" si="686"/>
        <v>46432.79999999993</v>
      </c>
      <c r="EO113" s="32">
        <f t="shared" si="687"/>
        <v>1.0563701342596625</v>
      </c>
      <c r="EP113" s="22">
        <v>161791.39000000001</v>
      </c>
      <c r="EQ113" s="22">
        <f t="shared" si="688"/>
        <v>-4953.609999999986</v>
      </c>
      <c r="ER113" s="24">
        <f t="shared" si="689"/>
        <v>0.97029230261776978</v>
      </c>
      <c r="ES113" s="22">
        <v>243573.24</v>
      </c>
      <c r="ET113" s="22">
        <f t="shared" si="690"/>
        <v>50817.239999999991</v>
      </c>
      <c r="EU113" s="24">
        <f t="shared" si="691"/>
        <v>1.263635061943597</v>
      </c>
      <c r="EV113" s="31">
        <f t="shared" si="692"/>
        <v>1275510.21</v>
      </c>
      <c r="EW113" s="31">
        <f t="shared" si="693"/>
        <v>92296.429999999935</v>
      </c>
      <c r="EX113" s="32">
        <f t="shared" si="694"/>
        <v>1.0780048640069082</v>
      </c>
      <c r="EY113" s="22">
        <v>283289</v>
      </c>
      <c r="EZ113" s="22">
        <f t="shared" si="475"/>
        <v>66712</v>
      </c>
      <c r="FA113" s="24">
        <f t="shared" si="476"/>
        <v>1.3080290150847043</v>
      </c>
      <c r="FB113" s="22">
        <v>254973.37</v>
      </c>
      <c r="FC113" s="22">
        <f t="shared" si="477"/>
        <v>-64650.630000000005</v>
      </c>
      <c r="FD113" s="24">
        <f t="shared" si="478"/>
        <v>0.79772911295772531</v>
      </c>
      <c r="FE113" s="33">
        <f t="shared" si="367"/>
        <v>538262.37</v>
      </c>
      <c r="FF113" s="33">
        <f t="shared" si="479"/>
        <v>2061.3699999999953</v>
      </c>
      <c r="FG113" s="34">
        <f t="shared" si="480"/>
        <v>1.0038443979030252</v>
      </c>
      <c r="FH113" s="22">
        <v>326722.15999999997</v>
      </c>
      <c r="FI113" s="22">
        <f t="shared" si="481"/>
        <v>-7222.4200000000419</v>
      </c>
      <c r="FJ113" s="24">
        <f t="shared" si="482"/>
        <v>0.97837239939633081</v>
      </c>
      <c r="FK113" s="33">
        <f t="shared" si="368"/>
        <v>864984.53</v>
      </c>
      <c r="FL113" s="33">
        <f t="shared" si="483"/>
        <v>-5161.0499999999302</v>
      </c>
      <c r="FM113" s="34">
        <f t="shared" si="484"/>
        <v>0.9940687511163363</v>
      </c>
      <c r="FN113" s="22">
        <v>368962.96</v>
      </c>
      <c r="FO113" s="22">
        <f t="shared" si="485"/>
        <v>-36401.669999999984</v>
      </c>
      <c r="FP113" s="24">
        <f t="shared" si="486"/>
        <v>0.91020018199417152</v>
      </c>
      <c r="FQ113" s="35">
        <f t="shared" si="369"/>
        <v>1233947.49</v>
      </c>
      <c r="FR113" s="35">
        <f t="shared" si="370"/>
        <v>-41562.719999999972</v>
      </c>
      <c r="FS113" s="36">
        <f t="shared" si="371"/>
        <v>0.96741482767119524</v>
      </c>
      <c r="FT113" s="35">
        <v>255527.92</v>
      </c>
      <c r="FU113" s="35">
        <f t="shared" si="372"/>
        <v>-27761.079999999987</v>
      </c>
      <c r="FV113" s="36">
        <f t="shared" si="373"/>
        <v>0.90200438421541262</v>
      </c>
      <c r="FW113" s="35">
        <v>325785</v>
      </c>
      <c r="FX113" s="35">
        <f t="shared" si="695"/>
        <v>70811.63</v>
      </c>
      <c r="FY113" s="36">
        <f t="shared" si="696"/>
        <v>1.2777216695218014</v>
      </c>
      <c r="FZ113" s="35">
        <f t="shared" si="697"/>
        <v>581312.92000000004</v>
      </c>
      <c r="GA113" s="35">
        <f t="shared" si="698"/>
        <v>43050.550000000047</v>
      </c>
      <c r="GB113" s="36">
        <f t="shared" si="699"/>
        <v>1.079980604997522</v>
      </c>
      <c r="GC113" s="35">
        <v>345283.49</v>
      </c>
      <c r="GD113" s="35">
        <f t="shared" si="700"/>
        <v>18561.330000000016</v>
      </c>
      <c r="GE113" s="36">
        <f t="shared" si="701"/>
        <v>1.0568107470885966</v>
      </c>
      <c r="GF113" s="35">
        <f t="shared" si="702"/>
        <v>926596.41</v>
      </c>
      <c r="GG113" s="35">
        <f t="shared" si="703"/>
        <v>61611.880000000005</v>
      </c>
      <c r="GH113" s="36">
        <f t="shared" si="704"/>
        <v>1.0712288808217183</v>
      </c>
      <c r="GI113" s="35">
        <v>415975</v>
      </c>
      <c r="GJ113" s="35">
        <f t="shared" si="374"/>
        <v>47012.039999999979</v>
      </c>
      <c r="GK113" s="36">
        <f t="shared" si="375"/>
        <v>1.1274166924506459</v>
      </c>
      <c r="GL113" s="35">
        <f t="shared" si="705"/>
        <v>1342571.4100000001</v>
      </c>
      <c r="GM113" s="35">
        <f t="shared" si="376"/>
        <v>108623.92000000016</v>
      </c>
      <c r="GN113" s="36">
        <f t="shared" si="377"/>
        <v>1.0880296129943099</v>
      </c>
      <c r="GO113" s="35">
        <v>282526</v>
      </c>
      <c r="GP113" s="35">
        <f t="shared" si="706"/>
        <v>26998.079999999987</v>
      </c>
      <c r="GQ113" s="36">
        <f t="shared" si="707"/>
        <v>1.1056560864268765</v>
      </c>
      <c r="GR113" s="35">
        <v>392.04602999999997</v>
      </c>
      <c r="GS113" s="35">
        <f t="shared" si="708"/>
        <v>-325392.95396999997</v>
      </c>
      <c r="GT113" s="36">
        <f t="shared" si="709"/>
        <v>1.2033888300566323E-3</v>
      </c>
      <c r="GU113" s="35">
        <f t="shared" si="710"/>
        <v>282918.04603000003</v>
      </c>
      <c r="GV113" s="35">
        <f t="shared" si="711"/>
        <v>-298394.87397000002</v>
      </c>
      <c r="GW113" s="36">
        <f t="shared" si="712"/>
        <v>0.48668804063394977</v>
      </c>
      <c r="GX113" s="35">
        <v>356632</v>
      </c>
      <c r="GY113" s="35">
        <f t="shared" si="713"/>
        <v>11348.510000000009</v>
      </c>
      <c r="GZ113" s="36">
        <f t="shared" si="714"/>
        <v>1.0328672245522079</v>
      </c>
      <c r="HA113" s="35">
        <f t="shared" si="715"/>
        <v>639550.04603000009</v>
      </c>
      <c r="HB113" s="35">
        <f t="shared" si="716"/>
        <v>-287046.36396999995</v>
      </c>
      <c r="HC113" s="36">
        <f t="shared" si="717"/>
        <v>0.69021424983720803</v>
      </c>
      <c r="HD113" s="35">
        <v>561998</v>
      </c>
      <c r="HE113" s="35">
        <f t="shared" si="718"/>
        <v>146023</v>
      </c>
      <c r="HF113" s="36">
        <f t="shared" si="719"/>
        <v>1.3510379229521006</v>
      </c>
      <c r="HG113" s="35">
        <f t="shared" si="720"/>
        <v>1201548.0460300001</v>
      </c>
      <c r="HH113" s="35">
        <f t="shared" si="721"/>
        <v>-141023.36397000006</v>
      </c>
      <c r="HI113" s="36">
        <f t="shared" si="722"/>
        <v>0.89496025096348508</v>
      </c>
      <c r="HJ113" s="22">
        <f t="shared" si="723"/>
        <v>396510.85518990003</v>
      </c>
      <c r="HK113" s="37">
        <f t="shared" si="724"/>
        <v>-46537.710110100023</v>
      </c>
    </row>
    <row r="114" spans="1:219" s="1" customFormat="1" ht="11.25" x14ac:dyDescent="0.2">
      <c r="A114" s="13">
        <v>104</v>
      </c>
      <c r="B114" s="21">
        <v>89</v>
      </c>
      <c r="C114" s="21" t="s">
        <v>219</v>
      </c>
      <c r="D114" s="13">
        <v>1012002533</v>
      </c>
      <c r="E114" s="13" t="s">
        <v>127</v>
      </c>
      <c r="F114" s="13">
        <v>86618411</v>
      </c>
      <c r="G114" s="22">
        <v>23250</v>
      </c>
      <c r="H114" s="22">
        <v>43886</v>
      </c>
      <c r="I114" s="22">
        <v>39982</v>
      </c>
      <c r="J114" s="23">
        <f t="shared" si="591"/>
        <v>107118</v>
      </c>
      <c r="K114" s="22">
        <v>43543</v>
      </c>
      <c r="L114" s="22">
        <v>43192</v>
      </c>
      <c r="M114" s="22">
        <v>55084</v>
      </c>
      <c r="N114" s="23">
        <f t="shared" si="592"/>
        <v>248937</v>
      </c>
      <c r="O114" s="22">
        <v>57019</v>
      </c>
      <c r="P114" s="22">
        <v>53431</v>
      </c>
      <c r="Q114" s="22">
        <v>24949</v>
      </c>
      <c r="R114" s="23">
        <f t="shared" si="593"/>
        <v>384336</v>
      </c>
      <c r="S114" s="22">
        <v>39084</v>
      </c>
      <c r="T114" s="22">
        <v>44843</v>
      </c>
      <c r="U114" s="22">
        <v>58838</v>
      </c>
      <c r="V114" s="23">
        <f t="shared" si="594"/>
        <v>527101</v>
      </c>
      <c r="W114" s="22">
        <v>21252</v>
      </c>
      <c r="X114" s="22">
        <f t="shared" si="595"/>
        <v>-1998</v>
      </c>
      <c r="Y114" s="24">
        <f t="shared" si="596"/>
        <v>0.91406451612903228</v>
      </c>
      <c r="Z114" s="22">
        <v>49096</v>
      </c>
      <c r="AA114" s="22">
        <f t="shared" si="597"/>
        <v>5210</v>
      </c>
      <c r="AB114" s="24">
        <f t="shared" si="598"/>
        <v>1.1187166750216471</v>
      </c>
      <c r="AC114" s="22">
        <v>46070</v>
      </c>
      <c r="AD114" s="22">
        <f t="shared" si="599"/>
        <v>6088</v>
      </c>
      <c r="AE114" s="24">
        <f t="shared" si="600"/>
        <v>1.1522685208343755</v>
      </c>
      <c r="AF114" s="25">
        <f t="shared" si="601"/>
        <v>116418</v>
      </c>
      <c r="AG114" s="25">
        <f t="shared" si="602"/>
        <v>9300</v>
      </c>
      <c r="AH114" s="26">
        <f t="shared" si="603"/>
        <v>1.0868201422730073</v>
      </c>
      <c r="AI114" s="22">
        <v>40920</v>
      </c>
      <c r="AJ114" s="22">
        <f t="shared" si="604"/>
        <v>-2623</v>
      </c>
      <c r="AK114" s="24">
        <f t="shared" si="605"/>
        <v>0.93976069632317483</v>
      </c>
      <c r="AL114" s="22">
        <v>66871</v>
      </c>
      <c r="AM114" s="22">
        <f t="shared" si="606"/>
        <v>23679</v>
      </c>
      <c r="AN114" s="24">
        <f t="shared" si="607"/>
        <v>1.5482265234302648</v>
      </c>
      <c r="AO114" s="22">
        <v>63395</v>
      </c>
      <c r="AP114" s="22">
        <f t="shared" si="608"/>
        <v>8311</v>
      </c>
      <c r="AQ114" s="24">
        <f t="shared" si="609"/>
        <v>1.1508786580495243</v>
      </c>
      <c r="AR114" s="27">
        <f t="shared" si="610"/>
        <v>287604</v>
      </c>
      <c r="AS114" s="27">
        <f t="shared" si="611"/>
        <v>38667</v>
      </c>
      <c r="AT114" s="28">
        <f t="shared" si="612"/>
        <v>1.1553284565974524</v>
      </c>
      <c r="AU114" s="22">
        <v>97678</v>
      </c>
      <c r="AV114" s="22">
        <f t="shared" si="613"/>
        <v>40659</v>
      </c>
      <c r="AW114" s="24">
        <f t="shared" si="614"/>
        <v>1.7130780967747592</v>
      </c>
      <c r="AX114" s="22">
        <v>332</v>
      </c>
      <c r="AY114" s="22">
        <f t="shared" si="615"/>
        <v>-53099</v>
      </c>
      <c r="AZ114" s="24">
        <f t="shared" si="616"/>
        <v>6.2136213059834182E-3</v>
      </c>
      <c r="BA114" s="22">
        <v>39181</v>
      </c>
      <c r="BB114" s="22">
        <f t="shared" si="617"/>
        <v>14232</v>
      </c>
      <c r="BC114" s="24">
        <f t="shared" si="618"/>
        <v>1.5704437051585234</v>
      </c>
      <c r="BD114" s="27">
        <f t="shared" si="619"/>
        <v>424795</v>
      </c>
      <c r="BE114" s="27">
        <f t="shared" si="620"/>
        <v>40459</v>
      </c>
      <c r="BF114" s="28">
        <f t="shared" si="621"/>
        <v>1.1052698680321384</v>
      </c>
      <c r="BG114" s="22">
        <v>29780</v>
      </c>
      <c r="BH114" s="22">
        <f t="shared" si="622"/>
        <v>-9304</v>
      </c>
      <c r="BI114" s="24">
        <f t="shared" si="623"/>
        <v>0.76194862347763792</v>
      </c>
      <c r="BJ114" s="22">
        <v>40896</v>
      </c>
      <c r="BK114" s="22">
        <f t="shared" si="624"/>
        <v>-3947</v>
      </c>
      <c r="BL114" s="24">
        <f t="shared" si="625"/>
        <v>0.91198180317998345</v>
      </c>
      <c r="BM114" s="22">
        <v>36411.31</v>
      </c>
      <c r="BN114" s="22">
        <f t="shared" si="626"/>
        <v>-22426.690000000002</v>
      </c>
      <c r="BO114" s="24">
        <f t="shared" si="627"/>
        <v>0.6188400353513035</v>
      </c>
      <c r="BP114" s="27">
        <f t="shared" si="628"/>
        <v>531882.31000000006</v>
      </c>
      <c r="BQ114" s="22">
        <f t="shared" si="629"/>
        <v>4781.3100000000559</v>
      </c>
      <c r="BR114" s="24">
        <f t="shared" si="630"/>
        <v>1.009070956040683</v>
      </c>
      <c r="BS114" s="22">
        <v>54958</v>
      </c>
      <c r="BT114" s="22">
        <f t="shared" si="631"/>
        <v>33706</v>
      </c>
      <c r="BU114" s="24">
        <f t="shared" si="632"/>
        <v>2.5860154338415207</v>
      </c>
      <c r="BV114" s="22">
        <v>49643</v>
      </c>
      <c r="BW114" s="22">
        <f t="shared" si="633"/>
        <v>547</v>
      </c>
      <c r="BX114" s="24">
        <f t="shared" si="634"/>
        <v>1.0111414371842919</v>
      </c>
      <c r="BY114" s="22">
        <v>55231</v>
      </c>
      <c r="BZ114" s="22">
        <f t="shared" si="635"/>
        <v>9161</v>
      </c>
      <c r="CA114" s="24">
        <f t="shared" si="636"/>
        <v>1.1988495767310614</v>
      </c>
      <c r="CB114" s="29">
        <f t="shared" si="637"/>
        <v>159832</v>
      </c>
      <c r="CC114" s="29">
        <f t="shared" si="638"/>
        <v>43414</v>
      </c>
      <c r="CD114" s="30">
        <f t="shared" si="639"/>
        <v>1.372914841347558</v>
      </c>
      <c r="CE114" s="22">
        <v>51739</v>
      </c>
      <c r="CF114" s="22">
        <f t="shared" si="640"/>
        <v>10819</v>
      </c>
      <c r="CG114" s="24">
        <f t="shared" si="641"/>
        <v>1.2643939393939394</v>
      </c>
      <c r="CH114" s="22">
        <v>81393</v>
      </c>
      <c r="CI114" s="22">
        <f t="shared" si="642"/>
        <v>14522</v>
      </c>
      <c r="CJ114" s="24">
        <f t="shared" si="643"/>
        <v>1.2171643911411523</v>
      </c>
      <c r="CK114" s="22">
        <v>57723</v>
      </c>
      <c r="CL114" s="22">
        <f t="shared" si="644"/>
        <v>-5672</v>
      </c>
      <c r="CM114" s="24">
        <f t="shared" si="645"/>
        <v>0.91052922154744065</v>
      </c>
      <c r="CN114" s="29">
        <f t="shared" si="646"/>
        <v>350687</v>
      </c>
      <c r="CO114" s="29">
        <f t="shared" si="647"/>
        <v>63083</v>
      </c>
      <c r="CP114" s="30">
        <f t="shared" si="648"/>
        <v>1.2193397866510898</v>
      </c>
      <c r="CQ114" s="22">
        <v>72587.72</v>
      </c>
      <c r="CR114" s="22">
        <f t="shared" si="649"/>
        <v>-25090.28</v>
      </c>
      <c r="CS114" s="24">
        <f t="shared" si="650"/>
        <v>0.74313274227564041</v>
      </c>
      <c r="CT114" s="22">
        <v>24824</v>
      </c>
      <c r="CU114" s="22">
        <f t="shared" si="651"/>
        <v>24492</v>
      </c>
      <c r="CV114" s="24">
        <f t="shared" si="652"/>
        <v>74.771084337349393</v>
      </c>
      <c r="CW114" s="22">
        <v>29351</v>
      </c>
      <c r="CX114" s="22">
        <f t="shared" si="653"/>
        <v>-9830</v>
      </c>
      <c r="CY114" s="24">
        <f t="shared" si="654"/>
        <v>0.74911309052857256</v>
      </c>
      <c r="CZ114" s="29">
        <f t="shared" si="655"/>
        <v>477449.72</v>
      </c>
      <c r="DA114" s="29">
        <f t="shared" si="656"/>
        <v>52654.719999999972</v>
      </c>
      <c r="DB114" s="30">
        <f t="shared" si="657"/>
        <v>1.1239532480372885</v>
      </c>
      <c r="DC114" s="22">
        <v>46956</v>
      </c>
      <c r="DD114" s="22">
        <f t="shared" si="658"/>
        <v>17176</v>
      </c>
      <c r="DE114" s="24">
        <f t="shared" si="659"/>
        <v>1.5767629281396911</v>
      </c>
      <c r="DF114" s="22">
        <v>49898</v>
      </c>
      <c r="DG114" s="22">
        <f t="shared" si="660"/>
        <v>9002</v>
      </c>
      <c r="DH114" s="24">
        <f t="shared" si="661"/>
        <v>1.2201193270735524</v>
      </c>
      <c r="DI114" s="22">
        <v>116036</v>
      </c>
      <c r="DJ114" s="22">
        <f t="shared" si="662"/>
        <v>79624.69</v>
      </c>
      <c r="DK114" s="24">
        <f t="shared" si="663"/>
        <v>3.1868120097848718</v>
      </c>
      <c r="DL114" s="29">
        <f t="shared" si="664"/>
        <v>690339.72</v>
      </c>
      <c r="DM114" s="29">
        <f t="shared" si="665"/>
        <v>158457.40999999992</v>
      </c>
      <c r="DN114" s="30">
        <f t="shared" si="666"/>
        <v>1.2979181804335622</v>
      </c>
      <c r="DO114" s="22">
        <v>72672</v>
      </c>
      <c r="DP114" s="22">
        <f t="shared" si="667"/>
        <v>-31929</v>
      </c>
      <c r="DQ114" s="24">
        <f t="shared" si="668"/>
        <v>0.69475435225284654</v>
      </c>
      <c r="DR114" s="22">
        <v>71732</v>
      </c>
      <c r="DS114" s="22">
        <f t="shared" si="669"/>
        <v>16501</v>
      </c>
      <c r="DT114" s="24">
        <f t="shared" si="670"/>
        <v>1.2987633756404917</v>
      </c>
      <c r="DU114" s="31">
        <f t="shared" si="671"/>
        <v>144404</v>
      </c>
      <c r="DV114" s="31">
        <f t="shared" si="672"/>
        <v>-15428</v>
      </c>
      <c r="DW114" s="32">
        <f t="shared" si="673"/>
        <v>0.90347364732969615</v>
      </c>
      <c r="DX114" s="22">
        <v>263976</v>
      </c>
      <c r="DY114" s="22">
        <f t="shared" si="674"/>
        <v>73121</v>
      </c>
      <c r="DZ114" s="24">
        <f t="shared" si="675"/>
        <v>1.3831233135102565</v>
      </c>
      <c r="EA114" s="31">
        <f t="shared" si="676"/>
        <v>408380</v>
      </c>
      <c r="EB114" s="31">
        <f t="shared" si="677"/>
        <v>57693</v>
      </c>
      <c r="EC114" s="32">
        <f t="shared" si="678"/>
        <v>1.1645142249356264</v>
      </c>
      <c r="ED114" s="22">
        <v>117396</v>
      </c>
      <c r="EE114" s="22">
        <f t="shared" si="679"/>
        <v>44808.28</v>
      </c>
      <c r="EF114" s="24">
        <f t="shared" si="680"/>
        <v>1.6172983529445477</v>
      </c>
      <c r="EG114" s="22">
        <v>16391</v>
      </c>
      <c r="EH114" s="22">
        <f t="shared" si="681"/>
        <v>-8433</v>
      </c>
      <c r="EI114" s="24">
        <f t="shared" si="682"/>
        <v>0.66028843055107955</v>
      </c>
      <c r="EJ114" s="22">
        <v>36306</v>
      </c>
      <c r="EK114" s="22">
        <f t="shared" si="683"/>
        <v>6955</v>
      </c>
      <c r="EL114" s="24">
        <f t="shared" si="684"/>
        <v>1.2369595584477531</v>
      </c>
      <c r="EM114" s="31">
        <f t="shared" si="685"/>
        <v>578473</v>
      </c>
      <c r="EN114" s="31">
        <f t="shared" si="686"/>
        <v>101023.28000000003</v>
      </c>
      <c r="EO114" s="32">
        <f t="shared" si="687"/>
        <v>1.2115893585611486</v>
      </c>
      <c r="EP114" s="22">
        <v>143915.95000000001</v>
      </c>
      <c r="EQ114" s="22">
        <f t="shared" si="688"/>
        <v>47061.950000000012</v>
      </c>
      <c r="ER114" s="24">
        <f t="shared" si="689"/>
        <v>1.485906106097838</v>
      </c>
      <c r="ES114" s="22">
        <v>117505</v>
      </c>
      <c r="ET114" s="22">
        <f t="shared" si="690"/>
        <v>1469</v>
      </c>
      <c r="EU114" s="24">
        <f t="shared" si="691"/>
        <v>1.0126598641800821</v>
      </c>
      <c r="EV114" s="31">
        <f t="shared" si="692"/>
        <v>839893.95</v>
      </c>
      <c r="EW114" s="31">
        <f t="shared" si="693"/>
        <v>149554.22999999998</v>
      </c>
      <c r="EX114" s="32">
        <f t="shared" si="694"/>
        <v>1.2166385993261404</v>
      </c>
      <c r="EY114" s="22">
        <v>187780</v>
      </c>
      <c r="EZ114" s="22">
        <f t="shared" si="475"/>
        <v>43376</v>
      </c>
      <c r="FA114" s="24">
        <f t="shared" si="476"/>
        <v>1.300379490872829</v>
      </c>
      <c r="FB114" s="22">
        <v>332884</v>
      </c>
      <c r="FC114" s="22">
        <f t="shared" si="477"/>
        <v>68908</v>
      </c>
      <c r="FD114" s="24">
        <f t="shared" si="478"/>
        <v>1.2610388823226355</v>
      </c>
      <c r="FE114" s="33">
        <f t="shared" si="367"/>
        <v>520664</v>
      </c>
      <c r="FF114" s="33">
        <f t="shared" si="479"/>
        <v>112284</v>
      </c>
      <c r="FG114" s="34">
        <f t="shared" si="480"/>
        <v>1.2749498016553211</v>
      </c>
      <c r="FH114" s="22">
        <v>190999.39</v>
      </c>
      <c r="FI114" s="22">
        <f t="shared" si="481"/>
        <v>20906.390000000014</v>
      </c>
      <c r="FJ114" s="24">
        <f t="shared" si="482"/>
        <v>1.1229115248716879</v>
      </c>
      <c r="FK114" s="33">
        <f t="shared" si="368"/>
        <v>711663.39</v>
      </c>
      <c r="FL114" s="33">
        <f t="shared" si="483"/>
        <v>133190.39000000001</v>
      </c>
      <c r="FM114" s="34">
        <f t="shared" si="484"/>
        <v>1.2302447823839662</v>
      </c>
      <c r="FN114" s="22">
        <v>340393.64</v>
      </c>
      <c r="FO114" s="22">
        <f t="shared" si="485"/>
        <v>78972.69</v>
      </c>
      <c r="FP114" s="24">
        <f t="shared" si="486"/>
        <v>1.3020901347042002</v>
      </c>
      <c r="FQ114" s="35">
        <f t="shared" si="369"/>
        <v>1052057.03</v>
      </c>
      <c r="FR114" s="35">
        <f t="shared" si="370"/>
        <v>212163.08000000007</v>
      </c>
      <c r="FS114" s="36">
        <f t="shared" si="371"/>
        <v>1.2526069868701877</v>
      </c>
      <c r="FT114" s="35">
        <v>168347</v>
      </c>
      <c r="FU114" s="35">
        <f t="shared" si="372"/>
        <v>-19433</v>
      </c>
      <c r="FV114" s="36">
        <f t="shared" si="373"/>
        <v>0.89651187559910539</v>
      </c>
      <c r="FW114" s="35">
        <v>384397</v>
      </c>
      <c r="FX114" s="35">
        <f t="shared" si="695"/>
        <v>51513</v>
      </c>
      <c r="FY114" s="36">
        <f t="shared" si="696"/>
        <v>1.1547475997644825</v>
      </c>
      <c r="FZ114" s="35">
        <f t="shared" si="697"/>
        <v>552744</v>
      </c>
      <c r="GA114" s="35">
        <f t="shared" si="698"/>
        <v>32080</v>
      </c>
      <c r="GB114" s="36">
        <f t="shared" si="699"/>
        <v>1.0616136318239786</v>
      </c>
      <c r="GC114" s="35">
        <v>105049</v>
      </c>
      <c r="GD114" s="35">
        <f t="shared" si="700"/>
        <v>-85950.390000000014</v>
      </c>
      <c r="GE114" s="36">
        <f t="shared" si="701"/>
        <v>0.54999652093129714</v>
      </c>
      <c r="GF114" s="35">
        <f t="shared" si="702"/>
        <v>657793</v>
      </c>
      <c r="GG114" s="35">
        <f t="shared" si="703"/>
        <v>-53870.390000000014</v>
      </c>
      <c r="GH114" s="36">
        <f t="shared" si="704"/>
        <v>0.92430355311659351</v>
      </c>
      <c r="GI114" s="35">
        <v>270199.53000000003</v>
      </c>
      <c r="GJ114" s="35">
        <f t="shared" si="374"/>
        <v>-70194.109999999986</v>
      </c>
      <c r="GK114" s="36">
        <f t="shared" si="375"/>
        <v>0.79378548318352837</v>
      </c>
      <c r="GL114" s="35">
        <f t="shared" si="705"/>
        <v>927992.53</v>
      </c>
      <c r="GM114" s="35">
        <f t="shared" si="376"/>
        <v>-124064.5</v>
      </c>
      <c r="GN114" s="36">
        <f t="shared" si="377"/>
        <v>0.88207435864954964</v>
      </c>
      <c r="GO114" s="35">
        <v>137715</v>
      </c>
      <c r="GP114" s="35">
        <f t="shared" si="706"/>
        <v>-30632</v>
      </c>
      <c r="GQ114" s="36">
        <f t="shared" si="707"/>
        <v>0.81804249555976638</v>
      </c>
      <c r="GR114" s="35">
        <v>250302.56</v>
      </c>
      <c r="GS114" s="35">
        <f t="shared" si="708"/>
        <v>-134094.44</v>
      </c>
      <c r="GT114" s="36">
        <f t="shared" si="709"/>
        <v>0.65115638259403685</v>
      </c>
      <c r="GU114" s="35">
        <f t="shared" si="710"/>
        <v>388017.56</v>
      </c>
      <c r="GV114" s="35">
        <f t="shared" si="711"/>
        <v>-164726.44</v>
      </c>
      <c r="GW114" s="36">
        <f t="shared" si="712"/>
        <v>0.70198420968839104</v>
      </c>
      <c r="GX114" s="35">
        <v>146540.44</v>
      </c>
      <c r="GY114" s="35">
        <f t="shared" si="713"/>
        <v>41491.440000000002</v>
      </c>
      <c r="GZ114" s="36">
        <f t="shared" si="714"/>
        <v>1.3949722510447506</v>
      </c>
      <c r="HA114" s="35">
        <f t="shared" si="715"/>
        <v>534558</v>
      </c>
      <c r="HB114" s="35">
        <f t="shared" si="716"/>
        <v>-123235</v>
      </c>
      <c r="HC114" s="36">
        <f t="shared" si="717"/>
        <v>0.81265382878808379</v>
      </c>
      <c r="HD114" s="35">
        <v>271169</v>
      </c>
      <c r="HE114" s="35">
        <f t="shared" si="718"/>
        <v>969.46999999997206</v>
      </c>
      <c r="HF114" s="36">
        <f t="shared" si="719"/>
        <v>1.0035879781138035</v>
      </c>
      <c r="HG114" s="35">
        <f t="shared" si="720"/>
        <v>805727</v>
      </c>
      <c r="HH114" s="35">
        <f t="shared" si="721"/>
        <v>-122265.53000000003</v>
      </c>
      <c r="HI114" s="36">
        <f t="shared" si="722"/>
        <v>0.86824729074058382</v>
      </c>
      <c r="HJ114" s="22">
        <f t="shared" si="723"/>
        <v>330348.07</v>
      </c>
      <c r="HK114" s="37">
        <f t="shared" si="724"/>
        <v>-50128.867300000013</v>
      </c>
    </row>
    <row r="115" spans="1:219" s="1" customFormat="1" ht="11.25" x14ac:dyDescent="0.2">
      <c r="A115" s="13">
        <v>105</v>
      </c>
      <c r="B115" s="21">
        <v>42</v>
      </c>
      <c r="C115" s="21" t="s">
        <v>220</v>
      </c>
      <c r="D115" s="13">
        <v>1012001988</v>
      </c>
      <c r="E115" s="13" t="s">
        <v>127</v>
      </c>
      <c r="F115" s="13">
        <v>86618101</v>
      </c>
      <c r="G115" s="22"/>
      <c r="H115" s="22">
        <v>61683</v>
      </c>
      <c r="I115" s="22">
        <v>56695</v>
      </c>
      <c r="J115" s="23">
        <f t="shared" si="591"/>
        <v>118378</v>
      </c>
      <c r="K115" s="22">
        <v>59910</v>
      </c>
      <c r="L115" s="22">
        <v>87603</v>
      </c>
      <c r="M115" s="22">
        <v>148233</v>
      </c>
      <c r="N115" s="23">
        <f t="shared" si="592"/>
        <v>414124</v>
      </c>
      <c r="O115" s="22">
        <v>62024</v>
      </c>
      <c r="P115" s="22">
        <v>68199</v>
      </c>
      <c r="Q115" s="22">
        <v>27699</v>
      </c>
      <c r="R115" s="23">
        <f t="shared" si="593"/>
        <v>572046</v>
      </c>
      <c r="S115" s="22">
        <v>82820</v>
      </c>
      <c r="T115" s="22">
        <v>68739</v>
      </c>
      <c r="U115" s="22">
        <v>155847</v>
      </c>
      <c r="V115" s="23">
        <f t="shared" si="594"/>
        <v>879452</v>
      </c>
      <c r="W115" s="22">
        <v>0</v>
      </c>
      <c r="X115" s="22">
        <f t="shared" si="595"/>
        <v>0</v>
      </c>
      <c r="Y115" s="24" t="e">
        <f t="shared" si="596"/>
        <v>#DIV/0!</v>
      </c>
      <c r="Z115" s="22">
        <v>53953</v>
      </c>
      <c r="AA115" s="22">
        <f t="shared" si="597"/>
        <v>-7730</v>
      </c>
      <c r="AB115" s="24">
        <f t="shared" si="598"/>
        <v>0.87468184102589042</v>
      </c>
      <c r="AC115" s="22">
        <v>58418</v>
      </c>
      <c r="AD115" s="22">
        <f t="shared" si="599"/>
        <v>1723</v>
      </c>
      <c r="AE115" s="24">
        <f t="shared" si="600"/>
        <v>1.0303906870094364</v>
      </c>
      <c r="AF115" s="25">
        <f t="shared" si="601"/>
        <v>112371</v>
      </c>
      <c r="AG115" s="25">
        <f t="shared" si="602"/>
        <v>-6007</v>
      </c>
      <c r="AH115" s="26">
        <f t="shared" si="603"/>
        <v>0.94925577387690285</v>
      </c>
      <c r="AI115" s="22">
        <v>70005</v>
      </c>
      <c r="AJ115" s="22">
        <f t="shared" si="604"/>
        <v>10095</v>
      </c>
      <c r="AK115" s="24">
        <f t="shared" si="605"/>
        <v>1.1685027541311968</v>
      </c>
      <c r="AL115" s="22">
        <v>101780</v>
      </c>
      <c r="AM115" s="22">
        <f t="shared" si="606"/>
        <v>14177</v>
      </c>
      <c r="AN115" s="24">
        <f t="shared" si="607"/>
        <v>1.1618323573393605</v>
      </c>
      <c r="AO115" s="22">
        <v>92437</v>
      </c>
      <c r="AP115" s="22">
        <f t="shared" si="608"/>
        <v>-55796</v>
      </c>
      <c r="AQ115" s="24">
        <f t="shared" si="609"/>
        <v>0.62359258734559786</v>
      </c>
      <c r="AR115" s="27">
        <f t="shared" si="610"/>
        <v>376593</v>
      </c>
      <c r="AS115" s="27">
        <f t="shared" si="611"/>
        <v>-37531</v>
      </c>
      <c r="AT115" s="28">
        <f t="shared" si="612"/>
        <v>0.90937255508012094</v>
      </c>
      <c r="AU115" s="22">
        <v>87941</v>
      </c>
      <c r="AV115" s="22">
        <f t="shared" si="613"/>
        <v>25917</v>
      </c>
      <c r="AW115" s="24">
        <f t="shared" si="614"/>
        <v>1.4178543789500839</v>
      </c>
      <c r="AX115" s="22">
        <v>16965</v>
      </c>
      <c r="AY115" s="22">
        <f t="shared" si="615"/>
        <v>-51234</v>
      </c>
      <c r="AZ115" s="24">
        <f t="shared" si="616"/>
        <v>0.24875731315708441</v>
      </c>
      <c r="BA115" s="22">
        <v>24705</v>
      </c>
      <c r="BB115" s="22">
        <f t="shared" si="617"/>
        <v>-2994</v>
      </c>
      <c r="BC115" s="24">
        <f t="shared" si="618"/>
        <v>0.89190945521498977</v>
      </c>
      <c r="BD115" s="27">
        <f t="shared" si="619"/>
        <v>506204</v>
      </c>
      <c r="BE115" s="27">
        <f t="shared" si="620"/>
        <v>-65842</v>
      </c>
      <c r="BF115" s="28">
        <f t="shared" si="621"/>
        <v>0.88490086461578266</v>
      </c>
      <c r="BG115" s="22">
        <v>50610</v>
      </c>
      <c r="BH115" s="22">
        <f t="shared" si="622"/>
        <v>-32210</v>
      </c>
      <c r="BI115" s="24">
        <f t="shared" si="623"/>
        <v>0.61108427915962327</v>
      </c>
      <c r="BJ115" s="22">
        <v>64294</v>
      </c>
      <c r="BK115" s="22">
        <f t="shared" si="624"/>
        <v>-4445</v>
      </c>
      <c r="BL115" s="24">
        <f t="shared" si="625"/>
        <v>0.93533510816276055</v>
      </c>
      <c r="BM115" s="22">
        <v>182978</v>
      </c>
      <c r="BN115" s="22">
        <f t="shared" si="626"/>
        <v>27131</v>
      </c>
      <c r="BO115" s="24">
        <f t="shared" si="627"/>
        <v>1.1740874062381694</v>
      </c>
      <c r="BP115" s="27">
        <f t="shared" si="628"/>
        <v>804086</v>
      </c>
      <c r="BQ115" s="22">
        <f t="shared" si="629"/>
        <v>-75366</v>
      </c>
      <c r="BR115" s="24">
        <f t="shared" si="630"/>
        <v>0.91430345260457646</v>
      </c>
      <c r="BS115" s="22">
        <v>1290</v>
      </c>
      <c r="BT115" s="22">
        <f t="shared" si="631"/>
        <v>1290</v>
      </c>
      <c r="BU115" s="24" t="e">
        <f t="shared" si="632"/>
        <v>#DIV/0!</v>
      </c>
      <c r="BV115" s="22">
        <v>60730</v>
      </c>
      <c r="BW115" s="22">
        <f t="shared" si="633"/>
        <v>6777</v>
      </c>
      <c r="BX115" s="24">
        <f t="shared" si="634"/>
        <v>1.1256093266361462</v>
      </c>
      <c r="BY115" s="22">
        <v>56653.74</v>
      </c>
      <c r="BZ115" s="22">
        <f t="shared" si="635"/>
        <v>-1764.260000000002</v>
      </c>
      <c r="CA115" s="24">
        <f t="shared" si="636"/>
        <v>0.96979937690437878</v>
      </c>
      <c r="CB115" s="29">
        <f t="shared" si="637"/>
        <v>118673.73999999999</v>
      </c>
      <c r="CC115" s="29">
        <f t="shared" si="638"/>
        <v>6302.7399999999907</v>
      </c>
      <c r="CD115" s="30">
        <f t="shared" si="639"/>
        <v>1.0560886705644694</v>
      </c>
      <c r="CE115" s="22">
        <v>67671</v>
      </c>
      <c r="CF115" s="22">
        <f t="shared" si="640"/>
        <v>-2334</v>
      </c>
      <c r="CG115" s="24">
        <f t="shared" si="641"/>
        <v>0.96665952431969149</v>
      </c>
      <c r="CH115" s="22">
        <v>111420</v>
      </c>
      <c r="CI115" s="22">
        <f t="shared" si="642"/>
        <v>9640</v>
      </c>
      <c r="CJ115" s="24">
        <f t="shared" si="643"/>
        <v>1.094714089212026</v>
      </c>
      <c r="CK115" s="22">
        <v>143454.81</v>
      </c>
      <c r="CL115" s="22">
        <f t="shared" si="644"/>
        <v>51017.81</v>
      </c>
      <c r="CM115" s="24">
        <f t="shared" si="645"/>
        <v>1.5519197940218743</v>
      </c>
      <c r="CN115" s="29">
        <f t="shared" si="646"/>
        <v>441219.55</v>
      </c>
      <c r="CO115" s="29">
        <f t="shared" si="647"/>
        <v>64626.549999999988</v>
      </c>
      <c r="CP115" s="30">
        <f t="shared" si="648"/>
        <v>1.1716084738696684</v>
      </c>
      <c r="CQ115" s="22">
        <v>38153</v>
      </c>
      <c r="CR115" s="22">
        <f t="shared" si="649"/>
        <v>-49788</v>
      </c>
      <c r="CS115" s="24">
        <f t="shared" si="650"/>
        <v>0.43384769333985285</v>
      </c>
      <c r="CT115" s="22">
        <v>36620</v>
      </c>
      <c r="CU115" s="22">
        <f t="shared" si="651"/>
        <v>19655</v>
      </c>
      <c r="CV115" s="24">
        <f t="shared" si="652"/>
        <v>2.1585617447686412</v>
      </c>
      <c r="CW115" s="22">
        <v>46786</v>
      </c>
      <c r="CX115" s="22">
        <f t="shared" si="653"/>
        <v>22081</v>
      </c>
      <c r="CY115" s="24">
        <f t="shared" si="654"/>
        <v>1.893786682857721</v>
      </c>
      <c r="CZ115" s="29">
        <f t="shared" si="655"/>
        <v>562778.55000000005</v>
      </c>
      <c r="DA115" s="29">
        <f t="shared" si="656"/>
        <v>56574.550000000047</v>
      </c>
      <c r="DB115" s="30">
        <f t="shared" si="657"/>
        <v>1.111762352727359</v>
      </c>
      <c r="DC115" s="22">
        <v>61975</v>
      </c>
      <c r="DD115" s="22">
        <f t="shared" si="658"/>
        <v>11365</v>
      </c>
      <c r="DE115" s="24">
        <f t="shared" si="659"/>
        <v>1.224560363564513</v>
      </c>
      <c r="DF115" s="22">
        <v>63078</v>
      </c>
      <c r="DG115" s="22">
        <f t="shared" si="660"/>
        <v>-1216</v>
      </c>
      <c r="DH115" s="24">
        <f t="shared" si="661"/>
        <v>0.98108688213519146</v>
      </c>
      <c r="DI115" s="22">
        <v>468394</v>
      </c>
      <c r="DJ115" s="22">
        <f t="shared" si="662"/>
        <v>285416</v>
      </c>
      <c r="DK115" s="24">
        <f t="shared" si="663"/>
        <v>2.5598377947075606</v>
      </c>
      <c r="DL115" s="29">
        <f t="shared" si="664"/>
        <v>1156225.55</v>
      </c>
      <c r="DM115" s="29">
        <f t="shared" si="665"/>
        <v>352139.55000000005</v>
      </c>
      <c r="DN115" s="30">
        <f t="shared" si="666"/>
        <v>1.4379376708461533</v>
      </c>
      <c r="DO115" s="22">
        <v>103373</v>
      </c>
      <c r="DP115" s="22">
        <f t="shared" si="667"/>
        <v>41353</v>
      </c>
      <c r="DQ115" s="24">
        <f t="shared" si="668"/>
        <v>1.6667687842631409</v>
      </c>
      <c r="DR115" s="22">
        <v>140687</v>
      </c>
      <c r="DS115" s="22">
        <f t="shared" si="669"/>
        <v>84033.260000000009</v>
      </c>
      <c r="DT115" s="24">
        <f t="shared" si="670"/>
        <v>2.4832782442959638</v>
      </c>
      <c r="DU115" s="31">
        <f t="shared" si="671"/>
        <v>244060</v>
      </c>
      <c r="DV115" s="31">
        <f t="shared" si="672"/>
        <v>125386.26000000001</v>
      </c>
      <c r="DW115" s="32">
        <f t="shared" si="673"/>
        <v>2.0565628082505869</v>
      </c>
      <c r="DX115" s="22">
        <v>445909</v>
      </c>
      <c r="DY115" s="22">
        <f t="shared" si="674"/>
        <v>123363.19</v>
      </c>
      <c r="DZ115" s="24">
        <f t="shared" si="675"/>
        <v>1.3824671912495159</v>
      </c>
      <c r="EA115" s="31">
        <f t="shared" si="676"/>
        <v>689969</v>
      </c>
      <c r="EB115" s="31">
        <f t="shared" si="677"/>
        <v>248749.45</v>
      </c>
      <c r="EC115" s="32">
        <f t="shared" si="678"/>
        <v>1.5637770357183856</v>
      </c>
      <c r="ED115" s="22">
        <v>210249</v>
      </c>
      <c r="EE115" s="22">
        <f t="shared" si="679"/>
        <v>172096</v>
      </c>
      <c r="EF115" s="24">
        <f t="shared" si="680"/>
        <v>5.5106806804183162</v>
      </c>
      <c r="EG115" s="22">
        <v>24517.54</v>
      </c>
      <c r="EH115" s="22">
        <f t="shared" si="681"/>
        <v>-12102.46</v>
      </c>
      <c r="EI115" s="24">
        <f t="shared" si="682"/>
        <v>0.6695122883670126</v>
      </c>
      <c r="EJ115" s="22">
        <v>35733</v>
      </c>
      <c r="EK115" s="22">
        <f t="shared" si="683"/>
        <v>-11053</v>
      </c>
      <c r="EL115" s="24">
        <f t="shared" si="684"/>
        <v>0.76375411447869024</v>
      </c>
      <c r="EM115" s="31">
        <f t="shared" si="685"/>
        <v>960468.54</v>
      </c>
      <c r="EN115" s="31">
        <f t="shared" si="686"/>
        <v>397689.99</v>
      </c>
      <c r="EO115" s="32">
        <f t="shared" si="687"/>
        <v>1.7066544913625439</v>
      </c>
      <c r="EP115" s="22">
        <v>211052</v>
      </c>
      <c r="EQ115" s="22">
        <f t="shared" si="688"/>
        <v>85999</v>
      </c>
      <c r="ER115" s="24">
        <f t="shared" si="689"/>
        <v>1.6877004150240298</v>
      </c>
      <c r="ES115" s="22">
        <v>304345</v>
      </c>
      <c r="ET115" s="22">
        <f t="shared" si="690"/>
        <v>-164049</v>
      </c>
      <c r="EU115" s="24">
        <f t="shared" si="691"/>
        <v>0.64976280652612972</v>
      </c>
      <c r="EV115" s="31">
        <f t="shared" si="692"/>
        <v>1475865.54</v>
      </c>
      <c r="EW115" s="31">
        <f t="shared" si="693"/>
        <v>319639.99</v>
      </c>
      <c r="EX115" s="32">
        <f t="shared" si="694"/>
        <v>1.2764512425797889</v>
      </c>
      <c r="EY115" s="22">
        <v>317204</v>
      </c>
      <c r="EZ115" s="22">
        <f t="shared" si="475"/>
        <v>73144</v>
      </c>
      <c r="FA115" s="24">
        <f t="shared" si="476"/>
        <v>1.299696795869868</v>
      </c>
      <c r="FB115" s="22">
        <v>406045</v>
      </c>
      <c r="FC115" s="22">
        <f t="shared" si="477"/>
        <v>-39864</v>
      </c>
      <c r="FD115" s="24">
        <f t="shared" si="478"/>
        <v>0.91060059339461641</v>
      </c>
      <c r="FE115" s="33">
        <f t="shared" ref="FE115:FE134" si="725">EY115+FB115</f>
        <v>723249</v>
      </c>
      <c r="FF115" s="33">
        <f t="shared" si="479"/>
        <v>33280</v>
      </c>
      <c r="FG115" s="34">
        <f t="shared" si="480"/>
        <v>1.0482340510950492</v>
      </c>
      <c r="FH115" s="22">
        <v>363181</v>
      </c>
      <c r="FI115" s="22">
        <f t="shared" si="481"/>
        <v>92681.459999999963</v>
      </c>
      <c r="FJ115" s="24">
        <f t="shared" si="482"/>
        <v>1.3426307490208669</v>
      </c>
      <c r="FK115" s="33">
        <f t="shared" ref="FK115:FK134" si="726">FE115+FH115</f>
        <v>1086430</v>
      </c>
      <c r="FL115" s="33">
        <f t="shared" si="483"/>
        <v>125961.45999999996</v>
      </c>
      <c r="FM115" s="34">
        <f t="shared" si="484"/>
        <v>1.1311458467968143</v>
      </c>
      <c r="FN115" s="22">
        <v>601892</v>
      </c>
      <c r="FO115" s="22">
        <f t="shared" si="485"/>
        <v>86495</v>
      </c>
      <c r="FP115" s="24">
        <f t="shared" si="486"/>
        <v>1.1678220866632907</v>
      </c>
      <c r="FQ115" s="35">
        <f t="shared" ref="FQ115:FQ134" si="727">FK115+FN115</f>
        <v>1688322</v>
      </c>
      <c r="FR115" s="35">
        <f t="shared" ref="FR115:FR134" si="728">FQ115-EV115</f>
        <v>212456.45999999996</v>
      </c>
      <c r="FS115" s="36">
        <f t="shared" ref="FS115:FS134" si="729">FQ115/EV115</f>
        <v>1.1439538048974298</v>
      </c>
      <c r="FT115" s="35">
        <v>331568.87</v>
      </c>
      <c r="FU115" s="35">
        <f t="shared" ref="FU115:FU134" si="730">FT115-EY115</f>
        <v>14364.869999999995</v>
      </c>
      <c r="FV115" s="36">
        <f t="shared" ref="FV115:FV134" si="731">FT115/EY115</f>
        <v>1.0452859043391634</v>
      </c>
      <c r="FW115" s="35">
        <v>631227.89</v>
      </c>
      <c r="FX115" s="35">
        <f t="shared" si="695"/>
        <v>225182.89</v>
      </c>
      <c r="FY115" s="36">
        <f t="shared" si="696"/>
        <v>1.5545761922939576</v>
      </c>
      <c r="FZ115" s="35">
        <f t="shared" si="697"/>
        <v>962796.76</v>
      </c>
      <c r="GA115" s="35">
        <f t="shared" si="698"/>
        <v>239547.76</v>
      </c>
      <c r="GB115" s="36">
        <f t="shared" si="699"/>
        <v>1.3312106342352357</v>
      </c>
      <c r="GC115" s="35">
        <v>266276</v>
      </c>
      <c r="GD115" s="35">
        <f t="shared" si="700"/>
        <v>-96905</v>
      </c>
      <c r="GE115" s="36">
        <f t="shared" si="701"/>
        <v>0.73317712104983468</v>
      </c>
      <c r="GF115" s="35">
        <f t="shared" si="702"/>
        <v>1229072.76</v>
      </c>
      <c r="GG115" s="35">
        <f t="shared" si="703"/>
        <v>142642.76</v>
      </c>
      <c r="GH115" s="36">
        <f t="shared" si="704"/>
        <v>1.1312949384681941</v>
      </c>
      <c r="GI115" s="35">
        <v>544867</v>
      </c>
      <c r="GJ115" s="35">
        <f t="shared" ref="GJ115:GJ134" si="732">GI115-FN115</f>
        <v>-57025</v>
      </c>
      <c r="GK115" s="36">
        <f t="shared" ref="GK115:GK134" si="733">GI115/FN115</f>
        <v>0.90525708931170379</v>
      </c>
      <c r="GL115" s="35">
        <f t="shared" si="705"/>
        <v>1773939.76</v>
      </c>
      <c r="GM115" s="35">
        <f t="shared" ref="GM115:GM134" si="734">GL115-FQ115</f>
        <v>85617.760000000009</v>
      </c>
      <c r="GN115" s="36">
        <f t="shared" ref="GN115:GN134" si="735">GL115/FQ115</f>
        <v>1.0507117481143999</v>
      </c>
      <c r="GO115" s="35">
        <v>268335.40000000002</v>
      </c>
      <c r="GP115" s="35">
        <f t="shared" si="706"/>
        <v>-63233.469999999972</v>
      </c>
      <c r="GQ115" s="36">
        <f t="shared" si="707"/>
        <v>0.80929008805923197</v>
      </c>
      <c r="GR115" s="35">
        <v>537950.6</v>
      </c>
      <c r="GS115" s="35">
        <f t="shared" si="708"/>
        <v>-93277.290000000037</v>
      </c>
      <c r="GT115" s="36">
        <f t="shared" si="709"/>
        <v>0.85222882024430191</v>
      </c>
      <c r="GU115" s="35">
        <f t="shared" si="710"/>
        <v>806286</v>
      </c>
      <c r="GV115" s="35">
        <f t="shared" si="711"/>
        <v>-156510.76</v>
      </c>
      <c r="GW115" s="36">
        <f t="shared" si="712"/>
        <v>0.83744153854443792</v>
      </c>
      <c r="GX115" s="35">
        <v>250559</v>
      </c>
      <c r="GY115" s="35">
        <f t="shared" si="713"/>
        <v>-15717</v>
      </c>
      <c r="GZ115" s="36">
        <f t="shared" si="714"/>
        <v>0.94097477804984297</v>
      </c>
      <c r="HA115" s="35">
        <f t="shared" si="715"/>
        <v>1056845</v>
      </c>
      <c r="HB115" s="35">
        <f t="shared" si="716"/>
        <v>-172227.76</v>
      </c>
      <c r="HC115" s="36">
        <f t="shared" si="717"/>
        <v>0.85987179473410502</v>
      </c>
      <c r="HD115" s="35">
        <v>557149</v>
      </c>
      <c r="HE115" s="35">
        <f t="shared" si="718"/>
        <v>12282</v>
      </c>
      <c r="HF115" s="36">
        <f t="shared" si="719"/>
        <v>1.0225412807162115</v>
      </c>
      <c r="HG115" s="35">
        <f t="shared" si="720"/>
        <v>1613994</v>
      </c>
      <c r="HH115" s="35">
        <f t="shared" si="721"/>
        <v>-159945.76</v>
      </c>
      <c r="HI115" s="36">
        <f t="shared" si="722"/>
        <v>0.90983585598194161</v>
      </c>
      <c r="HJ115" s="22">
        <f t="shared" si="723"/>
        <v>532618.02</v>
      </c>
      <c r="HK115" s="37">
        <f t="shared" si="724"/>
        <v>-52782.1008</v>
      </c>
    </row>
    <row r="116" spans="1:219" s="1" customFormat="1" ht="11.25" x14ac:dyDescent="0.2">
      <c r="A116" s="13">
        <v>106</v>
      </c>
      <c r="B116" s="21">
        <v>91</v>
      </c>
      <c r="C116" s="21" t="s">
        <v>221</v>
      </c>
      <c r="D116" s="13">
        <v>1012008856</v>
      </c>
      <c r="E116" s="13" t="s">
        <v>127</v>
      </c>
      <c r="F116" s="13">
        <v>86618411</v>
      </c>
      <c r="G116" s="22">
        <v>15641</v>
      </c>
      <c r="H116" s="22">
        <v>18099</v>
      </c>
      <c r="I116" s="22">
        <v>18443</v>
      </c>
      <c r="J116" s="23">
        <f t="shared" si="591"/>
        <v>52183</v>
      </c>
      <c r="K116" s="22"/>
      <c r="L116" s="22">
        <v>40687</v>
      </c>
      <c r="M116" s="22">
        <v>19362</v>
      </c>
      <c r="N116" s="23">
        <f t="shared" si="592"/>
        <v>112232</v>
      </c>
      <c r="O116" s="22">
        <v>18217</v>
      </c>
      <c r="P116" s="22">
        <v>18867</v>
      </c>
      <c r="Q116" s="22">
        <v>20183</v>
      </c>
      <c r="R116" s="23">
        <f t="shared" si="593"/>
        <v>169499</v>
      </c>
      <c r="S116" s="22">
        <v>17840</v>
      </c>
      <c r="T116" s="22">
        <v>17753</v>
      </c>
      <c r="U116" s="22">
        <v>18103</v>
      </c>
      <c r="V116" s="23">
        <f t="shared" si="594"/>
        <v>223195</v>
      </c>
      <c r="W116" s="22">
        <v>19558</v>
      </c>
      <c r="X116" s="22">
        <f t="shared" si="595"/>
        <v>3917</v>
      </c>
      <c r="Y116" s="24">
        <f t="shared" si="596"/>
        <v>1.2504315580845216</v>
      </c>
      <c r="Z116" s="22">
        <v>17373</v>
      </c>
      <c r="AA116" s="22">
        <f t="shared" si="597"/>
        <v>-726</v>
      </c>
      <c r="AB116" s="24">
        <f t="shared" si="598"/>
        <v>0.95988728659041933</v>
      </c>
      <c r="AC116" s="22">
        <v>0</v>
      </c>
      <c r="AD116" s="22">
        <f t="shared" si="599"/>
        <v>-18443</v>
      </c>
      <c r="AE116" s="24">
        <f t="shared" si="600"/>
        <v>0</v>
      </c>
      <c r="AF116" s="25">
        <f t="shared" si="601"/>
        <v>36931</v>
      </c>
      <c r="AG116" s="25">
        <f t="shared" si="602"/>
        <v>-15252</v>
      </c>
      <c r="AH116" s="26">
        <f t="shared" si="603"/>
        <v>0.70772090527566445</v>
      </c>
      <c r="AI116" s="22">
        <v>19311</v>
      </c>
      <c r="AJ116" s="22">
        <f t="shared" si="604"/>
        <v>19311</v>
      </c>
      <c r="AK116" s="24" t="e">
        <f t="shared" si="605"/>
        <v>#DIV/0!</v>
      </c>
      <c r="AL116" s="22">
        <v>40054</v>
      </c>
      <c r="AM116" s="22">
        <f t="shared" si="606"/>
        <v>-633</v>
      </c>
      <c r="AN116" s="24">
        <f t="shared" si="607"/>
        <v>0.98444220512694469</v>
      </c>
      <c r="AO116" s="22">
        <v>20998</v>
      </c>
      <c r="AP116" s="22">
        <f t="shared" si="608"/>
        <v>1636</v>
      </c>
      <c r="AQ116" s="24">
        <f t="shared" si="609"/>
        <v>1.0844954033674208</v>
      </c>
      <c r="AR116" s="27">
        <f t="shared" si="610"/>
        <v>117294</v>
      </c>
      <c r="AS116" s="27">
        <f t="shared" si="611"/>
        <v>5062</v>
      </c>
      <c r="AT116" s="28">
        <f t="shared" si="612"/>
        <v>1.045103000926652</v>
      </c>
      <c r="AU116" s="22">
        <v>18863</v>
      </c>
      <c r="AV116" s="22">
        <f t="shared" si="613"/>
        <v>646</v>
      </c>
      <c r="AW116" s="24">
        <f t="shared" si="614"/>
        <v>1.035461382225394</v>
      </c>
      <c r="AX116" s="22">
        <v>20452</v>
      </c>
      <c r="AY116" s="22">
        <f t="shared" si="615"/>
        <v>1585</v>
      </c>
      <c r="AZ116" s="24">
        <f t="shared" si="616"/>
        <v>1.0840091164467058</v>
      </c>
      <c r="BA116" s="22">
        <v>22577</v>
      </c>
      <c r="BB116" s="22">
        <f t="shared" si="617"/>
        <v>2394</v>
      </c>
      <c r="BC116" s="24">
        <f t="shared" si="618"/>
        <v>1.1186146757171878</v>
      </c>
      <c r="BD116" s="27">
        <f t="shared" si="619"/>
        <v>179186</v>
      </c>
      <c r="BE116" s="27">
        <f t="shared" si="620"/>
        <v>9687</v>
      </c>
      <c r="BF116" s="28">
        <f t="shared" si="621"/>
        <v>1.0571507796506174</v>
      </c>
      <c r="BG116" s="22">
        <v>24445</v>
      </c>
      <c r="BH116" s="22">
        <f t="shared" si="622"/>
        <v>6605</v>
      </c>
      <c r="BI116" s="24">
        <f t="shared" si="623"/>
        <v>1.3702354260089686</v>
      </c>
      <c r="BJ116" s="22">
        <v>22404.959999999999</v>
      </c>
      <c r="BK116" s="22">
        <f t="shared" si="624"/>
        <v>4651.9599999999991</v>
      </c>
      <c r="BL116" s="24">
        <f t="shared" si="625"/>
        <v>1.2620379654142961</v>
      </c>
      <c r="BM116" s="22">
        <v>19122</v>
      </c>
      <c r="BN116" s="22">
        <f t="shared" si="626"/>
        <v>1019</v>
      </c>
      <c r="BO116" s="24">
        <f t="shared" si="627"/>
        <v>1.0562890128707949</v>
      </c>
      <c r="BP116" s="27">
        <f t="shared" si="628"/>
        <v>245157.96</v>
      </c>
      <c r="BQ116" s="22">
        <f t="shared" si="629"/>
        <v>21962.959999999992</v>
      </c>
      <c r="BR116" s="24">
        <f t="shared" si="630"/>
        <v>1.0984025627814242</v>
      </c>
      <c r="BS116" s="22">
        <v>22000</v>
      </c>
      <c r="BT116" s="22">
        <f t="shared" si="631"/>
        <v>2442</v>
      </c>
      <c r="BU116" s="24">
        <f t="shared" si="632"/>
        <v>1.124859392575928</v>
      </c>
      <c r="BV116" s="22">
        <v>32000</v>
      </c>
      <c r="BW116" s="22">
        <f t="shared" si="633"/>
        <v>14627</v>
      </c>
      <c r="BX116" s="24">
        <f t="shared" si="634"/>
        <v>1.841938640419041</v>
      </c>
      <c r="BY116" s="22">
        <v>10300</v>
      </c>
      <c r="BZ116" s="22">
        <f t="shared" si="635"/>
        <v>10300</v>
      </c>
      <c r="CA116" s="24" t="e">
        <f t="shared" si="636"/>
        <v>#DIV/0!</v>
      </c>
      <c r="CB116" s="29">
        <f t="shared" si="637"/>
        <v>64300</v>
      </c>
      <c r="CC116" s="29">
        <f t="shared" si="638"/>
        <v>27369</v>
      </c>
      <c r="CD116" s="30">
        <f t="shared" si="639"/>
        <v>1.7410847255693049</v>
      </c>
      <c r="CE116" s="22">
        <v>22000</v>
      </c>
      <c r="CF116" s="22">
        <f t="shared" si="640"/>
        <v>2689</v>
      </c>
      <c r="CG116" s="24">
        <f t="shared" si="641"/>
        <v>1.1392470612604215</v>
      </c>
      <c r="CH116" s="22">
        <v>12000</v>
      </c>
      <c r="CI116" s="22">
        <f t="shared" si="642"/>
        <v>-28054</v>
      </c>
      <c r="CJ116" s="24">
        <f t="shared" si="643"/>
        <v>0.29959554601288263</v>
      </c>
      <c r="CK116" s="22">
        <v>23000</v>
      </c>
      <c r="CL116" s="22">
        <f t="shared" si="644"/>
        <v>2002</v>
      </c>
      <c r="CM116" s="24">
        <f t="shared" si="645"/>
        <v>1.0953424135631964</v>
      </c>
      <c r="CN116" s="29">
        <f t="shared" si="646"/>
        <v>121300</v>
      </c>
      <c r="CO116" s="29">
        <f t="shared" si="647"/>
        <v>4006</v>
      </c>
      <c r="CP116" s="30">
        <f t="shared" si="648"/>
        <v>1.0341534946374069</v>
      </c>
      <c r="CQ116" s="22">
        <v>20000</v>
      </c>
      <c r="CR116" s="22">
        <f t="shared" si="649"/>
        <v>1137</v>
      </c>
      <c r="CS116" s="24">
        <f t="shared" si="650"/>
        <v>1.0602767322271114</v>
      </c>
      <c r="CT116" s="22">
        <v>28000</v>
      </c>
      <c r="CU116" s="22">
        <f t="shared" si="651"/>
        <v>7548</v>
      </c>
      <c r="CV116" s="24">
        <f t="shared" si="652"/>
        <v>1.3690592607079992</v>
      </c>
      <c r="CW116" s="22">
        <v>48000</v>
      </c>
      <c r="CX116" s="22">
        <f t="shared" si="653"/>
        <v>25423</v>
      </c>
      <c r="CY116" s="24">
        <f t="shared" si="654"/>
        <v>2.1260574921380164</v>
      </c>
      <c r="CZ116" s="29">
        <f t="shared" si="655"/>
        <v>217300</v>
      </c>
      <c r="DA116" s="29">
        <f t="shared" si="656"/>
        <v>38114</v>
      </c>
      <c r="DB116" s="30">
        <f t="shared" si="657"/>
        <v>1.2127063498264374</v>
      </c>
      <c r="DC116" s="22">
        <v>17000</v>
      </c>
      <c r="DD116" s="22">
        <f t="shared" si="658"/>
        <v>-7445</v>
      </c>
      <c r="DE116" s="24">
        <f t="shared" si="659"/>
        <v>0.6954387400286357</v>
      </c>
      <c r="DF116" s="22">
        <v>24345</v>
      </c>
      <c r="DG116" s="22">
        <f t="shared" si="660"/>
        <v>1940.0400000000009</v>
      </c>
      <c r="DH116" s="24">
        <f t="shared" si="661"/>
        <v>1.0865897551256507</v>
      </c>
      <c r="DI116" s="22">
        <v>10000</v>
      </c>
      <c r="DJ116" s="22">
        <f t="shared" si="662"/>
        <v>-9122</v>
      </c>
      <c r="DK116" s="24">
        <f t="shared" si="663"/>
        <v>0.5229578495973225</v>
      </c>
      <c r="DL116" s="29">
        <f t="shared" si="664"/>
        <v>268645</v>
      </c>
      <c r="DM116" s="29">
        <f t="shared" si="665"/>
        <v>23487.040000000008</v>
      </c>
      <c r="DN116" s="30">
        <f t="shared" si="666"/>
        <v>1.0958037014176494</v>
      </c>
      <c r="DO116" s="22">
        <v>34005.39</v>
      </c>
      <c r="DP116" s="22">
        <f t="shared" si="667"/>
        <v>-19994.61</v>
      </c>
      <c r="DQ116" s="24">
        <f t="shared" si="668"/>
        <v>0.62972944444444445</v>
      </c>
      <c r="DR116" s="22">
        <v>10318</v>
      </c>
      <c r="DS116" s="22">
        <f t="shared" si="669"/>
        <v>18</v>
      </c>
      <c r="DT116" s="24">
        <f t="shared" si="670"/>
        <v>1.0017475728155341</v>
      </c>
      <c r="DU116" s="31">
        <f t="shared" si="671"/>
        <v>44323.39</v>
      </c>
      <c r="DV116" s="31">
        <f t="shared" si="672"/>
        <v>-19976.61</v>
      </c>
      <c r="DW116" s="32">
        <f t="shared" si="673"/>
        <v>0.68932177293934682</v>
      </c>
      <c r="DX116" s="22">
        <v>48500</v>
      </c>
      <c r="DY116" s="22">
        <f t="shared" si="674"/>
        <v>-8500</v>
      </c>
      <c r="DZ116" s="24">
        <f t="shared" si="675"/>
        <v>0.85087719298245612</v>
      </c>
      <c r="EA116" s="31">
        <f t="shared" si="676"/>
        <v>92823.39</v>
      </c>
      <c r="EB116" s="31">
        <f t="shared" si="677"/>
        <v>-28476.61</v>
      </c>
      <c r="EC116" s="32">
        <f t="shared" si="678"/>
        <v>0.76523816982687554</v>
      </c>
      <c r="ED116" s="22">
        <v>14000</v>
      </c>
      <c r="EE116" s="22">
        <f t="shared" si="679"/>
        <v>-6000</v>
      </c>
      <c r="EF116" s="24">
        <f t="shared" si="680"/>
        <v>0.7</v>
      </c>
      <c r="EG116" s="22">
        <v>21500</v>
      </c>
      <c r="EH116" s="22">
        <f t="shared" si="681"/>
        <v>-6500</v>
      </c>
      <c r="EI116" s="24">
        <f t="shared" si="682"/>
        <v>0.7678571428571429</v>
      </c>
      <c r="EJ116" s="22">
        <v>20000</v>
      </c>
      <c r="EK116" s="22">
        <f t="shared" si="683"/>
        <v>-28000</v>
      </c>
      <c r="EL116" s="24">
        <f t="shared" si="684"/>
        <v>0.41666666666666669</v>
      </c>
      <c r="EM116" s="31">
        <f t="shared" si="685"/>
        <v>148323.39000000001</v>
      </c>
      <c r="EN116" s="31">
        <f t="shared" si="686"/>
        <v>-68976.609999999986</v>
      </c>
      <c r="EO116" s="32">
        <f t="shared" si="687"/>
        <v>0.68257427519558223</v>
      </c>
      <c r="EP116" s="22">
        <v>37000</v>
      </c>
      <c r="EQ116" s="22">
        <f t="shared" si="688"/>
        <v>-4345</v>
      </c>
      <c r="ER116" s="24">
        <f t="shared" si="689"/>
        <v>0.89490869512637561</v>
      </c>
      <c r="ES116" s="22">
        <v>23000</v>
      </c>
      <c r="ET116" s="22">
        <f t="shared" si="690"/>
        <v>13000</v>
      </c>
      <c r="EU116" s="24">
        <f t="shared" si="691"/>
        <v>2.2999999999999998</v>
      </c>
      <c r="EV116" s="31">
        <f t="shared" si="692"/>
        <v>208323.39</v>
      </c>
      <c r="EW116" s="31">
        <f t="shared" si="693"/>
        <v>-60321.609999999986</v>
      </c>
      <c r="EX116" s="32">
        <f t="shared" si="694"/>
        <v>0.7754597703288727</v>
      </c>
      <c r="EY116" s="22">
        <v>15000</v>
      </c>
      <c r="EZ116" s="22">
        <f t="shared" si="475"/>
        <v>-29323.39</v>
      </c>
      <c r="FA116" s="24">
        <f t="shared" si="476"/>
        <v>0.33842176782958161</v>
      </c>
      <c r="FB116" s="22">
        <v>46000</v>
      </c>
      <c r="FC116" s="22">
        <f t="shared" si="477"/>
        <v>-2500</v>
      </c>
      <c r="FD116" s="24">
        <f t="shared" si="478"/>
        <v>0.94845360824742264</v>
      </c>
      <c r="FE116" s="33">
        <f t="shared" si="725"/>
        <v>61000</v>
      </c>
      <c r="FF116" s="33">
        <f t="shared" si="479"/>
        <v>-31823.39</v>
      </c>
      <c r="FG116" s="34">
        <f t="shared" si="480"/>
        <v>0.65716195023689616</v>
      </c>
      <c r="FH116" s="22">
        <v>23940</v>
      </c>
      <c r="FI116" s="22">
        <f t="shared" si="481"/>
        <v>-31560</v>
      </c>
      <c r="FJ116" s="24">
        <f t="shared" si="482"/>
        <v>0.43135135135135133</v>
      </c>
      <c r="FK116" s="33">
        <f t="shared" si="726"/>
        <v>84940</v>
      </c>
      <c r="FL116" s="33">
        <f t="shared" si="483"/>
        <v>-63383.390000000014</v>
      </c>
      <c r="FM116" s="34">
        <f t="shared" si="484"/>
        <v>0.57266760151584983</v>
      </c>
      <c r="FN116" s="22">
        <v>59000</v>
      </c>
      <c r="FO116" s="22">
        <f t="shared" si="485"/>
        <v>-1000</v>
      </c>
      <c r="FP116" s="24">
        <f t="shared" si="486"/>
        <v>0.98333333333333328</v>
      </c>
      <c r="FQ116" s="35">
        <f t="shared" si="727"/>
        <v>143940</v>
      </c>
      <c r="FR116" s="35">
        <f t="shared" si="728"/>
        <v>-64383.390000000014</v>
      </c>
      <c r="FS116" s="36">
        <f t="shared" si="729"/>
        <v>0.69094497742188232</v>
      </c>
      <c r="FT116" s="35">
        <v>24000</v>
      </c>
      <c r="FU116" s="35">
        <f t="shared" si="730"/>
        <v>9000</v>
      </c>
      <c r="FV116" s="36">
        <f t="shared" si="731"/>
        <v>1.6</v>
      </c>
      <c r="FW116" s="35">
        <v>18500</v>
      </c>
      <c r="FX116" s="35">
        <f t="shared" si="695"/>
        <v>-27500</v>
      </c>
      <c r="FY116" s="36">
        <f t="shared" si="696"/>
        <v>0.40217391304347827</v>
      </c>
      <c r="FZ116" s="35">
        <f t="shared" si="697"/>
        <v>42500</v>
      </c>
      <c r="GA116" s="35">
        <f t="shared" si="698"/>
        <v>-18500</v>
      </c>
      <c r="GB116" s="36">
        <f t="shared" si="699"/>
        <v>0.69672131147540983</v>
      </c>
      <c r="GC116" s="35">
        <v>71663</v>
      </c>
      <c r="GD116" s="35">
        <f t="shared" si="700"/>
        <v>47723</v>
      </c>
      <c r="GE116" s="36">
        <f t="shared" si="701"/>
        <v>2.9934419381787802</v>
      </c>
      <c r="GF116" s="35">
        <f t="shared" si="702"/>
        <v>114163</v>
      </c>
      <c r="GG116" s="35">
        <f t="shared" si="703"/>
        <v>29223</v>
      </c>
      <c r="GH116" s="36">
        <f t="shared" si="704"/>
        <v>1.3440428537791382</v>
      </c>
      <c r="GI116" s="35">
        <v>39146.53</v>
      </c>
      <c r="GJ116" s="35">
        <f t="shared" si="732"/>
        <v>-19853.47</v>
      </c>
      <c r="GK116" s="36">
        <f t="shared" si="733"/>
        <v>0.6635005084745762</v>
      </c>
      <c r="GL116" s="35">
        <f t="shared" si="705"/>
        <v>153309.53</v>
      </c>
      <c r="GM116" s="35">
        <f t="shared" si="734"/>
        <v>9369.5299999999988</v>
      </c>
      <c r="GN116" s="36">
        <f t="shared" si="735"/>
        <v>1.0650933027650409</v>
      </c>
      <c r="GO116" s="35">
        <v>18000</v>
      </c>
      <c r="GP116" s="35">
        <f t="shared" si="706"/>
        <v>-6000</v>
      </c>
      <c r="GQ116" s="36">
        <f t="shared" si="707"/>
        <v>0.75</v>
      </c>
      <c r="GR116" s="35">
        <v>50</v>
      </c>
      <c r="GS116" s="35">
        <f t="shared" si="708"/>
        <v>-18450</v>
      </c>
      <c r="GT116" s="36">
        <f t="shared" si="709"/>
        <v>2.7027027027027029E-3</v>
      </c>
      <c r="GU116" s="35">
        <f t="shared" si="710"/>
        <v>18050</v>
      </c>
      <c r="GV116" s="35">
        <f t="shared" si="711"/>
        <v>-24450</v>
      </c>
      <c r="GW116" s="36">
        <f t="shared" si="712"/>
        <v>0.42470588235294116</v>
      </c>
      <c r="GX116" s="35">
        <v>0</v>
      </c>
      <c r="GY116" s="35">
        <f t="shared" si="713"/>
        <v>-71663</v>
      </c>
      <c r="GZ116" s="36">
        <f t="shared" si="714"/>
        <v>0</v>
      </c>
      <c r="HA116" s="35">
        <f t="shared" si="715"/>
        <v>18050</v>
      </c>
      <c r="HB116" s="35">
        <f t="shared" si="716"/>
        <v>-96113</v>
      </c>
      <c r="HC116" s="36">
        <f t="shared" si="717"/>
        <v>0.15810726767866998</v>
      </c>
      <c r="HD116" s="35">
        <v>0</v>
      </c>
      <c r="HE116" s="35">
        <f t="shared" si="718"/>
        <v>-39146.53</v>
      </c>
      <c r="HF116" s="36">
        <f t="shared" si="719"/>
        <v>0</v>
      </c>
      <c r="HG116" s="35">
        <f t="shared" si="720"/>
        <v>18050</v>
      </c>
      <c r="HH116" s="35">
        <f t="shared" si="721"/>
        <v>-135259.53</v>
      </c>
      <c r="HI116" s="36">
        <f t="shared" si="722"/>
        <v>0.11773566848714492</v>
      </c>
      <c r="HJ116" s="22">
        <f t="shared" si="723"/>
        <v>7400.5</v>
      </c>
      <c r="HK116" s="37">
        <f t="shared" si="724"/>
        <v>-55456.407299999992</v>
      </c>
    </row>
    <row r="117" spans="1:219" s="1" customFormat="1" ht="11.25" x14ac:dyDescent="0.2">
      <c r="A117" s="13">
        <v>107</v>
      </c>
      <c r="B117" s="21">
        <v>80</v>
      </c>
      <c r="C117" s="21" t="s">
        <v>222</v>
      </c>
      <c r="D117" s="13">
        <v>1001292460</v>
      </c>
      <c r="E117" s="13"/>
      <c r="F117" s="13">
        <v>86618101</v>
      </c>
      <c r="G117" s="22"/>
      <c r="H117" s="22"/>
      <c r="I117" s="22"/>
      <c r="J117" s="23"/>
      <c r="K117" s="22"/>
      <c r="L117" s="22"/>
      <c r="M117" s="22"/>
      <c r="N117" s="23"/>
      <c r="O117" s="22"/>
      <c r="P117" s="22"/>
      <c r="Q117" s="22"/>
      <c r="R117" s="23"/>
      <c r="S117" s="22"/>
      <c r="T117" s="22"/>
      <c r="U117" s="22"/>
      <c r="V117" s="23"/>
      <c r="W117" s="22"/>
      <c r="X117" s="22"/>
      <c r="Y117" s="24"/>
      <c r="Z117" s="22"/>
      <c r="AA117" s="22"/>
      <c r="AB117" s="24"/>
      <c r="AC117" s="22"/>
      <c r="AD117" s="22"/>
      <c r="AE117" s="24"/>
      <c r="AF117" s="25"/>
      <c r="AG117" s="25"/>
      <c r="AH117" s="26"/>
      <c r="AI117" s="22"/>
      <c r="AJ117" s="22"/>
      <c r="AK117" s="24"/>
      <c r="AL117" s="22"/>
      <c r="AM117" s="22"/>
      <c r="AN117" s="24"/>
      <c r="AO117" s="22"/>
      <c r="AP117" s="22"/>
      <c r="AQ117" s="24"/>
      <c r="AR117" s="27"/>
      <c r="AS117" s="27"/>
      <c r="AT117" s="28"/>
      <c r="AU117" s="22"/>
      <c r="AV117" s="22"/>
      <c r="AW117" s="24"/>
      <c r="AX117" s="22"/>
      <c r="AY117" s="22"/>
      <c r="AZ117" s="24"/>
      <c r="BA117" s="22"/>
      <c r="BB117" s="22"/>
      <c r="BC117" s="24"/>
      <c r="BD117" s="27"/>
      <c r="BE117" s="27"/>
      <c r="BF117" s="28"/>
      <c r="BG117" s="22"/>
      <c r="BH117" s="22"/>
      <c r="BI117" s="24"/>
      <c r="BJ117" s="22"/>
      <c r="BK117" s="22"/>
      <c r="BL117" s="24"/>
      <c r="BM117" s="22"/>
      <c r="BN117" s="22"/>
      <c r="BO117" s="24"/>
      <c r="BP117" s="27"/>
      <c r="BQ117" s="22"/>
      <c r="BR117" s="24"/>
      <c r="BS117" s="22"/>
      <c r="BT117" s="22"/>
      <c r="BU117" s="24"/>
      <c r="BV117" s="22"/>
      <c r="BW117" s="22"/>
      <c r="BX117" s="24"/>
      <c r="BY117" s="22"/>
      <c r="BZ117" s="22"/>
      <c r="CA117" s="24"/>
      <c r="CB117" s="29"/>
      <c r="CC117" s="29"/>
      <c r="CD117" s="30"/>
      <c r="CE117" s="22"/>
      <c r="CF117" s="22"/>
      <c r="CG117" s="24"/>
      <c r="CH117" s="22"/>
      <c r="CI117" s="22"/>
      <c r="CJ117" s="24"/>
      <c r="CK117" s="22"/>
      <c r="CL117" s="22"/>
      <c r="CM117" s="24"/>
      <c r="CN117" s="29"/>
      <c r="CO117" s="29"/>
      <c r="CP117" s="30"/>
      <c r="CQ117" s="22"/>
      <c r="CR117" s="22"/>
      <c r="CS117" s="24"/>
      <c r="CT117" s="22"/>
      <c r="CU117" s="22"/>
      <c r="CV117" s="24"/>
      <c r="CW117" s="22"/>
      <c r="CX117" s="22"/>
      <c r="CY117" s="24"/>
      <c r="CZ117" s="29"/>
      <c r="DA117" s="29"/>
      <c r="DB117" s="30"/>
      <c r="DC117" s="22"/>
      <c r="DD117" s="22"/>
      <c r="DE117" s="24"/>
      <c r="DF117" s="22"/>
      <c r="DG117" s="22"/>
      <c r="DH117" s="24"/>
      <c r="DI117" s="22"/>
      <c r="DJ117" s="22"/>
      <c r="DK117" s="24"/>
      <c r="DL117" s="29"/>
      <c r="DM117" s="29"/>
      <c r="DN117" s="30"/>
      <c r="DO117" s="22"/>
      <c r="DP117" s="22"/>
      <c r="DQ117" s="24"/>
      <c r="DR117" s="22"/>
      <c r="DS117" s="22"/>
      <c r="DT117" s="24"/>
      <c r="DU117" s="31"/>
      <c r="DV117" s="31"/>
      <c r="DW117" s="32"/>
      <c r="DX117" s="22"/>
      <c r="DY117" s="22"/>
      <c r="DZ117" s="24"/>
      <c r="EA117" s="31"/>
      <c r="EB117" s="31"/>
      <c r="EC117" s="32"/>
      <c r="ED117" s="22"/>
      <c r="EE117" s="22"/>
      <c r="EF117" s="24"/>
      <c r="EG117" s="22"/>
      <c r="EH117" s="22"/>
      <c r="EI117" s="24"/>
      <c r="EJ117" s="22"/>
      <c r="EK117" s="22"/>
      <c r="EL117" s="24"/>
      <c r="EM117" s="31"/>
      <c r="EN117" s="31"/>
      <c r="EO117" s="32"/>
      <c r="EP117" s="22"/>
      <c r="EQ117" s="22"/>
      <c r="ER117" s="24"/>
      <c r="ES117" s="22"/>
      <c r="ET117" s="22"/>
      <c r="EU117" s="24"/>
      <c r="EV117" s="31"/>
      <c r="EW117" s="31"/>
      <c r="EX117" s="32"/>
      <c r="EY117" s="22">
        <v>60157</v>
      </c>
      <c r="EZ117" s="22">
        <f t="shared" si="475"/>
        <v>60157</v>
      </c>
      <c r="FA117" s="24" t="e">
        <f t="shared" si="476"/>
        <v>#DIV/0!</v>
      </c>
      <c r="FB117" s="22">
        <v>125847</v>
      </c>
      <c r="FC117" s="22">
        <f t="shared" si="477"/>
        <v>125847</v>
      </c>
      <c r="FD117" s="24" t="e">
        <f t="shared" si="478"/>
        <v>#DIV/0!</v>
      </c>
      <c r="FE117" s="33">
        <f t="shared" si="725"/>
        <v>186004</v>
      </c>
      <c r="FF117" s="33">
        <f t="shared" si="479"/>
        <v>186004</v>
      </c>
      <c r="FG117" s="34" t="e">
        <f t="shared" si="480"/>
        <v>#DIV/0!</v>
      </c>
      <c r="FH117" s="22">
        <v>204548</v>
      </c>
      <c r="FI117" s="22">
        <f t="shared" si="481"/>
        <v>204548</v>
      </c>
      <c r="FJ117" s="24" t="e">
        <f t="shared" si="482"/>
        <v>#DIV/0!</v>
      </c>
      <c r="FK117" s="33">
        <f t="shared" si="726"/>
        <v>390552</v>
      </c>
      <c r="FL117" s="33">
        <f t="shared" si="483"/>
        <v>390552</v>
      </c>
      <c r="FM117" s="34" t="e">
        <f t="shared" si="484"/>
        <v>#DIV/0!</v>
      </c>
      <c r="FN117" s="22">
        <v>79512</v>
      </c>
      <c r="FO117" s="22">
        <f t="shared" si="485"/>
        <v>79512</v>
      </c>
      <c r="FP117" s="24" t="e">
        <f t="shared" si="486"/>
        <v>#DIV/0!</v>
      </c>
      <c r="FQ117" s="35">
        <f t="shared" si="727"/>
        <v>470064</v>
      </c>
      <c r="FR117" s="35">
        <f t="shared" si="728"/>
        <v>470064</v>
      </c>
      <c r="FS117" s="36" t="e">
        <f t="shared" si="729"/>
        <v>#DIV/0!</v>
      </c>
      <c r="FT117" s="35">
        <v>45930</v>
      </c>
      <c r="FU117" s="35">
        <f t="shared" si="730"/>
        <v>-14227</v>
      </c>
      <c r="FV117" s="36">
        <f t="shared" si="731"/>
        <v>0.76350216932360326</v>
      </c>
      <c r="FW117" s="35">
        <v>99309</v>
      </c>
      <c r="FX117" s="35">
        <f t="shared" si="695"/>
        <v>-26538</v>
      </c>
      <c r="FY117" s="36">
        <f t="shared" si="696"/>
        <v>0.78912488974707384</v>
      </c>
      <c r="FZ117" s="35">
        <f t="shared" si="697"/>
        <v>145239</v>
      </c>
      <c r="GA117" s="35">
        <f t="shared" si="698"/>
        <v>-40765</v>
      </c>
      <c r="GB117" s="36">
        <f t="shared" si="699"/>
        <v>0.78083804649362376</v>
      </c>
      <c r="GC117" s="35">
        <v>188551</v>
      </c>
      <c r="GD117" s="35">
        <f t="shared" si="700"/>
        <v>-15997</v>
      </c>
      <c r="GE117" s="36">
        <f t="shared" si="701"/>
        <v>0.92179341768191325</v>
      </c>
      <c r="GF117" s="35">
        <f t="shared" si="702"/>
        <v>333790</v>
      </c>
      <c r="GG117" s="35">
        <f t="shared" si="703"/>
        <v>-56762</v>
      </c>
      <c r="GH117" s="36">
        <f t="shared" si="704"/>
        <v>0.85466211925684676</v>
      </c>
      <c r="GI117" s="35">
        <v>116313</v>
      </c>
      <c r="GJ117" s="35">
        <f t="shared" si="732"/>
        <v>36801</v>
      </c>
      <c r="GK117" s="36">
        <f t="shared" si="733"/>
        <v>1.4628357983700573</v>
      </c>
      <c r="GL117" s="35">
        <f t="shared" si="705"/>
        <v>450103</v>
      </c>
      <c r="GM117" s="35">
        <f t="shared" si="734"/>
        <v>-19961</v>
      </c>
      <c r="GN117" s="36">
        <f t="shared" si="735"/>
        <v>0.95753556962456177</v>
      </c>
      <c r="GO117" s="35">
        <v>39057.99</v>
      </c>
      <c r="GP117" s="35">
        <f t="shared" si="706"/>
        <v>-6872.010000000002</v>
      </c>
      <c r="GQ117" s="36">
        <f t="shared" si="707"/>
        <v>0.85038079686479418</v>
      </c>
      <c r="GR117" s="35">
        <v>58498</v>
      </c>
      <c r="GS117" s="35">
        <f t="shared" si="708"/>
        <v>-40811</v>
      </c>
      <c r="GT117" s="36">
        <f t="shared" si="709"/>
        <v>0.58905033783443594</v>
      </c>
      <c r="GU117" s="35">
        <f t="shared" si="710"/>
        <v>97555.989999999991</v>
      </c>
      <c r="GV117" s="35">
        <f t="shared" si="711"/>
        <v>-47683.010000000009</v>
      </c>
      <c r="GW117" s="36">
        <f t="shared" si="712"/>
        <v>0.67169279601209031</v>
      </c>
      <c r="GX117" s="35">
        <v>97596.01</v>
      </c>
      <c r="GY117" s="35">
        <f t="shared" si="713"/>
        <v>-90954.99</v>
      </c>
      <c r="GZ117" s="36">
        <f t="shared" si="714"/>
        <v>0.51761067297442065</v>
      </c>
      <c r="HA117" s="35">
        <f t="shared" si="715"/>
        <v>195152</v>
      </c>
      <c r="HB117" s="35">
        <f t="shared" si="716"/>
        <v>-138638</v>
      </c>
      <c r="HC117" s="36">
        <f t="shared" si="717"/>
        <v>0.58465502261901192</v>
      </c>
      <c r="HD117" s="35">
        <v>67297</v>
      </c>
      <c r="HE117" s="35">
        <f t="shared" si="718"/>
        <v>-49016</v>
      </c>
      <c r="HF117" s="36">
        <f t="shared" si="719"/>
        <v>0.57858536878938727</v>
      </c>
      <c r="HG117" s="35">
        <f t="shared" si="720"/>
        <v>262449</v>
      </c>
      <c r="HH117" s="35">
        <f t="shared" si="721"/>
        <v>-187654</v>
      </c>
      <c r="HI117" s="36">
        <f t="shared" si="722"/>
        <v>0.58308653797019794</v>
      </c>
      <c r="HJ117" s="22">
        <f t="shared" si="723"/>
        <v>86608.17</v>
      </c>
      <c r="HK117" s="37">
        <f t="shared" si="724"/>
        <v>-61925.82</v>
      </c>
    </row>
    <row r="118" spans="1:219" s="1" customFormat="1" ht="11.25" x14ac:dyDescent="0.2">
      <c r="A118" s="13">
        <v>108</v>
      </c>
      <c r="B118" s="21">
        <v>95</v>
      </c>
      <c r="C118" s="21" t="s">
        <v>123</v>
      </c>
      <c r="D118" s="13">
        <v>7708503727</v>
      </c>
      <c r="E118" s="13" t="s">
        <v>223</v>
      </c>
      <c r="F118" s="13">
        <v>86618411</v>
      </c>
      <c r="G118" s="22"/>
      <c r="H118" s="22"/>
      <c r="I118" s="22"/>
      <c r="J118" s="23"/>
      <c r="K118" s="22"/>
      <c r="L118" s="22"/>
      <c r="M118" s="22"/>
      <c r="N118" s="23"/>
      <c r="O118" s="22"/>
      <c r="P118" s="22"/>
      <c r="Q118" s="22"/>
      <c r="R118" s="23"/>
      <c r="S118" s="22"/>
      <c r="T118" s="22"/>
      <c r="U118" s="22"/>
      <c r="V118" s="23"/>
      <c r="W118" s="22"/>
      <c r="X118" s="22"/>
      <c r="Y118" s="24"/>
      <c r="Z118" s="22"/>
      <c r="AA118" s="22"/>
      <c r="AB118" s="24"/>
      <c r="AC118" s="22"/>
      <c r="AD118" s="22"/>
      <c r="AE118" s="24"/>
      <c r="AF118" s="25"/>
      <c r="AG118" s="25"/>
      <c r="AH118" s="26"/>
      <c r="AI118" s="22"/>
      <c r="AJ118" s="22"/>
      <c r="AK118" s="24"/>
      <c r="AL118" s="22"/>
      <c r="AM118" s="22"/>
      <c r="AN118" s="24"/>
      <c r="AO118" s="22">
        <v>14421</v>
      </c>
      <c r="AP118" s="22">
        <f>AO118-M118</f>
        <v>14421</v>
      </c>
      <c r="AQ118" s="24" t="e">
        <f>AO118/M118</f>
        <v>#DIV/0!</v>
      </c>
      <c r="AR118" s="27">
        <f>AF118+AI118+AL118+AO118</f>
        <v>14421</v>
      </c>
      <c r="AS118" s="27">
        <f>AR118-N118</f>
        <v>14421</v>
      </c>
      <c r="AT118" s="28" t="e">
        <f>AR118/N118</f>
        <v>#DIV/0!</v>
      </c>
      <c r="AU118" s="22">
        <v>38662</v>
      </c>
      <c r="AV118" s="22">
        <f>AU118-O118</f>
        <v>38662</v>
      </c>
      <c r="AW118" s="24" t="e">
        <f>AU118/O118</f>
        <v>#DIV/0!</v>
      </c>
      <c r="AX118" s="22">
        <v>21401</v>
      </c>
      <c r="AY118" s="22">
        <f>AX118-P118</f>
        <v>21401</v>
      </c>
      <c r="AZ118" s="24" t="e">
        <f>AX118/P118</f>
        <v>#DIV/0!</v>
      </c>
      <c r="BA118" s="22">
        <v>35773</v>
      </c>
      <c r="BB118" s="22">
        <f>BA118-Q118</f>
        <v>35773</v>
      </c>
      <c r="BC118" s="24" t="e">
        <f>BA118/Q118</f>
        <v>#DIV/0!</v>
      </c>
      <c r="BD118" s="27">
        <f>AR118+AU118+AX118+BA118</f>
        <v>110257</v>
      </c>
      <c r="BE118" s="27">
        <f>BD118-R118</f>
        <v>110257</v>
      </c>
      <c r="BF118" s="28" t="e">
        <f>BD118/R118</f>
        <v>#DIV/0!</v>
      </c>
      <c r="BG118" s="22">
        <v>33908</v>
      </c>
      <c r="BH118" s="22">
        <f>BG118-S118</f>
        <v>33908</v>
      </c>
      <c r="BI118" s="24" t="e">
        <f>BG118/S118</f>
        <v>#DIV/0!</v>
      </c>
      <c r="BJ118" s="22">
        <v>48107</v>
      </c>
      <c r="BK118" s="22">
        <f>BJ118-T118</f>
        <v>48107</v>
      </c>
      <c r="BL118" s="24" t="e">
        <f>BJ118/T118</f>
        <v>#DIV/0!</v>
      </c>
      <c r="BM118" s="22">
        <v>29597</v>
      </c>
      <c r="BN118" s="22">
        <f>BM118-U118</f>
        <v>29597</v>
      </c>
      <c r="BO118" s="24" t="e">
        <f>BM118/U118</f>
        <v>#DIV/0!</v>
      </c>
      <c r="BP118" s="27">
        <f>BD118+BG118+BJ118+BM118</f>
        <v>221869</v>
      </c>
      <c r="BQ118" s="22">
        <f>BP118-V118</f>
        <v>221869</v>
      </c>
      <c r="BR118" s="24" t="e">
        <f>BP118/V118</f>
        <v>#DIV/0!</v>
      </c>
      <c r="BS118" s="22">
        <v>26304</v>
      </c>
      <c r="BT118" s="22">
        <f>BS118-W118</f>
        <v>26304</v>
      </c>
      <c r="BU118" s="24" t="e">
        <f>BS118/W118</f>
        <v>#DIV/0!</v>
      </c>
      <c r="BV118" s="22">
        <v>32247</v>
      </c>
      <c r="BW118" s="22">
        <f>BV118-Z118</f>
        <v>32247</v>
      </c>
      <c r="BX118" s="24" t="e">
        <f>BV118/Z118</f>
        <v>#DIV/0!</v>
      </c>
      <c r="BY118" s="22">
        <v>32521</v>
      </c>
      <c r="BZ118" s="22">
        <f>BY118-AC118</f>
        <v>32521</v>
      </c>
      <c r="CA118" s="24" t="e">
        <f>BY118/AC118</f>
        <v>#DIV/0!</v>
      </c>
      <c r="CB118" s="29">
        <f>BS118+BV118+BY118</f>
        <v>91072</v>
      </c>
      <c r="CC118" s="29">
        <f>CB118-AF118</f>
        <v>91072</v>
      </c>
      <c r="CD118" s="30" t="e">
        <f>CB118/AF118</f>
        <v>#DIV/0!</v>
      </c>
      <c r="CE118" s="22">
        <v>23131</v>
      </c>
      <c r="CF118" s="22">
        <f>CE118-AI118</f>
        <v>23131</v>
      </c>
      <c r="CG118" s="24" t="e">
        <f>CE118/AI118</f>
        <v>#DIV/0!</v>
      </c>
      <c r="CH118" s="22">
        <v>27200</v>
      </c>
      <c r="CI118" s="22">
        <f>CH118-AL118</f>
        <v>27200</v>
      </c>
      <c r="CJ118" s="24" t="e">
        <f>CH118/AL118</f>
        <v>#DIV/0!</v>
      </c>
      <c r="CK118" s="22">
        <v>26585</v>
      </c>
      <c r="CL118" s="22">
        <f>CK118-AO118</f>
        <v>12164</v>
      </c>
      <c r="CM118" s="24">
        <f>CK118/AO118</f>
        <v>1.8434921295333195</v>
      </c>
      <c r="CN118" s="29">
        <f>CB118+CE118+CH118+CK118</f>
        <v>167988</v>
      </c>
      <c r="CO118" s="29">
        <f>CN118-AR118</f>
        <v>153567</v>
      </c>
      <c r="CP118" s="30">
        <f>CN118/AR118</f>
        <v>11.648845433742459</v>
      </c>
      <c r="CQ118" s="22">
        <v>25481</v>
      </c>
      <c r="CR118" s="22">
        <f>CQ118-AU118</f>
        <v>-13181</v>
      </c>
      <c r="CS118" s="24">
        <f>CQ118/AU118</f>
        <v>0.65907092235269771</v>
      </c>
      <c r="CT118" s="22">
        <v>32710</v>
      </c>
      <c r="CU118" s="22">
        <f>CT118-AX118</f>
        <v>11309</v>
      </c>
      <c r="CV118" s="24">
        <f>CT118/AX118</f>
        <v>1.5284332507826737</v>
      </c>
      <c r="CW118" s="22">
        <v>35324</v>
      </c>
      <c r="CX118" s="22">
        <f>CW118-BA118</f>
        <v>-449</v>
      </c>
      <c r="CY118" s="24">
        <f>CW118/BA118</f>
        <v>0.98744863444497244</v>
      </c>
      <c r="CZ118" s="29">
        <f>CN118+CQ118+CT118+CW118</f>
        <v>261503</v>
      </c>
      <c r="DA118" s="29">
        <f>CZ118-BD118</f>
        <v>151246</v>
      </c>
      <c r="DB118" s="30">
        <f>CZ118/BD118</f>
        <v>2.3717587091976018</v>
      </c>
      <c r="DC118" s="22">
        <v>23611</v>
      </c>
      <c r="DD118" s="22">
        <f>DC118-BG118</f>
        <v>-10297</v>
      </c>
      <c r="DE118" s="24">
        <f>DC118/BG118</f>
        <v>0.69632535094962844</v>
      </c>
      <c r="DF118" s="22">
        <v>32805</v>
      </c>
      <c r="DG118" s="22">
        <f>DF118-BJ118</f>
        <v>-15302</v>
      </c>
      <c r="DH118" s="24">
        <f>DF118/BJ118</f>
        <v>0.68191739247926497</v>
      </c>
      <c r="DI118" s="22">
        <v>32038</v>
      </c>
      <c r="DJ118" s="22">
        <f>DI118-BM118</f>
        <v>2441</v>
      </c>
      <c r="DK118" s="24">
        <f>DI118/BM118</f>
        <v>1.0824745751258573</v>
      </c>
      <c r="DL118" s="29">
        <f>CZ118+DC118+DF118+DI118</f>
        <v>349957</v>
      </c>
      <c r="DM118" s="29">
        <f>DL118-BP118</f>
        <v>128088</v>
      </c>
      <c r="DN118" s="30">
        <f>DL118/BP118</f>
        <v>1.577313640030829</v>
      </c>
      <c r="DO118" s="22">
        <v>76109</v>
      </c>
      <c r="DP118" s="22">
        <f>DO118-BV118-BS118</f>
        <v>17558</v>
      </c>
      <c r="DQ118" s="24">
        <f>DO118/(BV118+BS118)</f>
        <v>1.2998753223685333</v>
      </c>
      <c r="DR118" s="22">
        <v>35706</v>
      </c>
      <c r="DS118" s="22">
        <f>DR118-BY118</f>
        <v>3185</v>
      </c>
      <c r="DT118" s="24">
        <f>DR118/BY118</f>
        <v>1.0979367178131054</v>
      </c>
      <c r="DU118" s="31">
        <f>DO118+DR118</f>
        <v>111815</v>
      </c>
      <c r="DV118" s="31">
        <f>DU118-CB118</f>
        <v>20743</v>
      </c>
      <c r="DW118" s="32">
        <f>DU118/CB118</f>
        <v>1.2277648453970484</v>
      </c>
      <c r="DX118" s="22">
        <v>105348</v>
      </c>
      <c r="DY118" s="22">
        <f>DX118-(CK118+CH118+CE118)</f>
        <v>28432</v>
      </c>
      <c r="DZ118" s="24">
        <f>DX118/(CK118+CH118+CE118)</f>
        <v>1.3696500078007177</v>
      </c>
      <c r="EA118" s="31">
        <f>DU118+DX118</f>
        <v>217163</v>
      </c>
      <c r="EB118" s="31">
        <f>EA118-CN118</f>
        <v>49175</v>
      </c>
      <c r="EC118" s="32">
        <f>EA118/CN118</f>
        <v>1.292729242564945</v>
      </c>
      <c r="ED118" s="22">
        <v>31509</v>
      </c>
      <c r="EE118" s="22">
        <f>ED118-CQ118</f>
        <v>6028</v>
      </c>
      <c r="EF118" s="24">
        <f>ED118/CQ118</f>
        <v>1.2365684235312586</v>
      </c>
      <c r="EG118" s="22">
        <v>41770</v>
      </c>
      <c r="EH118" s="22">
        <f>EG118-CT118</f>
        <v>9060</v>
      </c>
      <c r="EI118" s="24">
        <f>EG118/CT118</f>
        <v>1.2769795169672884</v>
      </c>
      <c r="EJ118" s="22">
        <v>37935</v>
      </c>
      <c r="EK118" s="22">
        <f>EJ118-CW118</f>
        <v>2611</v>
      </c>
      <c r="EL118" s="24">
        <f>EJ118/CW118</f>
        <v>1.0739157513305402</v>
      </c>
      <c r="EM118" s="31">
        <f>EA118+ED118+EG118+EJ118</f>
        <v>328377</v>
      </c>
      <c r="EN118" s="31">
        <f>EM118-CZ118</f>
        <v>66874</v>
      </c>
      <c r="EO118" s="32">
        <f>EM118/CZ118</f>
        <v>1.2557293797776699</v>
      </c>
      <c r="EP118" s="22">
        <v>82685</v>
      </c>
      <c r="EQ118" s="22">
        <f>EP118-DF118-DC118</f>
        <v>26269</v>
      </c>
      <c r="ER118" s="24">
        <f>EP118/(DC118+DF118)</f>
        <v>1.4656303176403858</v>
      </c>
      <c r="ES118" s="22">
        <v>28570</v>
      </c>
      <c r="ET118" s="22">
        <f>ES118-DI118</f>
        <v>-3468</v>
      </c>
      <c r="EU118" s="24">
        <f>ES118/DI118</f>
        <v>0.8917535426680816</v>
      </c>
      <c r="EV118" s="31">
        <f>EM118+EP118+ES118</f>
        <v>439632</v>
      </c>
      <c r="EW118" s="31">
        <f>EV118-DL118</f>
        <v>89675</v>
      </c>
      <c r="EX118" s="32">
        <f>EV118/DL118</f>
        <v>1.2562457673371299</v>
      </c>
      <c r="EY118" s="22">
        <v>81505</v>
      </c>
      <c r="EZ118" s="22">
        <f t="shared" si="475"/>
        <v>-30310</v>
      </c>
      <c r="FA118" s="24">
        <f t="shared" si="476"/>
        <v>0.72892724589724101</v>
      </c>
      <c r="FB118" s="22">
        <v>99919</v>
      </c>
      <c r="FC118" s="22">
        <f t="shared" si="477"/>
        <v>-5429</v>
      </c>
      <c r="FD118" s="24">
        <f t="shared" si="478"/>
        <v>0.94846603637468196</v>
      </c>
      <c r="FE118" s="33">
        <f t="shared" si="725"/>
        <v>181424</v>
      </c>
      <c r="FF118" s="33">
        <f t="shared" si="479"/>
        <v>-35739</v>
      </c>
      <c r="FG118" s="34">
        <f t="shared" si="480"/>
        <v>0.8354277662401054</v>
      </c>
      <c r="FH118" s="22">
        <v>68713</v>
      </c>
      <c r="FI118" s="22">
        <f t="shared" si="481"/>
        <v>-42501</v>
      </c>
      <c r="FJ118" s="24">
        <f t="shared" si="482"/>
        <v>0.61784487564515256</v>
      </c>
      <c r="FK118" s="33">
        <f t="shared" si="726"/>
        <v>250137</v>
      </c>
      <c r="FL118" s="33">
        <f t="shared" si="483"/>
        <v>-78240</v>
      </c>
      <c r="FM118" s="34">
        <f t="shared" si="484"/>
        <v>0.76173727148978154</v>
      </c>
      <c r="FN118" s="22">
        <v>94067</v>
      </c>
      <c r="FO118" s="22">
        <f t="shared" si="485"/>
        <v>-17188</v>
      </c>
      <c r="FP118" s="24">
        <f t="shared" si="486"/>
        <v>0.84550806705316617</v>
      </c>
      <c r="FQ118" s="35">
        <f t="shared" si="727"/>
        <v>344204</v>
      </c>
      <c r="FR118" s="35">
        <f t="shared" si="728"/>
        <v>-95428</v>
      </c>
      <c r="FS118" s="36">
        <f t="shared" si="729"/>
        <v>0.7829366379153474</v>
      </c>
      <c r="FT118" s="35">
        <v>128082</v>
      </c>
      <c r="FU118" s="35">
        <f t="shared" si="730"/>
        <v>46577</v>
      </c>
      <c r="FV118" s="36">
        <f t="shared" si="731"/>
        <v>1.571461873504693</v>
      </c>
      <c r="FW118" s="35">
        <v>133200</v>
      </c>
      <c r="FX118" s="35">
        <f t="shared" si="695"/>
        <v>33281</v>
      </c>
      <c r="FY118" s="36">
        <f t="shared" si="696"/>
        <v>1.3330797946336532</v>
      </c>
      <c r="FZ118" s="35">
        <f t="shared" si="697"/>
        <v>261282</v>
      </c>
      <c r="GA118" s="35">
        <f t="shared" si="698"/>
        <v>79858</v>
      </c>
      <c r="GB118" s="36">
        <f t="shared" si="699"/>
        <v>1.4401732957050886</v>
      </c>
      <c r="GC118" s="35">
        <v>130219</v>
      </c>
      <c r="GD118" s="35">
        <f t="shared" si="700"/>
        <v>61506</v>
      </c>
      <c r="GE118" s="36">
        <f t="shared" si="701"/>
        <v>1.8951144616011526</v>
      </c>
      <c r="GF118" s="35">
        <f t="shared" si="702"/>
        <v>391501</v>
      </c>
      <c r="GG118" s="35">
        <f t="shared" si="703"/>
        <v>141364</v>
      </c>
      <c r="GH118" s="36">
        <f t="shared" si="704"/>
        <v>1.5651462998276944</v>
      </c>
      <c r="GI118" s="35">
        <v>156476</v>
      </c>
      <c r="GJ118" s="35">
        <f t="shared" si="732"/>
        <v>62409</v>
      </c>
      <c r="GK118" s="36">
        <f t="shared" si="733"/>
        <v>1.6634526454548353</v>
      </c>
      <c r="GL118" s="35">
        <f t="shared" si="705"/>
        <v>547977</v>
      </c>
      <c r="GM118" s="35">
        <f t="shared" si="734"/>
        <v>203773</v>
      </c>
      <c r="GN118" s="36">
        <f t="shared" si="735"/>
        <v>1.5920122950343401</v>
      </c>
      <c r="GO118" s="35">
        <v>164786</v>
      </c>
      <c r="GP118" s="35">
        <f t="shared" si="706"/>
        <v>36704</v>
      </c>
      <c r="GQ118" s="36">
        <f t="shared" si="707"/>
        <v>1.2865664183882199</v>
      </c>
      <c r="GR118" s="35">
        <v>92837</v>
      </c>
      <c r="GS118" s="35">
        <f t="shared" si="708"/>
        <v>-40363</v>
      </c>
      <c r="GT118" s="36">
        <f t="shared" si="709"/>
        <v>0.69697447447447447</v>
      </c>
      <c r="GU118" s="35">
        <f t="shared" si="710"/>
        <v>257623</v>
      </c>
      <c r="GV118" s="35">
        <f t="shared" si="711"/>
        <v>-3659</v>
      </c>
      <c r="GW118" s="36">
        <f t="shared" si="712"/>
        <v>0.98599597369891534</v>
      </c>
      <c r="GX118" s="35">
        <v>31768</v>
      </c>
      <c r="GY118" s="35">
        <f t="shared" si="713"/>
        <v>-98451</v>
      </c>
      <c r="GZ118" s="36">
        <f t="shared" si="714"/>
        <v>0.24395825493975534</v>
      </c>
      <c r="HA118" s="35">
        <f t="shared" si="715"/>
        <v>289391</v>
      </c>
      <c r="HB118" s="35">
        <f t="shared" si="716"/>
        <v>-102110</v>
      </c>
      <c r="HC118" s="36">
        <f t="shared" si="717"/>
        <v>0.73918329710524366</v>
      </c>
      <c r="HD118" s="35">
        <v>74239</v>
      </c>
      <c r="HE118" s="35">
        <f t="shared" si="718"/>
        <v>-82237</v>
      </c>
      <c r="HF118" s="36">
        <f t="shared" si="719"/>
        <v>0.47444336511669521</v>
      </c>
      <c r="HG118" s="35">
        <f t="shared" si="720"/>
        <v>363630</v>
      </c>
      <c r="HH118" s="35">
        <f t="shared" si="721"/>
        <v>-184347</v>
      </c>
      <c r="HI118" s="36">
        <f t="shared" si="722"/>
        <v>0.66358624540811018</v>
      </c>
      <c r="HJ118" s="22">
        <f t="shared" si="723"/>
        <v>149088.29999999999</v>
      </c>
      <c r="HK118" s="37">
        <f t="shared" si="724"/>
        <v>-75582.27</v>
      </c>
    </row>
    <row r="119" spans="1:219" s="1" customFormat="1" ht="11.25" x14ac:dyDescent="0.2">
      <c r="A119" s="13">
        <v>109</v>
      </c>
      <c r="B119" s="21">
        <v>109</v>
      </c>
      <c r="C119" s="21" t="s">
        <v>224</v>
      </c>
      <c r="D119" s="13">
        <v>7708503727</v>
      </c>
      <c r="E119" s="13" t="s">
        <v>223</v>
      </c>
      <c r="F119" s="13">
        <v>86618433</v>
      </c>
      <c r="G119" s="22">
        <v>7132</v>
      </c>
      <c r="H119" s="22">
        <v>117532</v>
      </c>
      <c r="I119" s="22">
        <v>117804</v>
      </c>
      <c r="J119" s="23">
        <f>G119+H119+I119</f>
        <v>242468</v>
      </c>
      <c r="K119" s="22">
        <v>0</v>
      </c>
      <c r="L119" s="22">
        <v>0</v>
      </c>
      <c r="M119" s="22">
        <v>0</v>
      </c>
      <c r="N119" s="23">
        <f>J119+K119+L119+M119</f>
        <v>242468</v>
      </c>
      <c r="O119" s="22">
        <v>0</v>
      </c>
      <c r="P119" s="22">
        <v>0</v>
      </c>
      <c r="Q119" s="22">
        <v>0</v>
      </c>
      <c r="R119" s="23">
        <f>N119+O119+P119+Q119</f>
        <v>242468</v>
      </c>
      <c r="S119" s="22">
        <v>0</v>
      </c>
      <c r="T119" s="22">
        <v>0</v>
      </c>
      <c r="U119" s="22">
        <v>-242468</v>
      </c>
      <c r="V119" s="23">
        <f>R119+S119+T119+U119</f>
        <v>0</v>
      </c>
      <c r="W119" s="22"/>
      <c r="X119" s="22">
        <f>W119-G119</f>
        <v>-7132</v>
      </c>
      <c r="Y119" s="24">
        <f>W119/G119</f>
        <v>0</v>
      </c>
      <c r="Z119" s="22">
        <v>99729</v>
      </c>
      <c r="AA119" s="22">
        <f>Z119-H119</f>
        <v>-17803</v>
      </c>
      <c r="AB119" s="24">
        <f>Z119/H119</f>
        <v>0.84852635877888571</v>
      </c>
      <c r="AC119" s="22">
        <v>86891</v>
      </c>
      <c r="AD119" s="22">
        <f>AC119-I119</f>
        <v>-30913</v>
      </c>
      <c r="AE119" s="24">
        <f>AC119/I119</f>
        <v>0.73758955553291905</v>
      </c>
      <c r="AF119" s="25">
        <f>W119+Z119+AC119</f>
        <v>186620</v>
      </c>
      <c r="AG119" s="25">
        <f>AF119-J119</f>
        <v>-55848</v>
      </c>
      <c r="AH119" s="26">
        <f>AF119/J119</f>
        <v>0.7696685748222446</v>
      </c>
      <c r="AI119" s="22">
        <v>75927</v>
      </c>
      <c r="AJ119" s="22">
        <f>AI119-K119</f>
        <v>75927</v>
      </c>
      <c r="AK119" s="24" t="e">
        <f>AI119/K119</f>
        <v>#DIV/0!</v>
      </c>
      <c r="AL119" s="22">
        <v>111229</v>
      </c>
      <c r="AM119" s="22">
        <f>AL119-L119</f>
        <v>111229</v>
      </c>
      <c r="AN119" s="24" t="e">
        <f>AL119/L119</f>
        <v>#DIV/0!</v>
      </c>
      <c r="AO119" s="22">
        <v>115516</v>
      </c>
      <c r="AP119" s="22">
        <f>AO119-M119</f>
        <v>115516</v>
      </c>
      <c r="AQ119" s="24" t="e">
        <f>AO119/M119</f>
        <v>#DIV/0!</v>
      </c>
      <c r="AR119" s="27">
        <f>AF119+AI119+AL119+AO119</f>
        <v>489292</v>
      </c>
      <c r="AS119" s="27">
        <f>AR119-N119</f>
        <v>246824</v>
      </c>
      <c r="AT119" s="28">
        <f>AR119/N119</f>
        <v>2.0179652572710625</v>
      </c>
      <c r="AU119" s="22">
        <v>123947</v>
      </c>
      <c r="AV119" s="22">
        <f>AU119-O119</f>
        <v>123947</v>
      </c>
      <c r="AW119" s="24" t="e">
        <f>AU119/O119</f>
        <v>#DIV/0!</v>
      </c>
      <c r="AX119" s="22">
        <v>154137</v>
      </c>
      <c r="AY119" s="22">
        <f>AX119-P119</f>
        <v>154137</v>
      </c>
      <c r="AZ119" s="24" t="e">
        <f>AX119/P119</f>
        <v>#DIV/0!</v>
      </c>
      <c r="BA119" s="22">
        <v>120609</v>
      </c>
      <c r="BB119" s="22">
        <f>BA119-Q119</f>
        <v>120609</v>
      </c>
      <c r="BC119" s="24" t="e">
        <f>BA119/Q119</f>
        <v>#DIV/0!</v>
      </c>
      <c r="BD119" s="27">
        <f>AR119+AU119+AX119+BA119</f>
        <v>887985</v>
      </c>
      <c r="BE119" s="27">
        <f>BD119-R119</f>
        <v>645517</v>
      </c>
      <c r="BF119" s="28">
        <f>BD119/R119</f>
        <v>3.6622770839863406</v>
      </c>
      <c r="BG119" s="22">
        <v>122274</v>
      </c>
      <c r="BH119" s="22">
        <f>BG119-S119</f>
        <v>122274</v>
      </c>
      <c r="BI119" s="24" t="e">
        <f>BG119/S119</f>
        <v>#DIV/0!</v>
      </c>
      <c r="BJ119" s="22">
        <v>129931</v>
      </c>
      <c r="BK119" s="22">
        <f>BJ119-T119</f>
        <v>129931</v>
      </c>
      <c r="BL119" s="24" t="e">
        <f>BJ119/T119</f>
        <v>#DIV/0!</v>
      </c>
      <c r="BM119" s="22">
        <v>128802</v>
      </c>
      <c r="BN119" s="22">
        <f>BM119-U119</f>
        <v>371270</v>
      </c>
      <c r="BO119" s="24">
        <f>BM119/U119</f>
        <v>-0.53121236616790668</v>
      </c>
      <c r="BP119" s="27">
        <f>BD119+BG119+BJ119+BM119</f>
        <v>1268992</v>
      </c>
      <c r="BQ119" s="22">
        <f>BP119-V119</f>
        <v>1268992</v>
      </c>
      <c r="BR119" s="24" t="e">
        <f>BP119/V119</f>
        <v>#DIV/0!</v>
      </c>
      <c r="BS119" s="22">
        <v>122294</v>
      </c>
      <c r="BT119" s="22">
        <f>BS119-W119</f>
        <v>122294</v>
      </c>
      <c r="BU119" s="24" t="e">
        <f>BS119/W119</f>
        <v>#DIV/0!</v>
      </c>
      <c r="BV119" s="22">
        <v>142778</v>
      </c>
      <c r="BW119" s="22">
        <f>BV119-Z119</f>
        <v>43049</v>
      </c>
      <c r="BX119" s="24">
        <f>BV119/Z119</f>
        <v>1.4316597980527228</v>
      </c>
      <c r="BY119" s="22">
        <v>188427</v>
      </c>
      <c r="BZ119" s="22">
        <f>BY119-AC119</f>
        <v>101536</v>
      </c>
      <c r="CA119" s="24">
        <f>BY119/AC119</f>
        <v>2.1685444982794535</v>
      </c>
      <c r="CB119" s="29">
        <f>BS119+BV119+BY119</f>
        <v>453499</v>
      </c>
      <c r="CC119" s="29">
        <f>CB119-AF119</f>
        <v>266879</v>
      </c>
      <c r="CD119" s="30">
        <f>CB119/AF119</f>
        <v>2.4300664451827241</v>
      </c>
      <c r="CE119" s="22">
        <v>110299</v>
      </c>
      <c r="CF119" s="22">
        <f>CE119-AI119</f>
        <v>34372</v>
      </c>
      <c r="CG119" s="24">
        <f>CE119/AI119</f>
        <v>1.4526979862236096</v>
      </c>
      <c r="CH119" s="22">
        <v>112776</v>
      </c>
      <c r="CI119" s="22">
        <f>CH119-AL119</f>
        <v>1547</v>
      </c>
      <c r="CJ119" s="24">
        <f>CH119/AL119</f>
        <v>1.0139082433538016</v>
      </c>
      <c r="CK119" s="22">
        <v>134540</v>
      </c>
      <c r="CL119" s="22">
        <f>CK119-AO119</f>
        <v>19024</v>
      </c>
      <c r="CM119" s="24">
        <f>CK119/AO119</f>
        <v>1.1646871429066104</v>
      </c>
      <c r="CN119" s="29">
        <f>CB119+CE119+CH119+CK119</f>
        <v>811114</v>
      </c>
      <c r="CO119" s="29">
        <f>CN119-AR119</f>
        <v>321822</v>
      </c>
      <c r="CP119" s="30">
        <f>CN119/AR119</f>
        <v>1.6577299444912241</v>
      </c>
      <c r="CQ119" s="22">
        <v>97207</v>
      </c>
      <c r="CR119" s="22">
        <f>CQ119-AU119</f>
        <v>-26740</v>
      </c>
      <c r="CS119" s="24">
        <f>CQ119/AU119</f>
        <v>0.78426262838148564</v>
      </c>
      <c r="CT119" s="22">
        <v>118678</v>
      </c>
      <c r="CU119" s="22">
        <f>CT119-AX119</f>
        <v>-35459</v>
      </c>
      <c r="CV119" s="24">
        <f>CT119/AX119</f>
        <v>0.76995140686532115</v>
      </c>
      <c r="CW119" s="22">
        <v>109992</v>
      </c>
      <c r="CX119" s="22">
        <f>CW119-BA119</f>
        <v>-10617</v>
      </c>
      <c r="CY119" s="24">
        <f>CW119/BA119</f>
        <v>0.91197174340223364</v>
      </c>
      <c r="CZ119" s="29">
        <f>CN119+CQ119+CT119+CW119</f>
        <v>1136991</v>
      </c>
      <c r="DA119" s="29">
        <f>CZ119-BD119</f>
        <v>249006</v>
      </c>
      <c r="DB119" s="30">
        <f>CZ119/BD119</f>
        <v>1.2804168989341036</v>
      </c>
      <c r="DC119" s="22">
        <v>104143</v>
      </c>
      <c r="DD119" s="22">
        <f>DC119-BG119</f>
        <v>-18131</v>
      </c>
      <c r="DE119" s="24">
        <f>DC119/BG119</f>
        <v>0.85171827207746531</v>
      </c>
      <c r="DF119" s="22">
        <v>113765</v>
      </c>
      <c r="DG119" s="22">
        <f>DF119-BJ119</f>
        <v>-16166</v>
      </c>
      <c r="DH119" s="24">
        <f>DF119/BJ119</f>
        <v>0.87558011559981841</v>
      </c>
      <c r="DI119" s="22">
        <v>118317</v>
      </c>
      <c r="DJ119" s="22">
        <f>DI119-BM119</f>
        <v>-10485</v>
      </c>
      <c r="DK119" s="24">
        <f>DI119/BM119</f>
        <v>0.91859598453440161</v>
      </c>
      <c r="DL119" s="29">
        <f>CZ119+DC119+DF119+DI119</f>
        <v>1473216</v>
      </c>
      <c r="DM119" s="29">
        <f>DL119-BP119</f>
        <v>204224</v>
      </c>
      <c r="DN119" s="30">
        <f>DL119/BP119</f>
        <v>1.1609340326810571</v>
      </c>
      <c r="DO119" s="22">
        <v>288988</v>
      </c>
      <c r="DP119" s="22">
        <f>DO119-BV119-BS119</f>
        <v>23916</v>
      </c>
      <c r="DQ119" s="24">
        <f>DO119/(BV119+BS119)</f>
        <v>1.0902245427657391</v>
      </c>
      <c r="DR119" s="22">
        <v>128523</v>
      </c>
      <c r="DS119" s="22">
        <f>DR119-BY119</f>
        <v>-59904</v>
      </c>
      <c r="DT119" s="24">
        <f>DR119/BY119</f>
        <v>0.68208377780254426</v>
      </c>
      <c r="DU119" s="31">
        <f>DO119+DR119</f>
        <v>417511</v>
      </c>
      <c r="DV119" s="31">
        <f>DU119-CB119</f>
        <v>-35988</v>
      </c>
      <c r="DW119" s="32">
        <f>DU119/CB119</f>
        <v>0.92064370593981459</v>
      </c>
      <c r="DX119" s="22">
        <v>404637</v>
      </c>
      <c r="DY119" s="22">
        <f>DX119-(CK119+CH119+CE119)</f>
        <v>47022</v>
      </c>
      <c r="DZ119" s="24">
        <f>DX119/(CK119+CH119+CE119)</f>
        <v>1.1314877731638773</v>
      </c>
      <c r="EA119" s="31">
        <f>DU119+DX119</f>
        <v>822148</v>
      </c>
      <c r="EB119" s="31">
        <f>EA119-CN119</f>
        <v>11034</v>
      </c>
      <c r="EC119" s="32">
        <f>EA119/CN119</f>
        <v>1.0136035131929668</v>
      </c>
      <c r="ED119" s="22">
        <v>158494</v>
      </c>
      <c r="EE119" s="22">
        <f>ED119-CQ119</f>
        <v>61287</v>
      </c>
      <c r="EF119" s="24">
        <f>ED119/CQ119</f>
        <v>1.6304792864711388</v>
      </c>
      <c r="EG119" s="22">
        <v>197721</v>
      </c>
      <c r="EH119" s="22">
        <f>EG119-CT119</f>
        <v>79043</v>
      </c>
      <c r="EI119" s="24">
        <f>EG119/CT119</f>
        <v>1.6660290871096581</v>
      </c>
      <c r="EJ119" s="22">
        <v>157700</v>
      </c>
      <c r="EK119" s="22">
        <f>EJ119-CW119</f>
        <v>47708</v>
      </c>
      <c r="EL119" s="24">
        <f>EJ119/CW119</f>
        <v>1.433740635682595</v>
      </c>
      <c r="EM119" s="31">
        <f>EA119+ED119+EG119+EJ119</f>
        <v>1336063</v>
      </c>
      <c r="EN119" s="31">
        <f>EM119-CZ119</f>
        <v>199072</v>
      </c>
      <c r="EO119" s="32">
        <f>EM119/CZ119</f>
        <v>1.1750866981356933</v>
      </c>
      <c r="EP119" s="22">
        <v>401052</v>
      </c>
      <c r="EQ119" s="22">
        <f>EP119-DF119-DC119</f>
        <v>183144</v>
      </c>
      <c r="ER119" s="24">
        <f>EP119/(DC119+DF119)</f>
        <v>1.8404647833030454</v>
      </c>
      <c r="ES119" s="22">
        <v>178063</v>
      </c>
      <c r="ET119" s="22">
        <f>ES119-DI119</f>
        <v>59746</v>
      </c>
      <c r="EU119" s="24">
        <f>ES119/DI119</f>
        <v>1.5049654741076937</v>
      </c>
      <c r="EV119" s="31">
        <f>EM119+EP119+ES119</f>
        <v>1915178</v>
      </c>
      <c r="EW119" s="31">
        <f>EV119-DL119</f>
        <v>441962</v>
      </c>
      <c r="EX119" s="32">
        <f>EV119/DL119</f>
        <v>1.2999980993961511</v>
      </c>
      <c r="EY119" s="22">
        <v>711147</v>
      </c>
      <c r="EZ119" s="22">
        <f t="shared" si="475"/>
        <v>293636</v>
      </c>
      <c r="FA119" s="24">
        <f t="shared" si="476"/>
        <v>1.7033012303867443</v>
      </c>
      <c r="FB119" s="22">
        <v>646301</v>
      </c>
      <c r="FC119" s="22">
        <f t="shared" si="477"/>
        <v>241664</v>
      </c>
      <c r="FD119" s="24">
        <f t="shared" si="478"/>
        <v>1.5972365354626492</v>
      </c>
      <c r="FE119" s="33">
        <f t="shared" si="725"/>
        <v>1357448</v>
      </c>
      <c r="FF119" s="33">
        <f t="shared" si="479"/>
        <v>535300</v>
      </c>
      <c r="FG119" s="34">
        <f t="shared" si="480"/>
        <v>1.6510993154517191</v>
      </c>
      <c r="FH119" s="22">
        <v>751737</v>
      </c>
      <c r="FI119" s="22">
        <f t="shared" si="481"/>
        <v>237822</v>
      </c>
      <c r="FJ119" s="24">
        <f t="shared" si="482"/>
        <v>1.4627652432795306</v>
      </c>
      <c r="FK119" s="33">
        <f t="shared" si="726"/>
        <v>2109185</v>
      </c>
      <c r="FL119" s="33">
        <f t="shared" si="483"/>
        <v>773122</v>
      </c>
      <c r="FM119" s="34">
        <f t="shared" si="484"/>
        <v>1.5786568447745353</v>
      </c>
      <c r="FN119" s="22">
        <v>618708</v>
      </c>
      <c r="FO119" s="22">
        <f t="shared" si="485"/>
        <v>39593</v>
      </c>
      <c r="FP119" s="24">
        <f t="shared" si="486"/>
        <v>1.0683681134144341</v>
      </c>
      <c r="FQ119" s="35">
        <f t="shared" si="727"/>
        <v>2727893</v>
      </c>
      <c r="FR119" s="35">
        <f t="shared" si="728"/>
        <v>812715</v>
      </c>
      <c r="FS119" s="36">
        <f t="shared" si="729"/>
        <v>1.4243548119287084</v>
      </c>
      <c r="FT119" s="35">
        <v>695947</v>
      </c>
      <c r="FU119" s="35">
        <f t="shared" si="730"/>
        <v>-15200</v>
      </c>
      <c r="FV119" s="36">
        <f t="shared" si="731"/>
        <v>0.97862607871508989</v>
      </c>
      <c r="FW119" s="35">
        <v>633923</v>
      </c>
      <c r="FX119" s="35">
        <f t="shared" si="695"/>
        <v>-12378</v>
      </c>
      <c r="FY119" s="36">
        <f t="shared" si="696"/>
        <v>0.9808479330838108</v>
      </c>
      <c r="FZ119" s="35">
        <f t="shared" si="697"/>
        <v>1329870</v>
      </c>
      <c r="GA119" s="35">
        <f t="shared" si="698"/>
        <v>-27578</v>
      </c>
      <c r="GB119" s="36">
        <f t="shared" si="699"/>
        <v>0.97968393632757944</v>
      </c>
      <c r="GC119" s="35">
        <v>662826</v>
      </c>
      <c r="GD119" s="35">
        <f t="shared" si="700"/>
        <v>-88911</v>
      </c>
      <c r="GE119" s="36">
        <f t="shared" si="701"/>
        <v>0.8817259227628812</v>
      </c>
      <c r="GF119" s="35">
        <f t="shared" si="702"/>
        <v>1992696</v>
      </c>
      <c r="GG119" s="35">
        <f t="shared" si="703"/>
        <v>-116489</v>
      </c>
      <c r="GH119" s="36">
        <f t="shared" si="704"/>
        <v>0.94477061044905974</v>
      </c>
      <c r="GI119" s="35">
        <v>706429</v>
      </c>
      <c r="GJ119" s="35">
        <f t="shared" si="732"/>
        <v>87721</v>
      </c>
      <c r="GK119" s="36">
        <f t="shared" si="733"/>
        <v>1.1417809370494643</v>
      </c>
      <c r="GL119" s="35">
        <f t="shared" si="705"/>
        <v>2699125</v>
      </c>
      <c r="GM119" s="35">
        <f t="shared" si="734"/>
        <v>-28768</v>
      </c>
      <c r="GN119" s="36">
        <f t="shared" si="735"/>
        <v>0.98945413181528752</v>
      </c>
      <c r="GO119" s="35">
        <v>777537</v>
      </c>
      <c r="GP119" s="35">
        <f t="shared" si="706"/>
        <v>81590</v>
      </c>
      <c r="GQ119" s="36">
        <f t="shared" si="707"/>
        <v>1.1172359389436264</v>
      </c>
      <c r="GR119" s="35">
        <v>699716</v>
      </c>
      <c r="GS119" s="35">
        <f t="shared" si="708"/>
        <v>65793</v>
      </c>
      <c r="GT119" s="36">
        <f t="shared" si="709"/>
        <v>1.1037870530017053</v>
      </c>
      <c r="GU119" s="35">
        <f t="shared" si="710"/>
        <v>1477253</v>
      </c>
      <c r="GV119" s="35">
        <f t="shared" si="711"/>
        <v>147383</v>
      </c>
      <c r="GW119" s="36">
        <f t="shared" si="712"/>
        <v>1.1108251182446405</v>
      </c>
      <c r="GX119" s="35">
        <v>516556</v>
      </c>
      <c r="GY119" s="35">
        <f t="shared" si="713"/>
        <v>-146270</v>
      </c>
      <c r="GZ119" s="36">
        <f t="shared" si="714"/>
        <v>0.77932368374203786</v>
      </c>
      <c r="HA119" s="35">
        <f t="shared" si="715"/>
        <v>1993809</v>
      </c>
      <c r="HB119" s="35">
        <f t="shared" si="716"/>
        <v>1113</v>
      </c>
      <c r="HC119" s="36">
        <f t="shared" si="717"/>
        <v>1.0005585397873031</v>
      </c>
      <c r="HD119" s="35">
        <v>517443</v>
      </c>
      <c r="HE119" s="35">
        <f t="shared" si="718"/>
        <v>-188986</v>
      </c>
      <c r="HF119" s="36">
        <f t="shared" si="719"/>
        <v>0.73247700759736645</v>
      </c>
      <c r="HG119" s="35">
        <f t="shared" si="720"/>
        <v>2511252</v>
      </c>
      <c r="HH119" s="35">
        <f t="shared" si="721"/>
        <v>-187873</v>
      </c>
      <c r="HI119" s="36">
        <f t="shared" si="722"/>
        <v>0.93039485018292967</v>
      </c>
      <c r="HJ119" s="22">
        <f t="shared" si="723"/>
        <v>1029613.32</v>
      </c>
      <c r="HK119" s="37">
        <f t="shared" si="724"/>
        <v>-77027.929999999993</v>
      </c>
    </row>
    <row r="120" spans="1:219" s="1" customFormat="1" ht="11.25" x14ac:dyDescent="0.2">
      <c r="A120" s="13">
        <v>110</v>
      </c>
      <c r="B120" s="21">
        <v>64</v>
      </c>
      <c r="C120" s="21" t="s">
        <v>225</v>
      </c>
      <c r="D120" s="13">
        <v>7802354046</v>
      </c>
      <c r="E120" s="13"/>
      <c r="F120" s="13">
        <v>86618101</v>
      </c>
      <c r="G120" s="22"/>
      <c r="H120" s="22"/>
      <c r="I120" s="22"/>
      <c r="J120" s="23"/>
      <c r="K120" s="22"/>
      <c r="L120" s="22"/>
      <c r="M120" s="22"/>
      <c r="N120" s="23"/>
      <c r="O120" s="22"/>
      <c r="P120" s="22"/>
      <c r="Q120" s="22"/>
      <c r="R120" s="23"/>
      <c r="S120" s="22"/>
      <c r="T120" s="22"/>
      <c r="U120" s="22"/>
      <c r="V120" s="23"/>
      <c r="W120" s="22"/>
      <c r="X120" s="22"/>
      <c r="Y120" s="24"/>
      <c r="Z120" s="22"/>
      <c r="AA120" s="22"/>
      <c r="AB120" s="24"/>
      <c r="AC120" s="22"/>
      <c r="AD120" s="22"/>
      <c r="AE120" s="24"/>
      <c r="AF120" s="25"/>
      <c r="AG120" s="25"/>
      <c r="AH120" s="26"/>
      <c r="AI120" s="22"/>
      <c r="AJ120" s="22"/>
      <c r="AK120" s="24"/>
      <c r="AL120" s="22"/>
      <c r="AM120" s="22"/>
      <c r="AN120" s="24"/>
      <c r="AO120" s="22"/>
      <c r="AP120" s="22"/>
      <c r="AQ120" s="24"/>
      <c r="AR120" s="27"/>
      <c r="AS120" s="27"/>
      <c r="AT120" s="28"/>
      <c r="AU120" s="22"/>
      <c r="AV120" s="22"/>
      <c r="AW120" s="24"/>
      <c r="AX120" s="22"/>
      <c r="AY120" s="22"/>
      <c r="AZ120" s="24"/>
      <c r="BA120" s="22"/>
      <c r="BB120" s="22"/>
      <c r="BC120" s="24"/>
      <c r="BD120" s="27"/>
      <c r="BE120" s="27"/>
      <c r="BF120" s="28"/>
      <c r="BG120" s="22"/>
      <c r="BH120" s="22"/>
      <c r="BI120" s="24"/>
      <c r="BJ120" s="22"/>
      <c r="BK120" s="22"/>
      <c r="BL120" s="24"/>
      <c r="BM120" s="22"/>
      <c r="BN120" s="22"/>
      <c r="BO120" s="24"/>
      <c r="BP120" s="27"/>
      <c r="BQ120" s="22"/>
      <c r="BR120" s="24"/>
      <c r="BS120" s="22"/>
      <c r="BT120" s="22"/>
      <c r="BU120" s="24"/>
      <c r="BV120" s="22"/>
      <c r="BW120" s="22"/>
      <c r="BX120" s="24"/>
      <c r="BY120" s="22"/>
      <c r="BZ120" s="22"/>
      <c r="CA120" s="24"/>
      <c r="CB120" s="29"/>
      <c r="CC120" s="29"/>
      <c r="CD120" s="30"/>
      <c r="CE120" s="22"/>
      <c r="CF120" s="22"/>
      <c r="CG120" s="24"/>
      <c r="CH120" s="22"/>
      <c r="CI120" s="22"/>
      <c r="CJ120" s="24"/>
      <c r="CK120" s="22"/>
      <c r="CL120" s="22"/>
      <c r="CM120" s="24"/>
      <c r="CN120" s="29"/>
      <c r="CO120" s="29"/>
      <c r="CP120" s="30"/>
      <c r="CQ120" s="22"/>
      <c r="CR120" s="22"/>
      <c r="CS120" s="24"/>
      <c r="CT120" s="22"/>
      <c r="CU120" s="22"/>
      <c r="CV120" s="24"/>
      <c r="CW120" s="22"/>
      <c r="CX120" s="22"/>
      <c r="CY120" s="24"/>
      <c r="CZ120" s="29"/>
      <c r="DA120" s="29"/>
      <c r="DB120" s="30"/>
      <c r="DC120" s="22"/>
      <c r="DD120" s="22"/>
      <c r="DE120" s="24"/>
      <c r="DF120" s="22"/>
      <c r="DG120" s="22"/>
      <c r="DH120" s="24"/>
      <c r="DI120" s="22"/>
      <c r="DJ120" s="22"/>
      <c r="DK120" s="24"/>
      <c r="DL120" s="29"/>
      <c r="DM120" s="29"/>
      <c r="DN120" s="30"/>
      <c r="DO120" s="22"/>
      <c r="DP120" s="22"/>
      <c r="DQ120" s="24"/>
      <c r="DR120" s="22"/>
      <c r="DS120" s="22"/>
      <c r="DT120" s="24"/>
      <c r="DU120" s="31"/>
      <c r="DV120" s="31"/>
      <c r="DW120" s="32"/>
      <c r="DX120" s="22"/>
      <c r="DY120" s="22"/>
      <c r="DZ120" s="24"/>
      <c r="EA120" s="31"/>
      <c r="EB120" s="31"/>
      <c r="EC120" s="32"/>
      <c r="ED120" s="22"/>
      <c r="EE120" s="22"/>
      <c r="EF120" s="24"/>
      <c r="EG120" s="22"/>
      <c r="EH120" s="22"/>
      <c r="EI120" s="24"/>
      <c r="EJ120" s="22"/>
      <c r="EK120" s="22"/>
      <c r="EL120" s="24"/>
      <c r="EM120" s="31"/>
      <c r="EN120" s="31"/>
      <c r="EO120" s="32"/>
      <c r="EP120" s="22"/>
      <c r="EQ120" s="22"/>
      <c r="ER120" s="24"/>
      <c r="ES120" s="22"/>
      <c r="ET120" s="22"/>
      <c r="EU120" s="24"/>
      <c r="EV120" s="31"/>
      <c r="EW120" s="31"/>
      <c r="EX120" s="32"/>
      <c r="EY120" s="22">
        <v>0</v>
      </c>
      <c r="EZ120" s="22">
        <f t="shared" si="475"/>
        <v>0</v>
      </c>
      <c r="FA120" s="24" t="e">
        <f t="shared" si="476"/>
        <v>#DIV/0!</v>
      </c>
      <c r="FB120" s="22">
        <v>0</v>
      </c>
      <c r="FC120" s="22">
        <f t="shared" si="477"/>
        <v>0</v>
      </c>
      <c r="FD120" s="24" t="e">
        <f t="shared" si="478"/>
        <v>#DIV/0!</v>
      </c>
      <c r="FE120" s="33">
        <f t="shared" si="725"/>
        <v>0</v>
      </c>
      <c r="FF120" s="33">
        <f t="shared" si="479"/>
        <v>0</v>
      </c>
      <c r="FG120" s="34" t="e">
        <f t="shared" si="480"/>
        <v>#DIV/0!</v>
      </c>
      <c r="FH120" s="22">
        <v>0</v>
      </c>
      <c r="FI120" s="22">
        <f t="shared" si="481"/>
        <v>0</v>
      </c>
      <c r="FJ120" s="24" t="e">
        <f t="shared" si="482"/>
        <v>#DIV/0!</v>
      </c>
      <c r="FK120" s="33">
        <f t="shared" si="726"/>
        <v>0</v>
      </c>
      <c r="FL120" s="33">
        <f t="shared" si="483"/>
        <v>0</v>
      </c>
      <c r="FM120" s="34" t="e">
        <f t="shared" si="484"/>
        <v>#DIV/0!</v>
      </c>
      <c r="FN120" s="22">
        <v>6230</v>
      </c>
      <c r="FO120" s="22">
        <f t="shared" si="485"/>
        <v>6230</v>
      </c>
      <c r="FP120" s="24" t="e">
        <f t="shared" si="486"/>
        <v>#DIV/0!</v>
      </c>
      <c r="FQ120" s="35">
        <f t="shared" si="727"/>
        <v>6230</v>
      </c>
      <c r="FR120" s="35">
        <f t="shared" si="728"/>
        <v>6230</v>
      </c>
      <c r="FS120" s="36" t="e">
        <f t="shared" si="729"/>
        <v>#DIV/0!</v>
      </c>
      <c r="FT120" s="35">
        <v>78960.88</v>
      </c>
      <c r="FU120" s="35">
        <f t="shared" si="730"/>
        <v>78960.88</v>
      </c>
      <c r="FV120" s="36" t="e">
        <f t="shared" si="731"/>
        <v>#DIV/0!</v>
      </c>
      <c r="FW120" s="35">
        <v>66069</v>
      </c>
      <c r="FX120" s="35">
        <f t="shared" si="695"/>
        <v>66069</v>
      </c>
      <c r="FY120" s="36" t="e">
        <f t="shared" si="696"/>
        <v>#DIV/0!</v>
      </c>
      <c r="FZ120" s="35">
        <f t="shared" si="697"/>
        <v>145029.88</v>
      </c>
      <c r="GA120" s="35">
        <f t="shared" si="698"/>
        <v>145029.88</v>
      </c>
      <c r="GB120" s="36" t="e">
        <f t="shared" si="699"/>
        <v>#DIV/0!</v>
      </c>
      <c r="GC120" s="35">
        <v>58111</v>
      </c>
      <c r="GD120" s="35">
        <f t="shared" si="700"/>
        <v>58111</v>
      </c>
      <c r="GE120" s="36" t="e">
        <f t="shared" si="701"/>
        <v>#DIV/0!</v>
      </c>
      <c r="GF120" s="35">
        <f t="shared" si="702"/>
        <v>203140.88</v>
      </c>
      <c r="GG120" s="35">
        <f t="shared" si="703"/>
        <v>203140.88</v>
      </c>
      <c r="GH120" s="36" t="e">
        <f t="shared" si="704"/>
        <v>#DIV/0!</v>
      </c>
      <c r="GI120" s="35">
        <v>231601</v>
      </c>
      <c r="GJ120" s="35">
        <f t="shared" si="732"/>
        <v>225371</v>
      </c>
      <c r="GK120" s="36">
        <f t="shared" si="733"/>
        <v>37.175120385232745</v>
      </c>
      <c r="GL120" s="35">
        <f t="shared" si="705"/>
        <v>434741.88</v>
      </c>
      <c r="GM120" s="35">
        <f t="shared" si="734"/>
        <v>428511.88</v>
      </c>
      <c r="GN120" s="36">
        <f t="shared" si="735"/>
        <v>69.782003210272876</v>
      </c>
      <c r="GO120" s="35">
        <v>51495</v>
      </c>
      <c r="GP120" s="35">
        <f t="shared" si="706"/>
        <v>-27465.880000000005</v>
      </c>
      <c r="GQ120" s="36">
        <f t="shared" si="707"/>
        <v>0.65215838526622294</v>
      </c>
      <c r="GR120" s="35">
        <v>58503</v>
      </c>
      <c r="GS120" s="35">
        <f t="shared" si="708"/>
        <v>-7566</v>
      </c>
      <c r="GT120" s="36">
        <f t="shared" si="709"/>
        <v>0.88548335830722424</v>
      </c>
      <c r="GU120" s="35">
        <f t="shared" si="710"/>
        <v>109998</v>
      </c>
      <c r="GV120" s="35">
        <f t="shared" si="711"/>
        <v>-35031.880000000005</v>
      </c>
      <c r="GW120" s="36">
        <f t="shared" si="712"/>
        <v>0.75845060342048132</v>
      </c>
      <c r="GX120" s="35">
        <v>52345</v>
      </c>
      <c r="GY120" s="35">
        <f t="shared" si="713"/>
        <v>-5766</v>
      </c>
      <c r="GZ120" s="36">
        <f t="shared" si="714"/>
        <v>0.90077610091032678</v>
      </c>
      <c r="HA120" s="35">
        <f t="shared" si="715"/>
        <v>162343</v>
      </c>
      <c r="HB120" s="35">
        <f t="shared" si="716"/>
        <v>-40797.880000000005</v>
      </c>
      <c r="HC120" s="36">
        <f t="shared" si="717"/>
        <v>0.79916459946417484</v>
      </c>
      <c r="HD120" s="35">
        <v>32901</v>
      </c>
      <c r="HE120" s="35">
        <f t="shared" si="718"/>
        <v>-198700</v>
      </c>
      <c r="HF120" s="36">
        <f t="shared" si="719"/>
        <v>0.14205897211151938</v>
      </c>
      <c r="HG120" s="35">
        <f t="shared" si="720"/>
        <v>195244</v>
      </c>
      <c r="HH120" s="35">
        <f t="shared" si="721"/>
        <v>-239497.88</v>
      </c>
      <c r="HI120" s="36">
        <f t="shared" si="722"/>
        <v>0.44910327019793905</v>
      </c>
      <c r="HJ120" s="22">
        <f t="shared" si="723"/>
        <v>64430.52</v>
      </c>
      <c r="HK120" s="37">
        <f t="shared" si="724"/>
        <v>-79034.300400000007</v>
      </c>
    </row>
    <row r="121" spans="1:219" s="1" customFormat="1" ht="11.25" x14ac:dyDescent="0.2">
      <c r="A121" s="13">
        <v>111</v>
      </c>
      <c r="B121" s="21">
        <v>32</v>
      </c>
      <c r="C121" s="21" t="s">
        <v>226</v>
      </c>
      <c r="D121" s="13">
        <v>1012002220</v>
      </c>
      <c r="E121" s="13">
        <v>101201001</v>
      </c>
      <c r="F121" s="13">
        <v>86618101</v>
      </c>
      <c r="G121" s="22">
        <v>36598</v>
      </c>
      <c r="H121" s="22">
        <v>99608</v>
      </c>
      <c r="I121" s="22">
        <v>139772</v>
      </c>
      <c r="J121" s="23">
        <f>G121+H121+I121</f>
        <v>275978</v>
      </c>
      <c r="K121" s="22">
        <v>97082</v>
      </c>
      <c r="L121" s="22">
        <v>97273</v>
      </c>
      <c r="M121" s="22">
        <v>225043</v>
      </c>
      <c r="N121" s="23">
        <f>J121+K121+L121+M121</f>
        <v>695376</v>
      </c>
      <c r="O121" s="22">
        <v>113998</v>
      </c>
      <c r="P121" s="22">
        <v>86027</v>
      </c>
      <c r="Q121" s="22">
        <v>83564</v>
      </c>
      <c r="R121" s="23">
        <f>N121+O121+P121+Q121</f>
        <v>978965</v>
      </c>
      <c r="S121" s="22">
        <v>140876</v>
      </c>
      <c r="T121" s="22">
        <v>91199</v>
      </c>
      <c r="U121" s="22">
        <v>235398</v>
      </c>
      <c r="V121" s="23">
        <f>R121+S121+T121+U121</f>
        <v>1446438</v>
      </c>
      <c r="W121" s="22">
        <v>21534</v>
      </c>
      <c r="X121" s="22">
        <f>W121-G121</f>
        <v>-15064</v>
      </c>
      <c r="Y121" s="24">
        <f>W121/G121</f>
        <v>0.58839280835018304</v>
      </c>
      <c r="Z121" s="22">
        <v>115234</v>
      </c>
      <c r="AA121" s="22">
        <f>Z121-H121</f>
        <v>15626</v>
      </c>
      <c r="AB121" s="24">
        <f>Z121/H121</f>
        <v>1.1568749498032287</v>
      </c>
      <c r="AC121" s="22">
        <v>137450</v>
      </c>
      <c r="AD121" s="22">
        <f>AC121-I121</f>
        <v>-2322</v>
      </c>
      <c r="AE121" s="24">
        <f>AC121/I121</f>
        <v>0.9833872306327448</v>
      </c>
      <c r="AF121" s="25">
        <f>W121+Z121+AC121</f>
        <v>274218</v>
      </c>
      <c r="AG121" s="25">
        <f>AF121-J121</f>
        <v>-1760</v>
      </c>
      <c r="AH121" s="26">
        <f>AF121/J121</f>
        <v>0.99362268006870114</v>
      </c>
      <c r="AI121" s="22">
        <v>90516</v>
      </c>
      <c r="AJ121" s="22">
        <f>AI121-K121</f>
        <v>-6566</v>
      </c>
      <c r="AK121" s="24">
        <f>AI121/K121</f>
        <v>0.93236645310150179</v>
      </c>
      <c r="AL121" s="22">
        <v>100660</v>
      </c>
      <c r="AM121" s="22">
        <f>AL121-L121</f>
        <v>3387</v>
      </c>
      <c r="AN121" s="24">
        <f>AL121/L121</f>
        <v>1.0348195285433779</v>
      </c>
      <c r="AO121" s="22">
        <v>188949</v>
      </c>
      <c r="AP121" s="22">
        <f>AO121-M121</f>
        <v>-36094</v>
      </c>
      <c r="AQ121" s="24">
        <f>AO121/M121</f>
        <v>0.83961287398408302</v>
      </c>
      <c r="AR121" s="27">
        <f>AF121+AI121+AL121+AO121</f>
        <v>654343</v>
      </c>
      <c r="AS121" s="27">
        <f>AR121-N121</f>
        <v>-41033</v>
      </c>
      <c r="AT121" s="28">
        <f>AR121/N121</f>
        <v>0.94099163617956327</v>
      </c>
      <c r="AU121" s="22">
        <v>192862</v>
      </c>
      <c r="AV121" s="22">
        <f>AU121-O121</f>
        <v>78864</v>
      </c>
      <c r="AW121" s="24">
        <f>AU121/O121</f>
        <v>1.6918016105545712</v>
      </c>
      <c r="AX121" s="22">
        <v>44812</v>
      </c>
      <c r="AY121" s="22">
        <f>AX121-P121</f>
        <v>-41215</v>
      </c>
      <c r="AZ121" s="24">
        <f>AX121/P121</f>
        <v>0.52090622711474299</v>
      </c>
      <c r="BA121" s="22">
        <v>157786</v>
      </c>
      <c r="BB121" s="22">
        <f>BA121-Q121</f>
        <v>74222</v>
      </c>
      <c r="BC121" s="24">
        <f>BA121/Q121</f>
        <v>1.8882054473218133</v>
      </c>
      <c r="BD121" s="27">
        <f>AR121+AU121+AX121+BA121</f>
        <v>1049803</v>
      </c>
      <c r="BE121" s="27">
        <f>BD121-R121</f>
        <v>70838</v>
      </c>
      <c r="BF121" s="28">
        <f>BD121/R121</f>
        <v>1.0723600945896943</v>
      </c>
      <c r="BG121" s="22">
        <v>91628</v>
      </c>
      <c r="BH121" s="22">
        <f>BG121-S121</f>
        <v>-49248</v>
      </c>
      <c r="BI121" s="24">
        <f>BG121/S121</f>
        <v>0.65041596865328377</v>
      </c>
      <c r="BJ121" s="22">
        <v>62979.37</v>
      </c>
      <c r="BK121" s="22">
        <f>BJ121-T121</f>
        <v>-28219.629999999997</v>
      </c>
      <c r="BL121" s="24">
        <f>BJ121/T121</f>
        <v>0.6905708395925394</v>
      </c>
      <c r="BM121" s="22">
        <v>193188</v>
      </c>
      <c r="BN121" s="22">
        <f>BM121-U121</f>
        <v>-42210</v>
      </c>
      <c r="BO121" s="24">
        <f>BM121/U121</f>
        <v>0.82068666683659164</v>
      </c>
      <c r="BP121" s="27">
        <f>BD121+BG121+BJ121+BM121</f>
        <v>1397598.37</v>
      </c>
      <c r="BQ121" s="22">
        <f>BP121-V121</f>
        <v>-48839.629999999888</v>
      </c>
      <c r="BR121" s="24">
        <f>BP121/V121</f>
        <v>0.96623454997725455</v>
      </c>
      <c r="BS121" s="22">
        <v>4845</v>
      </c>
      <c r="BT121" s="22">
        <f>BS121-W121</f>
        <v>-16689</v>
      </c>
      <c r="BU121" s="24">
        <f>BS121/W121</f>
        <v>0.22499303427138478</v>
      </c>
      <c r="BV121" s="22">
        <v>120327</v>
      </c>
      <c r="BW121" s="22">
        <f>BV121-Z121</f>
        <v>5093</v>
      </c>
      <c r="BX121" s="24">
        <f>BV121/Z121</f>
        <v>1.0441970251835395</v>
      </c>
      <c r="BY121" s="22">
        <v>181272.03</v>
      </c>
      <c r="BZ121" s="22">
        <f>BY121-AC121</f>
        <v>43822.03</v>
      </c>
      <c r="CA121" s="24">
        <f>BY121/AC121</f>
        <v>1.3188216078574027</v>
      </c>
      <c r="CB121" s="29">
        <f>BS121+BV121+BY121</f>
        <v>306444.03000000003</v>
      </c>
      <c r="CC121" s="29">
        <f>CB121-AF121</f>
        <v>32226.030000000028</v>
      </c>
      <c r="CD121" s="30">
        <f>CB121/AF121</f>
        <v>1.1175197470625562</v>
      </c>
      <c r="CE121" s="22">
        <v>143145</v>
      </c>
      <c r="CF121" s="22">
        <f>CE121-AI121</f>
        <v>52629</v>
      </c>
      <c r="CG121" s="24">
        <f>CE121/AI121</f>
        <v>1.5814331167970304</v>
      </c>
      <c r="CH121" s="22">
        <v>159292</v>
      </c>
      <c r="CI121" s="22">
        <f>CH121-AL121</f>
        <v>58632</v>
      </c>
      <c r="CJ121" s="24">
        <f>CH121/AL121</f>
        <v>1.5824756606397774</v>
      </c>
      <c r="CK121" s="22">
        <v>159286.74</v>
      </c>
      <c r="CL121" s="22">
        <f>CK121-AO121</f>
        <v>-29662.260000000009</v>
      </c>
      <c r="CM121" s="24">
        <f>CK121/AO121</f>
        <v>0.84301446422050386</v>
      </c>
      <c r="CN121" s="29">
        <f>CB121+CE121+CH121+CK121</f>
        <v>768167.77</v>
      </c>
      <c r="CO121" s="29">
        <f>CN121-AR121</f>
        <v>113824.77000000002</v>
      </c>
      <c r="CP121" s="30">
        <f>CN121/AR121</f>
        <v>1.1739527587213434</v>
      </c>
      <c r="CQ121" s="22">
        <v>198335.98</v>
      </c>
      <c r="CR121" s="22">
        <f>CQ121-AU121</f>
        <v>5473.9800000000105</v>
      </c>
      <c r="CS121" s="24">
        <f>CQ121/AU121</f>
        <v>1.0283828851717809</v>
      </c>
      <c r="CT121" s="22">
        <v>70705</v>
      </c>
      <c r="CU121" s="22">
        <f>CT121-AX121</f>
        <v>25893</v>
      </c>
      <c r="CV121" s="24">
        <f>CT121/AX121</f>
        <v>1.5778139783986431</v>
      </c>
      <c r="CW121" s="22">
        <v>122136</v>
      </c>
      <c r="CX121" s="22">
        <f>CW121-BA121</f>
        <v>-35650</v>
      </c>
      <c r="CY121" s="24">
        <f>CW121/BA121</f>
        <v>0.77406107005691249</v>
      </c>
      <c r="CZ121" s="29">
        <f>CN121+CQ121+CT121+CW121</f>
        <v>1159344.75</v>
      </c>
      <c r="DA121" s="29">
        <f>CZ121-BD121</f>
        <v>109541.75</v>
      </c>
      <c r="DB121" s="30">
        <f>CZ121/BD121</f>
        <v>1.1043450533100019</v>
      </c>
      <c r="DC121" s="22">
        <v>124083</v>
      </c>
      <c r="DD121" s="22">
        <f>DC121-BG121</f>
        <v>32455</v>
      </c>
      <c r="DE121" s="24">
        <f>DC121/BG121</f>
        <v>1.3542039551228882</v>
      </c>
      <c r="DF121" s="22">
        <v>134922.57</v>
      </c>
      <c r="DG121" s="22">
        <f>DF121-BJ121</f>
        <v>71943.200000000012</v>
      </c>
      <c r="DH121" s="24">
        <f>DF121/BJ121</f>
        <v>2.1423296231766051</v>
      </c>
      <c r="DI121" s="22">
        <v>535354</v>
      </c>
      <c r="DJ121" s="22">
        <f>DI121-BM121</f>
        <v>342166</v>
      </c>
      <c r="DK121" s="24">
        <f>DI121/BM121</f>
        <v>2.7711555583162517</v>
      </c>
      <c r="DL121" s="29">
        <f>CZ121+DC121+DF121+DI121</f>
        <v>1953704.32</v>
      </c>
      <c r="DM121" s="29">
        <f>DL121-BP121</f>
        <v>556105.94999999995</v>
      </c>
      <c r="DN121" s="30">
        <f>DL121/BP121</f>
        <v>1.3979011151823251</v>
      </c>
      <c r="DO121" s="22">
        <v>255329</v>
      </c>
      <c r="DP121" s="22">
        <f>DO121-BV121-BS121</f>
        <v>130157</v>
      </c>
      <c r="DQ121" s="24">
        <f>DO121/(BV121+BS121)</f>
        <v>2.0398252005240787</v>
      </c>
      <c r="DR121" s="22">
        <v>241841</v>
      </c>
      <c r="DS121" s="22">
        <f>DR121-BY121</f>
        <v>60568.97</v>
      </c>
      <c r="DT121" s="24">
        <f>DR121/BY121</f>
        <v>1.3341330154464537</v>
      </c>
      <c r="DU121" s="31">
        <f>DO121+DR121</f>
        <v>497170</v>
      </c>
      <c r="DV121" s="31">
        <f>DU121-CB121</f>
        <v>190725.96999999997</v>
      </c>
      <c r="DW121" s="32">
        <f>DU121/CB121</f>
        <v>1.6223843551463539</v>
      </c>
      <c r="DX121" s="22">
        <v>1006813.38</v>
      </c>
      <c r="DY121" s="22">
        <f>DX121-(CK121+CH121+CE121)</f>
        <v>545089.64</v>
      </c>
      <c r="DZ121" s="24">
        <f>DX121/(CK121+CH121+CE121)</f>
        <v>2.1805536358169499</v>
      </c>
      <c r="EA121" s="31">
        <f>DU121+DX121</f>
        <v>1503983.38</v>
      </c>
      <c r="EB121" s="31">
        <f>EA121-CN121</f>
        <v>735815.60999999987</v>
      </c>
      <c r="EC121" s="32">
        <f>EA121/CN121</f>
        <v>1.9578839919305646</v>
      </c>
      <c r="ED121" s="22">
        <v>229321</v>
      </c>
      <c r="EE121" s="22">
        <f>ED121-CQ121</f>
        <v>30985.01999999999</v>
      </c>
      <c r="EF121" s="24">
        <f>ED121/CQ121</f>
        <v>1.1562249068474615</v>
      </c>
      <c r="EG121" s="22">
        <v>201387</v>
      </c>
      <c r="EH121" s="22">
        <f>EG121-CT121</f>
        <v>130682</v>
      </c>
      <c r="EI121" s="24">
        <f>EG121/CT121</f>
        <v>2.8482709850788486</v>
      </c>
      <c r="EJ121" s="22">
        <v>182163</v>
      </c>
      <c r="EK121" s="22">
        <f>EJ121-CW121</f>
        <v>60027</v>
      </c>
      <c r="EL121" s="24">
        <f>EJ121/CW121</f>
        <v>1.4914767144822165</v>
      </c>
      <c r="EM121" s="31">
        <f>EA121+ED121+EG121+EJ121</f>
        <v>2116854.38</v>
      </c>
      <c r="EN121" s="31">
        <f>EM121-CZ121</f>
        <v>957509.62999999989</v>
      </c>
      <c r="EO121" s="32">
        <f>EM121/CZ121</f>
        <v>1.8259058662231402</v>
      </c>
      <c r="EP121" s="22">
        <v>466692</v>
      </c>
      <c r="EQ121" s="22">
        <f>EP121-DF121-DC121</f>
        <v>207686.43</v>
      </c>
      <c r="ER121" s="24">
        <f>EP121/(DC121+DF121)</f>
        <v>1.801860863455562</v>
      </c>
      <c r="ES121" s="22">
        <v>557224</v>
      </c>
      <c r="ET121" s="22">
        <f t="shared" ref="ET121:ET134" si="736">ES121-DI121</f>
        <v>21870</v>
      </c>
      <c r="EU121" s="24">
        <f t="shared" ref="EU121:EU134" si="737">ES121/DI121</f>
        <v>1.040851473977966</v>
      </c>
      <c r="EV121" s="31">
        <f t="shared" ref="EV121:EV134" si="738">EM121+EP121+ES121</f>
        <v>3140770.38</v>
      </c>
      <c r="EW121" s="31">
        <f t="shared" ref="EW121:EW134" si="739">EV121-DL121</f>
        <v>1187066.0599999998</v>
      </c>
      <c r="EX121" s="32">
        <f t="shared" ref="EX121:EX134" si="740">EV121/DL121</f>
        <v>1.6075976020772682</v>
      </c>
      <c r="EY121" s="22">
        <v>592459</v>
      </c>
      <c r="EZ121" s="22">
        <f t="shared" si="475"/>
        <v>95289</v>
      </c>
      <c r="FA121" s="24">
        <f t="shared" si="476"/>
        <v>1.1916628115131644</v>
      </c>
      <c r="FB121" s="22">
        <v>1143122</v>
      </c>
      <c r="FC121" s="22">
        <f t="shared" si="477"/>
        <v>136308.62</v>
      </c>
      <c r="FD121" s="24">
        <f t="shared" si="478"/>
        <v>1.1353861824919331</v>
      </c>
      <c r="FE121" s="33">
        <f t="shared" si="725"/>
        <v>1735581</v>
      </c>
      <c r="FF121" s="33">
        <f t="shared" si="479"/>
        <v>231597.62000000011</v>
      </c>
      <c r="FG121" s="34">
        <f t="shared" si="480"/>
        <v>1.1539894809209927</v>
      </c>
      <c r="FH121" s="22">
        <v>795594</v>
      </c>
      <c r="FI121" s="22">
        <f t="shared" si="481"/>
        <v>182723</v>
      </c>
      <c r="FJ121" s="24">
        <f t="shared" si="482"/>
        <v>1.2981426760280712</v>
      </c>
      <c r="FK121" s="33">
        <f t="shared" si="726"/>
        <v>2531175</v>
      </c>
      <c r="FL121" s="33">
        <f t="shared" si="483"/>
        <v>414320.62000000011</v>
      </c>
      <c r="FM121" s="34">
        <f t="shared" si="484"/>
        <v>1.1957246676552216</v>
      </c>
      <c r="FN121" s="22">
        <v>1013816.89</v>
      </c>
      <c r="FO121" s="22">
        <f t="shared" si="485"/>
        <v>-10099.109999999986</v>
      </c>
      <c r="FP121" s="24">
        <f t="shared" si="486"/>
        <v>0.99013677879826079</v>
      </c>
      <c r="FQ121" s="35">
        <f t="shared" si="727"/>
        <v>3544991.89</v>
      </c>
      <c r="FR121" s="35">
        <f t="shared" si="728"/>
        <v>404221.51000000024</v>
      </c>
      <c r="FS121" s="36">
        <f t="shared" si="729"/>
        <v>1.1287013888611623</v>
      </c>
      <c r="FT121" s="35">
        <v>604720</v>
      </c>
      <c r="FU121" s="35">
        <f t="shared" si="730"/>
        <v>12261</v>
      </c>
      <c r="FV121" s="36">
        <f t="shared" si="731"/>
        <v>1.0206951029522717</v>
      </c>
      <c r="FW121" s="35">
        <v>1307821</v>
      </c>
      <c r="FX121" s="35">
        <f t="shared" si="695"/>
        <v>164699</v>
      </c>
      <c r="FY121" s="36">
        <f t="shared" si="696"/>
        <v>1.144078234869069</v>
      </c>
      <c r="FZ121" s="35">
        <f t="shared" si="697"/>
        <v>1912541</v>
      </c>
      <c r="GA121" s="35">
        <f t="shared" si="698"/>
        <v>176960</v>
      </c>
      <c r="GB121" s="36">
        <f t="shared" si="699"/>
        <v>1.1019600929026072</v>
      </c>
      <c r="GC121" s="35">
        <v>433463</v>
      </c>
      <c r="GD121" s="35">
        <f t="shared" si="700"/>
        <v>-362131</v>
      </c>
      <c r="GE121" s="36">
        <f t="shared" si="701"/>
        <v>0.54482939790898377</v>
      </c>
      <c r="GF121" s="35">
        <f t="shared" si="702"/>
        <v>2346004</v>
      </c>
      <c r="GG121" s="35">
        <f t="shared" si="703"/>
        <v>-185171</v>
      </c>
      <c r="GH121" s="36">
        <f t="shared" si="704"/>
        <v>0.92684385710193884</v>
      </c>
      <c r="GI121" s="35">
        <v>1008496.48</v>
      </c>
      <c r="GJ121" s="35">
        <f t="shared" si="732"/>
        <v>-5320.4100000000326</v>
      </c>
      <c r="GK121" s="36">
        <f t="shared" si="733"/>
        <v>0.99475209966170519</v>
      </c>
      <c r="GL121" s="35">
        <f t="shared" si="705"/>
        <v>3354500.48</v>
      </c>
      <c r="GM121" s="35">
        <f t="shared" si="734"/>
        <v>-190491.41000000015</v>
      </c>
      <c r="GN121" s="36">
        <f t="shared" si="735"/>
        <v>0.9462646415250332</v>
      </c>
      <c r="GO121" s="35">
        <v>507972.52</v>
      </c>
      <c r="GP121" s="35">
        <f t="shared" si="706"/>
        <v>-96747.479999999981</v>
      </c>
      <c r="GQ121" s="36">
        <f t="shared" si="707"/>
        <v>0.84001276623892052</v>
      </c>
      <c r="GR121" s="35">
        <v>1030770</v>
      </c>
      <c r="GS121" s="35">
        <f t="shared" si="708"/>
        <v>-277051</v>
      </c>
      <c r="GT121" s="36">
        <f t="shared" si="709"/>
        <v>0.78815831830196947</v>
      </c>
      <c r="GU121" s="35">
        <f t="shared" si="710"/>
        <v>1538742.52</v>
      </c>
      <c r="GV121" s="35">
        <f t="shared" si="711"/>
        <v>-373798.48</v>
      </c>
      <c r="GW121" s="36">
        <f t="shared" si="712"/>
        <v>0.80455400433245616</v>
      </c>
      <c r="GX121" s="35">
        <v>466755</v>
      </c>
      <c r="GY121" s="35">
        <f t="shared" si="713"/>
        <v>33292</v>
      </c>
      <c r="GZ121" s="36">
        <f t="shared" si="714"/>
        <v>1.0768047099752458</v>
      </c>
      <c r="HA121" s="35">
        <f t="shared" si="715"/>
        <v>2005497.52</v>
      </c>
      <c r="HB121" s="35">
        <f t="shared" si="716"/>
        <v>-340506.48</v>
      </c>
      <c r="HC121" s="36">
        <f t="shared" si="717"/>
        <v>0.85485682036347765</v>
      </c>
      <c r="HD121" s="35">
        <v>1027229</v>
      </c>
      <c r="HE121" s="35">
        <f t="shared" si="718"/>
        <v>18732.520000000019</v>
      </c>
      <c r="HF121" s="36">
        <f t="shared" si="719"/>
        <v>1.0185747004292964</v>
      </c>
      <c r="HG121" s="35">
        <f t="shared" si="720"/>
        <v>3032726.52</v>
      </c>
      <c r="HH121" s="35">
        <f t="shared" si="721"/>
        <v>-321773.95999999996</v>
      </c>
      <c r="HI121" s="36">
        <f t="shared" si="722"/>
        <v>0.90407693726131166</v>
      </c>
      <c r="HJ121" s="22">
        <f t="shared" si="723"/>
        <v>1000799.7516</v>
      </c>
      <c r="HK121" s="37">
        <f t="shared" si="724"/>
        <v>-106185.4068</v>
      </c>
    </row>
    <row r="122" spans="1:219" s="1" customFormat="1" ht="11.25" x14ac:dyDescent="0.2">
      <c r="A122" s="13">
        <v>112</v>
      </c>
      <c r="B122" s="21">
        <v>44</v>
      </c>
      <c r="C122" s="21" t="s">
        <v>227</v>
      </c>
      <c r="D122" s="13">
        <v>1007026673</v>
      </c>
      <c r="E122" s="13">
        <v>101245001</v>
      </c>
      <c r="F122" s="13">
        <v>86618101</v>
      </c>
      <c r="G122" s="22">
        <v>55973</v>
      </c>
      <c r="H122" s="22">
        <v>69179</v>
      </c>
      <c r="I122" s="22">
        <v>63214</v>
      </c>
      <c r="J122" s="23">
        <f>G122+H122+I122</f>
        <v>188366</v>
      </c>
      <c r="K122" s="22">
        <v>57014</v>
      </c>
      <c r="L122" s="22">
        <v>57852</v>
      </c>
      <c r="M122" s="22">
        <v>60061</v>
      </c>
      <c r="N122" s="23">
        <f>J122+K122+L122+M122</f>
        <v>363293</v>
      </c>
      <c r="O122" s="22">
        <v>63486</v>
      </c>
      <c r="P122" s="22">
        <v>7250</v>
      </c>
      <c r="Q122" s="22">
        <v>114622</v>
      </c>
      <c r="R122" s="23">
        <f>N122+O122+P122+Q122</f>
        <v>548651</v>
      </c>
      <c r="S122" s="22">
        <v>53236</v>
      </c>
      <c r="T122" s="22">
        <v>55094</v>
      </c>
      <c r="U122" s="22">
        <v>112470</v>
      </c>
      <c r="V122" s="23">
        <f>R122+S122+T122+U122</f>
        <v>769451</v>
      </c>
      <c r="W122" s="22">
        <v>98646</v>
      </c>
      <c r="X122" s="22">
        <f>W122-G122</f>
        <v>42673</v>
      </c>
      <c r="Y122" s="24">
        <f>W122/G122</f>
        <v>1.7623854358351347</v>
      </c>
      <c r="Z122" s="22">
        <v>0</v>
      </c>
      <c r="AA122" s="22">
        <f>Z122-H122</f>
        <v>-69179</v>
      </c>
      <c r="AB122" s="24">
        <f>Z122/H122</f>
        <v>0</v>
      </c>
      <c r="AC122" s="22">
        <v>0</v>
      </c>
      <c r="AD122" s="22">
        <f>AC122-I122</f>
        <v>-63214</v>
      </c>
      <c r="AE122" s="24">
        <f>AC122/I122</f>
        <v>0</v>
      </c>
      <c r="AF122" s="25">
        <f>W122+Z122+AC122</f>
        <v>98646</v>
      </c>
      <c r="AG122" s="25">
        <f>AF122-J122</f>
        <v>-89720</v>
      </c>
      <c r="AH122" s="26">
        <f>AF122/J122</f>
        <v>0.52369323550959301</v>
      </c>
      <c r="AI122" s="22">
        <v>40654</v>
      </c>
      <c r="AJ122" s="22">
        <f>AI122-K122</f>
        <v>-16360</v>
      </c>
      <c r="AK122" s="24">
        <f>AI122/K122</f>
        <v>0.71305293436699757</v>
      </c>
      <c r="AL122" s="22">
        <v>4043</v>
      </c>
      <c r="AM122" s="22">
        <f>AL122-L122</f>
        <v>-53809</v>
      </c>
      <c r="AN122" s="24">
        <f>AL122/L122</f>
        <v>6.9885224365622625E-2</v>
      </c>
      <c r="AO122" s="22">
        <v>0</v>
      </c>
      <c r="AP122" s="22">
        <f>AO122-M122</f>
        <v>-60061</v>
      </c>
      <c r="AQ122" s="24">
        <f>AO122/M122</f>
        <v>0</v>
      </c>
      <c r="AR122" s="27">
        <f>AF122+AI122+AL122+AO122</f>
        <v>143343</v>
      </c>
      <c r="AS122" s="27">
        <f>AR122-N122</f>
        <v>-219950</v>
      </c>
      <c r="AT122" s="28">
        <f>AR122/N122</f>
        <v>0.39456581877437769</v>
      </c>
      <c r="AU122" s="22">
        <v>0</v>
      </c>
      <c r="AV122" s="22">
        <f>AU122-O122</f>
        <v>-63486</v>
      </c>
      <c r="AW122" s="24">
        <f>AU122/O122</f>
        <v>0</v>
      </c>
      <c r="AX122" s="22">
        <v>0</v>
      </c>
      <c r="AY122" s="22">
        <f>AX122-P122</f>
        <v>-7250</v>
      </c>
      <c r="AZ122" s="24">
        <f>AX122/P122</f>
        <v>0</v>
      </c>
      <c r="BA122" s="22">
        <v>0</v>
      </c>
      <c r="BB122" s="22">
        <f>BA122-Q122</f>
        <v>-114622</v>
      </c>
      <c r="BC122" s="24">
        <f>BA122/Q122</f>
        <v>0</v>
      </c>
      <c r="BD122" s="27">
        <f>AR122+AU122+AX122+BA122</f>
        <v>143343</v>
      </c>
      <c r="BE122" s="27">
        <f>BD122-R122</f>
        <v>-405308</v>
      </c>
      <c r="BF122" s="28">
        <f>BD122/R122</f>
        <v>0.26126444679769106</v>
      </c>
      <c r="BG122" s="22">
        <v>0</v>
      </c>
      <c r="BH122" s="22">
        <f>BG122-S122</f>
        <v>-53236</v>
      </c>
      <c r="BI122" s="24">
        <f>BG122/S122</f>
        <v>0</v>
      </c>
      <c r="BJ122" s="22">
        <v>0</v>
      </c>
      <c r="BK122" s="22">
        <f>BJ122-T122</f>
        <v>-55094</v>
      </c>
      <c r="BL122" s="24">
        <f>BJ122/T122</f>
        <v>0</v>
      </c>
      <c r="BM122" s="22">
        <f>142050+4784</f>
        <v>146834</v>
      </c>
      <c r="BN122" s="22">
        <f>BM122-U122</f>
        <v>34364</v>
      </c>
      <c r="BO122" s="24">
        <f>BM122/U122</f>
        <v>1.3055392549124212</v>
      </c>
      <c r="BP122" s="27">
        <f>BD122+BG122+BJ122+BM122</f>
        <v>290177</v>
      </c>
      <c r="BQ122" s="22">
        <f>BP122-V122</f>
        <v>-479274</v>
      </c>
      <c r="BR122" s="24">
        <f>BP122/V122</f>
        <v>0.37712212993419986</v>
      </c>
      <c r="BS122" s="22">
        <v>4172</v>
      </c>
      <c r="BT122" s="22">
        <f>BS122-W122</f>
        <v>-94474</v>
      </c>
      <c r="BU122" s="24">
        <f>BS122/W122</f>
        <v>4.2292642377795349E-2</v>
      </c>
      <c r="BV122" s="22">
        <v>103946</v>
      </c>
      <c r="BW122" s="22">
        <f>BV122-Z122</f>
        <v>103946</v>
      </c>
      <c r="BX122" s="24" t="e">
        <f>BV122/Z122</f>
        <v>#DIV/0!</v>
      </c>
      <c r="BY122" s="22">
        <v>86507</v>
      </c>
      <c r="BZ122" s="22">
        <f>BY122-AC122</f>
        <v>86507</v>
      </c>
      <c r="CA122" s="24" t="e">
        <f>BY122/AC122</f>
        <v>#DIV/0!</v>
      </c>
      <c r="CB122" s="29">
        <f>BS122+BV122+BY122</f>
        <v>194625</v>
      </c>
      <c r="CC122" s="29">
        <f>CB122-AF122</f>
        <v>95979</v>
      </c>
      <c r="CD122" s="30">
        <f>CB122/AF122</f>
        <v>1.9729639316343288</v>
      </c>
      <c r="CE122" s="22">
        <v>86765</v>
      </c>
      <c r="CF122" s="22">
        <f>CE122-AI122</f>
        <v>46111</v>
      </c>
      <c r="CG122" s="24">
        <f>CE122/AI122</f>
        <v>2.1342303340384712</v>
      </c>
      <c r="CH122" s="22">
        <v>106676</v>
      </c>
      <c r="CI122" s="22">
        <f>CH122-AL122</f>
        <v>102633</v>
      </c>
      <c r="CJ122" s="24">
        <f>CH122/AL122</f>
        <v>26.385357407865445</v>
      </c>
      <c r="CK122" s="22">
        <v>1246374</v>
      </c>
      <c r="CL122" s="22">
        <f>CK122-AO122</f>
        <v>1246374</v>
      </c>
      <c r="CM122" s="24" t="e">
        <f>CK122/AO122</f>
        <v>#DIV/0!</v>
      </c>
      <c r="CN122" s="29">
        <f>CB122+CE122+CH122+CK122</f>
        <v>1634440</v>
      </c>
      <c r="CO122" s="29">
        <f>CN122-AR122</f>
        <v>1491097</v>
      </c>
      <c r="CP122" s="30">
        <f>CN122/AR122</f>
        <v>11.402300775064008</v>
      </c>
      <c r="CQ122" s="22">
        <v>108417</v>
      </c>
      <c r="CR122" s="22">
        <f>CQ122-AU122</f>
        <v>108417</v>
      </c>
      <c r="CS122" s="24" t="e">
        <f>CQ122/AU122</f>
        <v>#DIV/0!</v>
      </c>
      <c r="CT122" s="22">
        <v>117924</v>
      </c>
      <c r="CU122" s="22">
        <f>CT122-AX122</f>
        <v>117924</v>
      </c>
      <c r="CV122" s="24" t="e">
        <f>CT122/AX122</f>
        <v>#DIV/0!</v>
      </c>
      <c r="CW122" s="22">
        <v>61583</v>
      </c>
      <c r="CX122" s="22">
        <f>CW122-BA122</f>
        <v>61583</v>
      </c>
      <c r="CY122" s="24" t="e">
        <f>CW122/BA122</f>
        <v>#DIV/0!</v>
      </c>
      <c r="CZ122" s="29">
        <f>CN122+CQ122+CT122+CW122</f>
        <v>1922364</v>
      </c>
      <c r="DA122" s="29">
        <f>CZ122-BD122</f>
        <v>1779021</v>
      </c>
      <c r="DB122" s="30">
        <f>CZ122/BD122</f>
        <v>13.410937401896151</v>
      </c>
      <c r="DC122" s="22">
        <v>93337</v>
      </c>
      <c r="DD122" s="22">
        <f>DC122-BG122</f>
        <v>93337</v>
      </c>
      <c r="DE122" s="24" t="e">
        <f>DC122/BG122</f>
        <v>#DIV/0!</v>
      </c>
      <c r="DF122" s="22">
        <v>130135</v>
      </c>
      <c r="DG122" s="22">
        <f>DF122-BJ122</f>
        <v>130135</v>
      </c>
      <c r="DH122" s="24" t="e">
        <f>DF122/BJ122</f>
        <v>#DIV/0!</v>
      </c>
      <c r="DI122" s="22">
        <v>358093</v>
      </c>
      <c r="DJ122" s="22">
        <f>DI122-BM122</f>
        <v>211259</v>
      </c>
      <c r="DK122" s="24">
        <f>DI122/BM122</f>
        <v>2.438760777476606</v>
      </c>
      <c r="DL122" s="29">
        <f>CZ122+DC122+DF122+DI122</f>
        <v>2503929</v>
      </c>
      <c r="DM122" s="29">
        <f>DL122-BP122</f>
        <v>2213752</v>
      </c>
      <c r="DN122" s="30">
        <f>DL122/BP122</f>
        <v>8.6289712830444874</v>
      </c>
      <c r="DO122" s="22">
        <v>122208.46</v>
      </c>
      <c r="DP122" s="22">
        <f>DO122-BV122-BS122</f>
        <v>14090.460000000006</v>
      </c>
      <c r="DQ122" s="24">
        <f>DO122/(BV122+BS122)</f>
        <v>1.1303248302780295</v>
      </c>
      <c r="DR122" s="22">
        <v>117762</v>
      </c>
      <c r="DS122" s="22">
        <f>DR122-BY122</f>
        <v>31255</v>
      </c>
      <c r="DT122" s="24">
        <f>DR122/BY122</f>
        <v>1.3613002415989457</v>
      </c>
      <c r="DU122" s="31">
        <f>DO122+DR122</f>
        <v>239970.46000000002</v>
      </c>
      <c r="DV122" s="31">
        <f>DU122-CB122</f>
        <v>45345.460000000021</v>
      </c>
      <c r="DW122" s="32">
        <f>DU122/CB122</f>
        <v>1.2329888760436738</v>
      </c>
      <c r="DX122" s="22">
        <v>371211</v>
      </c>
      <c r="DY122" s="22">
        <f>DX122-(CK122+CH122+CE122)</f>
        <v>-1068604</v>
      </c>
      <c r="DZ122" s="24">
        <f>DX122/(CK122+CH122+CE122)</f>
        <v>0.25781853918732617</v>
      </c>
      <c r="EA122" s="31">
        <f>DU122+DX122</f>
        <v>611181.46</v>
      </c>
      <c r="EB122" s="31">
        <f>EA122-CN122</f>
        <v>-1023258.54</v>
      </c>
      <c r="EC122" s="32">
        <f>EA122/CN122</f>
        <v>0.37393936761214847</v>
      </c>
      <c r="ED122" s="22">
        <v>159702</v>
      </c>
      <c r="EE122" s="22">
        <f>ED122-CQ122</f>
        <v>51285</v>
      </c>
      <c r="EF122" s="24">
        <f>ED122/CQ122</f>
        <v>1.4730346716843299</v>
      </c>
      <c r="EG122" s="22">
        <v>63882</v>
      </c>
      <c r="EH122" s="22">
        <f>EG122-CT122</f>
        <v>-54042</v>
      </c>
      <c r="EI122" s="24">
        <f>EG122/CT122</f>
        <v>0.5417217869136054</v>
      </c>
      <c r="EJ122" s="22">
        <v>114864</v>
      </c>
      <c r="EK122" s="22">
        <f>EJ122-CW122</f>
        <v>53281</v>
      </c>
      <c r="EL122" s="24">
        <f>EJ122/CW122</f>
        <v>1.8651900686877871</v>
      </c>
      <c r="EM122" s="31">
        <f>EA122+ED122+EG122+EJ122</f>
        <v>949629.46</v>
      </c>
      <c r="EN122" s="31">
        <f>EM122-CZ122</f>
        <v>-972734.54</v>
      </c>
      <c r="EO122" s="32">
        <f>EM122/CZ122</f>
        <v>0.49399045134012082</v>
      </c>
      <c r="EP122" s="22">
        <v>263672.78999999998</v>
      </c>
      <c r="EQ122" s="22">
        <f>EP122-DF122-DC122</f>
        <v>40200.789999999979</v>
      </c>
      <c r="ER122" s="24">
        <f>EP122/(DC122+DF122)</f>
        <v>1.1798918432734302</v>
      </c>
      <c r="ES122" s="22">
        <v>246970</v>
      </c>
      <c r="ET122" s="22">
        <f t="shared" si="736"/>
        <v>-111123</v>
      </c>
      <c r="EU122" s="24">
        <f t="shared" si="737"/>
        <v>0.68968117220945402</v>
      </c>
      <c r="EV122" s="31">
        <f t="shared" si="738"/>
        <v>1460272.25</v>
      </c>
      <c r="EW122" s="31">
        <f t="shared" si="739"/>
        <v>-1043656.75</v>
      </c>
      <c r="EX122" s="32">
        <f t="shared" si="740"/>
        <v>0.58319235489504695</v>
      </c>
      <c r="EY122" s="22">
        <v>242944</v>
      </c>
      <c r="EZ122" s="22">
        <f t="shared" si="475"/>
        <v>2973.539999999979</v>
      </c>
      <c r="FA122" s="24">
        <f t="shared" si="476"/>
        <v>1.0123912751594508</v>
      </c>
      <c r="FB122" s="22">
        <v>386925</v>
      </c>
      <c r="FC122" s="22">
        <f t="shared" si="477"/>
        <v>15714</v>
      </c>
      <c r="FD122" s="24">
        <f t="shared" si="478"/>
        <v>1.0423317196958064</v>
      </c>
      <c r="FE122" s="33">
        <f t="shared" si="725"/>
        <v>629869</v>
      </c>
      <c r="FF122" s="33">
        <f t="shared" si="479"/>
        <v>18687.540000000037</v>
      </c>
      <c r="FG122" s="34">
        <f t="shared" si="480"/>
        <v>1.0305760911006692</v>
      </c>
      <c r="FH122" s="22">
        <v>293140</v>
      </c>
      <c r="FI122" s="22">
        <f t="shared" si="481"/>
        <v>-45308</v>
      </c>
      <c r="FJ122" s="24">
        <f t="shared" si="482"/>
        <v>0.86613009974944455</v>
      </c>
      <c r="FK122" s="33">
        <f t="shared" si="726"/>
        <v>923009</v>
      </c>
      <c r="FL122" s="33">
        <f t="shared" si="483"/>
        <v>-26620.459999999963</v>
      </c>
      <c r="FM122" s="34">
        <f t="shared" si="484"/>
        <v>0.97196752931401265</v>
      </c>
      <c r="FN122" s="22">
        <v>498060.36</v>
      </c>
      <c r="FO122" s="22">
        <f t="shared" si="485"/>
        <v>-12582.429999999993</v>
      </c>
      <c r="FP122" s="24">
        <f t="shared" si="486"/>
        <v>0.97535962468010173</v>
      </c>
      <c r="FQ122" s="35">
        <f t="shared" si="727"/>
        <v>1421069.3599999999</v>
      </c>
      <c r="FR122" s="35">
        <f t="shared" si="728"/>
        <v>-39202.89000000013</v>
      </c>
      <c r="FS122" s="36">
        <f t="shared" si="729"/>
        <v>0.97315371157672814</v>
      </c>
      <c r="FT122" s="35">
        <v>223864.47</v>
      </c>
      <c r="FU122" s="35">
        <f t="shared" si="730"/>
        <v>-19079.53</v>
      </c>
      <c r="FV122" s="36">
        <f t="shared" si="731"/>
        <v>0.92146531711011592</v>
      </c>
      <c r="FW122" s="35">
        <v>280130.53000000003</v>
      </c>
      <c r="FX122" s="35">
        <f t="shared" si="695"/>
        <v>-106794.46999999997</v>
      </c>
      <c r="FY122" s="36">
        <f t="shared" si="696"/>
        <v>0.72399180719777745</v>
      </c>
      <c r="FZ122" s="35">
        <f t="shared" si="697"/>
        <v>503995</v>
      </c>
      <c r="GA122" s="35">
        <f t="shared" si="698"/>
        <v>-125874</v>
      </c>
      <c r="GB122" s="36">
        <f t="shared" si="699"/>
        <v>0.80015844564504679</v>
      </c>
      <c r="GC122" s="35">
        <v>420345</v>
      </c>
      <c r="GD122" s="35">
        <f t="shared" si="700"/>
        <v>127205</v>
      </c>
      <c r="GE122" s="36">
        <f t="shared" si="701"/>
        <v>1.4339394146141775</v>
      </c>
      <c r="GF122" s="35">
        <f t="shared" si="702"/>
        <v>924340</v>
      </c>
      <c r="GG122" s="35">
        <f t="shared" si="703"/>
        <v>1331</v>
      </c>
      <c r="GH122" s="36">
        <f t="shared" si="704"/>
        <v>1.0014420227755092</v>
      </c>
      <c r="GI122" s="35">
        <v>185105.54</v>
      </c>
      <c r="GJ122" s="35">
        <f t="shared" si="732"/>
        <v>-312954.81999999995</v>
      </c>
      <c r="GK122" s="36">
        <f t="shared" si="733"/>
        <v>0.37165282537241073</v>
      </c>
      <c r="GL122" s="35">
        <f t="shared" si="705"/>
        <v>1109445.54</v>
      </c>
      <c r="GM122" s="35">
        <f t="shared" si="734"/>
        <v>-311623.81999999983</v>
      </c>
      <c r="GN122" s="36">
        <f t="shared" si="735"/>
        <v>0.78071174513255293</v>
      </c>
      <c r="GO122" s="35">
        <v>98250</v>
      </c>
      <c r="GP122" s="35">
        <f t="shared" si="706"/>
        <v>-125614.47</v>
      </c>
      <c r="GQ122" s="36">
        <f t="shared" si="707"/>
        <v>0.43888161439821155</v>
      </c>
      <c r="GR122" s="35">
        <v>187832</v>
      </c>
      <c r="GS122" s="35">
        <f t="shared" si="708"/>
        <v>-92298.530000000028</v>
      </c>
      <c r="GT122" s="36">
        <f t="shared" si="709"/>
        <v>0.67051599124165429</v>
      </c>
      <c r="GU122" s="35">
        <f t="shared" si="710"/>
        <v>286082</v>
      </c>
      <c r="GV122" s="35">
        <f t="shared" si="711"/>
        <v>-217913</v>
      </c>
      <c r="GW122" s="36">
        <f t="shared" si="712"/>
        <v>0.56762864710959438</v>
      </c>
      <c r="GX122" s="35">
        <v>264170</v>
      </c>
      <c r="GY122" s="35">
        <f t="shared" si="713"/>
        <v>-156175</v>
      </c>
      <c r="GZ122" s="36">
        <f t="shared" si="714"/>
        <v>0.62845995551273359</v>
      </c>
      <c r="HA122" s="35">
        <f t="shared" si="715"/>
        <v>550252</v>
      </c>
      <c r="HB122" s="35">
        <f t="shared" si="716"/>
        <v>-374088</v>
      </c>
      <c r="HC122" s="36">
        <f t="shared" si="717"/>
        <v>0.59529177575351067</v>
      </c>
      <c r="HD122" s="35">
        <v>234439</v>
      </c>
      <c r="HE122" s="35">
        <f t="shared" si="718"/>
        <v>49333.459999999992</v>
      </c>
      <c r="HF122" s="36">
        <f t="shared" si="719"/>
        <v>1.2665153079697129</v>
      </c>
      <c r="HG122" s="35">
        <f t="shared" si="720"/>
        <v>784691</v>
      </c>
      <c r="HH122" s="35">
        <f t="shared" si="721"/>
        <v>-324754.54000000004</v>
      </c>
      <c r="HI122" s="36">
        <f t="shared" si="722"/>
        <v>0.70728212580853678</v>
      </c>
      <c r="HJ122" s="22">
        <f t="shared" si="723"/>
        <v>258948.03</v>
      </c>
      <c r="HK122" s="37">
        <f t="shared" si="724"/>
        <v>-107168.9982</v>
      </c>
    </row>
    <row r="123" spans="1:219" s="1" customFormat="1" ht="11.25" x14ac:dyDescent="0.2">
      <c r="A123" s="13">
        <v>113</v>
      </c>
      <c r="B123" s="21">
        <v>63</v>
      </c>
      <c r="C123" s="21" t="s">
        <v>228</v>
      </c>
      <c r="D123" s="13">
        <v>7825706086</v>
      </c>
      <c r="E123" s="13"/>
      <c r="F123" s="13">
        <v>86618101</v>
      </c>
      <c r="G123" s="22"/>
      <c r="H123" s="22"/>
      <c r="I123" s="22"/>
      <c r="J123" s="23"/>
      <c r="K123" s="22"/>
      <c r="L123" s="22"/>
      <c r="M123" s="22"/>
      <c r="N123" s="23"/>
      <c r="O123" s="22"/>
      <c r="P123" s="22"/>
      <c r="Q123" s="22"/>
      <c r="R123" s="23"/>
      <c r="S123" s="22"/>
      <c r="T123" s="22"/>
      <c r="U123" s="22"/>
      <c r="V123" s="23"/>
      <c r="W123" s="22"/>
      <c r="X123" s="22"/>
      <c r="Y123" s="24"/>
      <c r="Z123" s="22"/>
      <c r="AA123" s="22"/>
      <c r="AB123" s="24"/>
      <c r="AC123" s="22"/>
      <c r="AD123" s="22"/>
      <c r="AE123" s="24"/>
      <c r="AF123" s="25"/>
      <c r="AG123" s="25"/>
      <c r="AH123" s="26"/>
      <c r="AI123" s="22"/>
      <c r="AJ123" s="22"/>
      <c r="AK123" s="24"/>
      <c r="AL123" s="22"/>
      <c r="AM123" s="22"/>
      <c r="AN123" s="24"/>
      <c r="AO123" s="22"/>
      <c r="AP123" s="22"/>
      <c r="AQ123" s="24"/>
      <c r="AR123" s="27"/>
      <c r="AS123" s="27"/>
      <c r="AT123" s="28"/>
      <c r="AU123" s="22"/>
      <c r="AV123" s="22"/>
      <c r="AW123" s="24"/>
      <c r="AX123" s="22"/>
      <c r="AY123" s="22"/>
      <c r="AZ123" s="24"/>
      <c r="BA123" s="22"/>
      <c r="BB123" s="22"/>
      <c r="BC123" s="24"/>
      <c r="BD123" s="27"/>
      <c r="BE123" s="27"/>
      <c r="BF123" s="28"/>
      <c r="BG123" s="22"/>
      <c r="BH123" s="22"/>
      <c r="BI123" s="24"/>
      <c r="BJ123" s="22"/>
      <c r="BK123" s="22"/>
      <c r="BL123" s="24"/>
      <c r="BM123" s="22"/>
      <c r="BN123" s="22"/>
      <c r="BO123" s="24"/>
      <c r="BP123" s="27"/>
      <c r="BQ123" s="22"/>
      <c r="BR123" s="24"/>
      <c r="BS123" s="22"/>
      <c r="BT123" s="22"/>
      <c r="BU123" s="24"/>
      <c r="BV123" s="22"/>
      <c r="BW123" s="22"/>
      <c r="BX123" s="24"/>
      <c r="BY123" s="22"/>
      <c r="BZ123" s="22"/>
      <c r="CA123" s="24"/>
      <c r="CB123" s="29"/>
      <c r="CC123" s="29"/>
      <c r="CD123" s="30"/>
      <c r="CE123" s="22"/>
      <c r="CF123" s="22"/>
      <c r="CG123" s="24"/>
      <c r="CH123" s="22"/>
      <c r="CI123" s="22"/>
      <c r="CJ123" s="24"/>
      <c r="CK123" s="22"/>
      <c r="CL123" s="22"/>
      <c r="CM123" s="24"/>
      <c r="CN123" s="29"/>
      <c r="CO123" s="29"/>
      <c r="CP123" s="30"/>
      <c r="CQ123" s="22"/>
      <c r="CR123" s="22"/>
      <c r="CS123" s="24"/>
      <c r="CT123" s="22"/>
      <c r="CU123" s="22"/>
      <c r="CV123" s="24"/>
      <c r="CW123" s="22"/>
      <c r="CX123" s="22"/>
      <c r="CY123" s="24"/>
      <c r="CZ123" s="29"/>
      <c r="DA123" s="29"/>
      <c r="DB123" s="30"/>
      <c r="DC123" s="22"/>
      <c r="DD123" s="22"/>
      <c r="DE123" s="24"/>
      <c r="DF123" s="22"/>
      <c r="DG123" s="22"/>
      <c r="DH123" s="24"/>
      <c r="DI123" s="22"/>
      <c r="DJ123" s="22"/>
      <c r="DK123" s="24"/>
      <c r="DL123" s="29">
        <v>490681</v>
      </c>
      <c r="DM123" s="29"/>
      <c r="DN123" s="30"/>
      <c r="DO123" s="22"/>
      <c r="DP123" s="22"/>
      <c r="DQ123" s="24"/>
      <c r="DR123" s="22"/>
      <c r="DS123" s="22"/>
      <c r="DT123" s="24"/>
      <c r="DU123" s="31"/>
      <c r="DV123" s="31"/>
      <c r="DW123" s="32"/>
      <c r="DX123" s="22"/>
      <c r="DY123" s="22"/>
      <c r="DZ123" s="24"/>
      <c r="EA123" s="31"/>
      <c r="EB123" s="31"/>
      <c r="EC123" s="32"/>
      <c r="ED123" s="22"/>
      <c r="EE123" s="22"/>
      <c r="EF123" s="24"/>
      <c r="EG123" s="22"/>
      <c r="EH123" s="22"/>
      <c r="EI123" s="24"/>
      <c r="EJ123" s="22"/>
      <c r="EK123" s="22"/>
      <c r="EL123" s="24"/>
      <c r="EM123" s="31">
        <v>583163</v>
      </c>
      <c r="EN123" s="31"/>
      <c r="EO123" s="32"/>
      <c r="EP123" s="22">
        <v>142869</v>
      </c>
      <c r="EQ123" s="22"/>
      <c r="ER123" s="24"/>
      <c r="ES123" s="22">
        <v>80321</v>
      </c>
      <c r="ET123" s="22">
        <f t="shared" si="736"/>
        <v>80321</v>
      </c>
      <c r="EU123" s="24" t="e">
        <f t="shared" si="737"/>
        <v>#DIV/0!</v>
      </c>
      <c r="EV123" s="31">
        <f t="shared" si="738"/>
        <v>806353</v>
      </c>
      <c r="EW123" s="31">
        <f t="shared" si="739"/>
        <v>315672</v>
      </c>
      <c r="EX123" s="32">
        <f t="shared" si="740"/>
        <v>1.6433344678110626</v>
      </c>
      <c r="EY123" s="22">
        <v>288037</v>
      </c>
      <c r="EZ123" s="22">
        <f t="shared" si="475"/>
        <v>288037</v>
      </c>
      <c r="FA123" s="24" t="e">
        <f t="shared" si="476"/>
        <v>#DIV/0!</v>
      </c>
      <c r="FB123" s="22">
        <v>257851</v>
      </c>
      <c r="FC123" s="22">
        <f t="shared" si="477"/>
        <v>257851</v>
      </c>
      <c r="FD123" s="24" t="e">
        <f t="shared" si="478"/>
        <v>#DIV/0!</v>
      </c>
      <c r="FE123" s="33">
        <f t="shared" si="725"/>
        <v>545888</v>
      </c>
      <c r="FF123" s="33">
        <f t="shared" si="479"/>
        <v>545888</v>
      </c>
      <c r="FG123" s="34" t="e">
        <f t="shared" si="480"/>
        <v>#DIV/0!</v>
      </c>
      <c r="FH123" s="22">
        <v>237041</v>
      </c>
      <c r="FI123" s="22">
        <f t="shared" si="481"/>
        <v>237041</v>
      </c>
      <c r="FJ123" s="24" t="e">
        <f t="shared" si="482"/>
        <v>#DIV/0!</v>
      </c>
      <c r="FK123" s="33">
        <f t="shared" si="726"/>
        <v>782929</v>
      </c>
      <c r="FL123" s="33">
        <f t="shared" si="483"/>
        <v>199766</v>
      </c>
      <c r="FM123" s="34">
        <f t="shared" si="484"/>
        <v>1.342556026359697</v>
      </c>
      <c r="FN123" s="22">
        <v>225383</v>
      </c>
      <c r="FO123" s="22">
        <f t="shared" si="485"/>
        <v>2193</v>
      </c>
      <c r="FP123" s="24">
        <f t="shared" si="486"/>
        <v>1.0098257090371432</v>
      </c>
      <c r="FQ123" s="35">
        <f t="shared" si="727"/>
        <v>1008312</v>
      </c>
      <c r="FR123" s="35">
        <f t="shared" si="728"/>
        <v>201959</v>
      </c>
      <c r="FS123" s="36">
        <f t="shared" si="729"/>
        <v>1.2504597862226594</v>
      </c>
      <c r="FT123" s="35">
        <v>316816.95</v>
      </c>
      <c r="FU123" s="35">
        <f t="shared" si="730"/>
        <v>28779.950000000012</v>
      </c>
      <c r="FV123" s="36">
        <f t="shared" si="731"/>
        <v>1.0999175453153589</v>
      </c>
      <c r="FW123" s="35">
        <v>282767</v>
      </c>
      <c r="FX123" s="35">
        <f t="shared" si="695"/>
        <v>24916</v>
      </c>
      <c r="FY123" s="36">
        <f t="shared" si="696"/>
        <v>1.0966294487901929</v>
      </c>
      <c r="FZ123" s="35">
        <f t="shared" si="697"/>
        <v>599583.94999999995</v>
      </c>
      <c r="GA123" s="35">
        <f t="shared" si="698"/>
        <v>53695.949999999953</v>
      </c>
      <c r="GB123" s="36">
        <f t="shared" si="699"/>
        <v>1.0983644080837094</v>
      </c>
      <c r="GC123" s="35">
        <v>273836</v>
      </c>
      <c r="GD123" s="35">
        <f t="shared" si="700"/>
        <v>36795</v>
      </c>
      <c r="GE123" s="36">
        <f t="shared" si="701"/>
        <v>1.155226311060112</v>
      </c>
      <c r="GF123" s="35">
        <f t="shared" si="702"/>
        <v>873419.95</v>
      </c>
      <c r="GG123" s="35">
        <f t="shared" si="703"/>
        <v>90490.949999999953</v>
      </c>
      <c r="GH123" s="36">
        <f t="shared" si="704"/>
        <v>1.1155800206659863</v>
      </c>
      <c r="GI123" s="35">
        <v>251854</v>
      </c>
      <c r="GJ123" s="35">
        <f t="shared" si="732"/>
        <v>26471</v>
      </c>
      <c r="GK123" s="36">
        <f t="shared" si="733"/>
        <v>1.1174489646512824</v>
      </c>
      <c r="GL123" s="35">
        <f t="shared" si="705"/>
        <v>1125273.95</v>
      </c>
      <c r="GM123" s="35">
        <f t="shared" si="734"/>
        <v>116961.94999999995</v>
      </c>
      <c r="GN123" s="36">
        <f t="shared" si="735"/>
        <v>1.1159977764818825</v>
      </c>
      <c r="GO123" s="35">
        <v>227638</v>
      </c>
      <c r="GP123" s="35">
        <f t="shared" si="706"/>
        <v>-89178.950000000012</v>
      </c>
      <c r="GQ123" s="36">
        <f t="shared" si="707"/>
        <v>0.71851584960968784</v>
      </c>
      <c r="GR123" s="35">
        <v>196655</v>
      </c>
      <c r="GS123" s="35">
        <f t="shared" si="708"/>
        <v>-86112</v>
      </c>
      <c r="GT123" s="36">
        <f t="shared" si="709"/>
        <v>0.69546658556337904</v>
      </c>
      <c r="GU123" s="35">
        <f t="shared" si="710"/>
        <v>424293</v>
      </c>
      <c r="GV123" s="35">
        <f t="shared" si="711"/>
        <v>-175290.94999999995</v>
      </c>
      <c r="GW123" s="36">
        <f t="shared" si="712"/>
        <v>0.70764569331784155</v>
      </c>
      <c r="GX123" s="35">
        <v>152217</v>
      </c>
      <c r="GY123" s="35">
        <f t="shared" si="713"/>
        <v>-121619</v>
      </c>
      <c r="GZ123" s="36">
        <f t="shared" si="714"/>
        <v>0.55586920638630422</v>
      </c>
      <c r="HA123" s="35">
        <f t="shared" si="715"/>
        <v>576510</v>
      </c>
      <c r="HB123" s="35">
        <f t="shared" si="716"/>
        <v>-296909.94999999995</v>
      </c>
      <c r="HC123" s="36">
        <f t="shared" si="717"/>
        <v>0.66006048980218512</v>
      </c>
      <c r="HD123" s="35">
        <v>199762</v>
      </c>
      <c r="HE123" s="35">
        <f t="shared" si="718"/>
        <v>-52092</v>
      </c>
      <c r="HF123" s="36">
        <f t="shared" si="719"/>
        <v>0.7931658818204198</v>
      </c>
      <c r="HG123" s="35">
        <f t="shared" si="720"/>
        <v>776272</v>
      </c>
      <c r="HH123" s="35">
        <f t="shared" si="721"/>
        <v>-349001.94999999995</v>
      </c>
      <c r="HI123" s="36">
        <f t="shared" si="722"/>
        <v>0.68985156903347855</v>
      </c>
      <c r="HJ123" s="22">
        <f t="shared" si="723"/>
        <v>256169.76</v>
      </c>
      <c r="HK123" s="37">
        <f t="shared" si="724"/>
        <v>-115170.64349999998</v>
      </c>
    </row>
    <row r="124" spans="1:219" s="1" customFormat="1" ht="11.25" x14ac:dyDescent="0.2">
      <c r="A124" s="13">
        <v>114</v>
      </c>
      <c r="B124" s="21">
        <v>36</v>
      </c>
      <c r="C124" s="40" t="s">
        <v>229</v>
      </c>
      <c r="D124" s="13">
        <v>1001044080</v>
      </c>
      <c r="E124" s="13" t="s">
        <v>169</v>
      </c>
      <c r="F124" s="13">
        <v>86618101</v>
      </c>
      <c r="G124" s="22">
        <v>50865</v>
      </c>
      <c r="H124" s="22">
        <v>87521</v>
      </c>
      <c r="I124" s="22">
        <v>60941</v>
      </c>
      <c r="J124" s="23">
        <f t="shared" ref="J124:J129" si="741">G124+H124+I124</f>
        <v>199327</v>
      </c>
      <c r="K124" s="22">
        <v>61162</v>
      </c>
      <c r="L124" s="22">
        <v>61316</v>
      </c>
      <c r="M124" s="22">
        <v>61536</v>
      </c>
      <c r="N124" s="23">
        <f t="shared" ref="N124:N129" si="742">J124+K124+L124+M124</f>
        <v>383341</v>
      </c>
      <c r="O124" s="22">
        <v>60038</v>
      </c>
      <c r="P124" s="22">
        <v>54187</v>
      </c>
      <c r="Q124" s="22">
        <v>54517</v>
      </c>
      <c r="R124" s="23">
        <f t="shared" ref="R124:R129" si="743">N124+O124+P124+Q124</f>
        <v>552083</v>
      </c>
      <c r="S124" s="22">
        <v>56158</v>
      </c>
      <c r="T124" s="22">
        <v>55099</v>
      </c>
      <c r="U124" s="22">
        <v>63955</v>
      </c>
      <c r="V124" s="23">
        <f t="shared" ref="V124:V129" si="744">R124+S124+T124+U124</f>
        <v>727295</v>
      </c>
      <c r="W124" s="22">
        <v>0</v>
      </c>
      <c r="X124" s="22">
        <f t="shared" ref="X124:X129" si="745">W124-G124</f>
        <v>-50865</v>
      </c>
      <c r="Y124" s="24">
        <f t="shared" ref="Y124:Y129" si="746">W124/G124</f>
        <v>0</v>
      </c>
      <c r="Z124" s="22">
        <v>106243</v>
      </c>
      <c r="AA124" s="22">
        <f t="shared" ref="AA124:AA129" si="747">Z124-H124</f>
        <v>18722</v>
      </c>
      <c r="AB124" s="24">
        <f t="shared" ref="AB124:AB129" si="748">Z124/H124</f>
        <v>1.2139143748357537</v>
      </c>
      <c r="AC124" s="22">
        <v>80703</v>
      </c>
      <c r="AD124" s="22">
        <f t="shared" ref="AD124:AD132" si="749">AC124-I124</f>
        <v>19762</v>
      </c>
      <c r="AE124" s="24">
        <f t="shared" ref="AE124:AE132" si="750">AC124/I124</f>
        <v>1.3242808618171675</v>
      </c>
      <c r="AF124" s="25">
        <f t="shared" ref="AF124:AF132" si="751">W124+Z124+AC124</f>
        <v>186946</v>
      </c>
      <c r="AG124" s="25">
        <f t="shared" ref="AG124:AG132" si="752">AF124-J124</f>
        <v>-12381</v>
      </c>
      <c r="AH124" s="26">
        <f t="shared" ref="AH124:AH132" si="753">AF124/J124</f>
        <v>0.93788598634404774</v>
      </c>
      <c r="AI124" s="22">
        <v>57155</v>
      </c>
      <c r="AJ124" s="22">
        <f t="shared" ref="AJ124:AJ132" si="754">AI124-K124</f>
        <v>-4007</v>
      </c>
      <c r="AK124" s="24">
        <f t="shared" ref="AK124:AK132" si="755">AI124/K124</f>
        <v>0.93448546483110428</v>
      </c>
      <c r="AL124" s="22">
        <v>40258</v>
      </c>
      <c r="AM124" s="22">
        <f t="shared" ref="AM124:AM132" si="756">AL124-L124</f>
        <v>-21058</v>
      </c>
      <c r="AN124" s="24">
        <f t="shared" ref="AN124:AN132" si="757">AL124/L124</f>
        <v>0.65656598603953287</v>
      </c>
      <c r="AO124" s="22">
        <v>38528</v>
      </c>
      <c r="AP124" s="22">
        <f t="shared" ref="AP124:AP132" si="758">AO124-M124</f>
        <v>-23008</v>
      </c>
      <c r="AQ124" s="24">
        <f t="shared" ref="AQ124:AQ132" si="759">AO124/M124</f>
        <v>0.62610504420176805</v>
      </c>
      <c r="AR124" s="27">
        <f t="shared" ref="AR124:AR132" si="760">AF124+AI124+AL124+AO124</f>
        <v>322887</v>
      </c>
      <c r="AS124" s="27">
        <f t="shared" ref="AS124:AS132" si="761">AR124-N124</f>
        <v>-60454</v>
      </c>
      <c r="AT124" s="28">
        <f t="shared" ref="AT124:AT132" si="762">AR124/N124</f>
        <v>0.84229706710213625</v>
      </c>
      <c r="AU124" s="22">
        <v>0</v>
      </c>
      <c r="AV124" s="22">
        <f t="shared" ref="AV124:AV132" si="763">AU124-O124</f>
        <v>-60038</v>
      </c>
      <c r="AW124" s="24">
        <f t="shared" ref="AW124:AW132" si="764">AU124/O124</f>
        <v>0</v>
      </c>
      <c r="AX124" s="22">
        <v>38679</v>
      </c>
      <c r="AY124" s="22">
        <f t="shared" ref="AY124:AY132" si="765">AX124-P124</f>
        <v>-15508</v>
      </c>
      <c r="AZ124" s="24">
        <f t="shared" ref="AZ124:AZ132" si="766">AX124/P124</f>
        <v>0.71380589440271647</v>
      </c>
      <c r="BA124" s="22">
        <v>98020</v>
      </c>
      <c r="BB124" s="22">
        <f t="shared" ref="BB124:BB132" si="767">BA124-Q124</f>
        <v>43503</v>
      </c>
      <c r="BC124" s="24">
        <f t="shared" ref="BC124:BC132" si="768">BA124/Q124</f>
        <v>1.7979712750151329</v>
      </c>
      <c r="BD124" s="27">
        <f t="shared" ref="BD124:BD132" si="769">AR124+AU124+AX124+BA124</f>
        <v>459586</v>
      </c>
      <c r="BE124" s="27">
        <f t="shared" ref="BE124:BE132" si="770">BD124-R124</f>
        <v>-92497</v>
      </c>
      <c r="BF124" s="28">
        <f t="shared" ref="BF124:BF132" si="771">BD124/R124</f>
        <v>0.83245816299360786</v>
      </c>
      <c r="BG124" s="22">
        <v>59242</v>
      </c>
      <c r="BH124" s="22">
        <f t="shared" ref="BH124:BH132" si="772">BG124-S124</f>
        <v>3084</v>
      </c>
      <c r="BI124" s="24">
        <f t="shared" ref="BI124:BI132" si="773">BG124/S124</f>
        <v>1.0549164856298301</v>
      </c>
      <c r="BJ124" s="22">
        <v>0</v>
      </c>
      <c r="BK124" s="22">
        <f t="shared" ref="BK124:BK132" si="774">BJ124-T124</f>
        <v>-55099</v>
      </c>
      <c r="BL124" s="24">
        <f t="shared" ref="BL124:BL132" si="775">BJ124/T124</f>
        <v>0</v>
      </c>
      <c r="BM124" s="22">
        <v>13550</v>
      </c>
      <c r="BN124" s="22">
        <f t="shared" ref="BN124:BN132" si="776">BM124-U124</f>
        <v>-50405</v>
      </c>
      <c r="BO124" s="24">
        <f t="shared" ref="BO124:BO132" si="777">BM124/U124</f>
        <v>0.21186771949026659</v>
      </c>
      <c r="BP124" s="27">
        <f t="shared" ref="BP124:BP132" si="778">BD124+BG124+BJ124+BM124</f>
        <v>532378</v>
      </c>
      <c r="BQ124" s="22">
        <f t="shared" ref="BQ124:BQ132" si="779">BP124-V124</f>
        <v>-194917</v>
      </c>
      <c r="BR124" s="24">
        <f t="shared" ref="BR124:BR132" si="780">BP124/V124</f>
        <v>0.73199733258168964</v>
      </c>
      <c r="BS124" s="22">
        <v>50926</v>
      </c>
      <c r="BT124" s="22">
        <f t="shared" ref="BT124:BT132" si="781">BS124-W124</f>
        <v>50926</v>
      </c>
      <c r="BU124" s="24" t="e">
        <f t="shared" ref="BU124:BU132" si="782">BS124/W124</f>
        <v>#DIV/0!</v>
      </c>
      <c r="BV124" s="22">
        <v>60135</v>
      </c>
      <c r="BW124" s="22">
        <f t="shared" ref="BW124:BW132" si="783">BV124-Z124</f>
        <v>-46108</v>
      </c>
      <c r="BX124" s="24">
        <f t="shared" ref="BX124:BX132" si="784">BV124/Z124</f>
        <v>0.56601376090660094</v>
      </c>
      <c r="BY124" s="22">
        <v>67480</v>
      </c>
      <c r="BZ124" s="22">
        <f t="shared" ref="BZ124:BZ132" si="785">BY124-AC124</f>
        <v>-13223</v>
      </c>
      <c r="CA124" s="24">
        <f t="shared" ref="CA124:CA132" si="786">BY124/AC124</f>
        <v>0.83615231156214764</v>
      </c>
      <c r="CB124" s="29">
        <f t="shared" ref="CB124:CB132" si="787">BS124+BV124+BY124</f>
        <v>178541</v>
      </c>
      <c r="CC124" s="29">
        <f t="shared" ref="CC124:CC132" si="788">CB124-AF124</f>
        <v>-8405</v>
      </c>
      <c r="CD124" s="30">
        <f t="shared" ref="CD124:CD132" si="789">CB124/AF124</f>
        <v>0.95504049297658145</v>
      </c>
      <c r="CE124" s="22">
        <v>61130</v>
      </c>
      <c r="CF124" s="22">
        <f t="shared" ref="CF124:CF132" si="790">CE124-AI124</f>
        <v>3975</v>
      </c>
      <c r="CG124" s="24">
        <f t="shared" ref="CG124:CG132" si="791">CE124/AI124</f>
        <v>1.0695477211092643</v>
      </c>
      <c r="CH124" s="22">
        <v>61128</v>
      </c>
      <c r="CI124" s="22">
        <f t="shared" ref="CI124:CI132" si="792">CH124-AL124</f>
        <v>20870</v>
      </c>
      <c r="CJ124" s="24">
        <f t="shared" ref="CJ124:CJ132" si="793">CH124/AL124</f>
        <v>1.5184062794972428</v>
      </c>
      <c r="CK124" s="22">
        <v>66523</v>
      </c>
      <c r="CL124" s="22">
        <f t="shared" ref="CL124:CL132" si="794">CK124-AO124</f>
        <v>27995</v>
      </c>
      <c r="CM124" s="24">
        <f t="shared" ref="CM124:CM132" si="795">CK124/AO124</f>
        <v>1.7266144102990033</v>
      </c>
      <c r="CN124" s="29">
        <f t="shared" ref="CN124:CN132" si="796">CB124+CE124+CH124+CK124</f>
        <v>367322</v>
      </c>
      <c r="CO124" s="29">
        <f t="shared" ref="CO124:CO132" si="797">CN124-AR124</f>
        <v>44435</v>
      </c>
      <c r="CP124" s="30">
        <f t="shared" ref="CP124:CP132" si="798">CN124/AR124</f>
        <v>1.1376178043711886</v>
      </c>
      <c r="CQ124" s="22">
        <v>61280</v>
      </c>
      <c r="CR124" s="22">
        <f t="shared" ref="CR124:CR132" si="799">CQ124-AU124</f>
        <v>61280</v>
      </c>
      <c r="CS124" s="24" t="e">
        <f t="shared" ref="CS124:CS132" si="800">CQ124/AU124</f>
        <v>#DIV/0!</v>
      </c>
      <c r="CT124" s="22">
        <v>23208</v>
      </c>
      <c r="CU124" s="22">
        <f t="shared" ref="CU124:CU132" si="801">CT124-AX124</f>
        <v>-15471</v>
      </c>
      <c r="CV124" s="24">
        <f t="shared" ref="CV124:CV132" si="802">CT124/AX124</f>
        <v>0.60001551229349259</v>
      </c>
      <c r="CW124" s="22">
        <v>30907</v>
      </c>
      <c r="CX124" s="22">
        <f t="shared" ref="CX124:CX132" si="803">CW124-BA124</f>
        <v>-67113</v>
      </c>
      <c r="CY124" s="24">
        <f t="shared" ref="CY124:CY132" si="804">CW124/BA124</f>
        <v>0.31531320138747193</v>
      </c>
      <c r="CZ124" s="29">
        <f t="shared" ref="CZ124:CZ134" si="805">CN124+CQ124+CT124+CW124</f>
        <v>482717</v>
      </c>
      <c r="DA124" s="29">
        <f t="shared" ref="DA124:DA134" si="806">CZ124-BD124</f>
        <v>23131</v>
      </c>
      <c r="DB124" s="30">
        <f t="shared" ref="DB124:DB134" si="807">CZ124/BD124</f>
        <v>1.050330079680408</v>
      </c>
      <c r="DC124" s="22">
        <v>28242</v>
      </c>
      <c r="DD124" s="22">
        <f t="shared" ref="DD124:DD132" si="808">DC124-BG124</f>
        <v>-31000</v>
      </c>
      <c r="DE124" s="24">
        <f t="shared" ref="DE124:DE132" si="809">DC124/BG124</f>
        <v>0.47672259545592655</v>
      </c>
      <c r="DF124" s="22">
        <v>28242</v>
      </c>
      <c r="DG124" s="22">
        <f t="shared" ref="DG124:DG134" si="810">DF124-BJ124</f>
        <v>28242</v>
      </c>
      <c r="DH124" s="24" t="e">
        <f t="shared" ref="DH124:DH134" si="811">DF124/BJ124</f>
        <v>#DIV/0!</v>
      </c>
      <c r="DI124" s="22">
        <v>33116</v>
      </c>
      <c r="DJ124" s="22">
        <f t="shared" ref="DJ124:DJ134" si="812">DI124-BM124</f>
        <v>19566</v>
      </c>
      <c r="DK124" s="24">
        <f t="shared" ref="DK124:DK134" si="813">DI124/BM124</f>
        <v>2.4439852398523985</v>
      </c>
      <c r="DL124" s="29">
        <f t="shared" ref="DL124:DL134" si="814">CZ124+DC124+DF124+DI124</f>
        <v>572317</v>
      </c>
      <c r="DM124" s="29">
        <f t="shared" ref="DM124:DM134" si="815">DL124-BP124</f>
        <v>39939</v>
      </c>
      <c r="DN124" s="30">
        <f t="shared" ref="DN124:DN134" si="816">DL124/BP124</f>
        <v>1.0750200045832097</v>
      </c>
      <c r="DO124" s="22">
        <v>58116</v>
      </c>
      <c r="DP124" s="22">
        <f t="shared" ref="DP124:DP134" si="817">DO124-BV124-BS124</f>
        <v>-52945</v>
      </c>
      <c r="DQ124" s="24">
        <f t="shared" ref="DQ124:DQ134" si="818">DO124/(BV124+BS124)</f>
        <v>0.52327999927967517</v>
      </c>
      <c r="DR124" s="22">
        <v>28899</v>
      </c>
      <c r="DS124" s="22">
        <f t="shared" ref="DS124:DS134" si="819">DR124-BY124</f>
        <v>-38581</v>
      </c>
      <c r="DT124" s="24">
        <f t="shared" ref="DT124:DT134" si="820">DR124/BY124</f>
        <v>0.42826022525192647</v>
      </c>
      <c r="DU124" s="31">
        <f t="shared" ref="DU124:DU134" si="821">DO124+DR124</f>
        <v>87015</v>
      </c>
      <c r="DV124" s="31">
        <f t="shared" ref="DV124:DV134" si="822">DU124-CB124</f>
        <v>-91526</v>
      </c>
      <c r="DW124" s="32">
        <f t="shared" ref="DW124:DW134" si="823">DU124/CB124</f>
        <v>0.48736704734486758</v>
      </c>
      <c r="DX124" s="22">
        <v>112311</v>
      </c>
      <c r="DY124" s="22">
        <f t="shared" ref="DY124:DY134" si="824">DX124-(CK124+CH124+CE124)</f>
        <v>-76470</v>
      </c>
      <c r="DZ124" s="24">
        <f t="shared" ref="DZ124:DZ134" si="825">DX124/(CK124+CH124+CE124)</f>
        <v>0.59492745562318239</v>
      </c>
      <c r="EA124" s="31">
        <f t="shared" ref="EA124:EA134" si="826">DU124+DX124</f>
        <v>199326</v>
      </c>
      <c r="EB124" s="31">
        <f t="shared" ref="EB124:EB134" si="827">EA124-CN124</f>
        <v>-167996</v>
      </c>
      <c r="EC124" s="32">
        <f t="shared" ref="EC124:EC134" si="828">EA124/CN124</f>
        <v>0.54264650633504119</v>
      </c>
      <c r="ED124" s="22">
        <v>52633</v>
      </c>
      <c r="EE124" s="22">
        <f t="shared" ref="EE124:EE134" si="829">ED124-CQ124</f>
        <v>-8647</v>
      </c>
      <c r="EF124" s="24">
        <f t="shared" ref="EF124:EF134" si="830">ED124/CQ124</f>
        <v>0.85889360313315932</v>
      </c>
      <c r="EG124" s="22">
        <v>52886</v>
      </c>
      <c r="EH124" s="22">
        <f t="shared" ref="EH124:EH134" si="831">EG124-CT124</f>
        <v>29678</v>
      </c>
      <c r="EI124" s="24">
        <f t="shared" ref="EI124:EI134" si="832">EG124/CT124</f>
        <v>2.2787831782144088</v>
      </c>
      <c r="EJ124" s="22">
        <v>55582</v>
      </c>
      <c r="EK124" s="22">
        <f t="shared" ref="EK124:EK134" si="833">EJ124-CW124</f>
        <v>24675</v>
      </c>
      <c r="EL124" s="24">
        <f t="shared" ref="EL124:EL134" si="834">EJ124/CW124</f>
        <v>1.7983628304267643</v>
      </c>
      <c r="EM124" s="31">
        <f t="shared" ref="EM124:EM134" si="835">EA124+ED124+EG124+EJ124</f>
        <v>360427</v>
      </c>
      <c r="EN124" s="31">
        <f t="shared" ref="EN124:EN134" si="836">EM124-CZ124</f>
        <v>-122290</v>
      </c>
      <c r="EO124" s="32">
        <f t="shared" ref="EO124:EO134" si="837">EM124/CZ124</f>
        <v>0.74666315874518607</v>
      </c>
      <c r="EP124" s="22">
        <v>106178</v>
      </c>
      <c r="EQ124" s="22">
        <f t="shared" ref="EQ124:EQ134" si="838">EP124-DF124-DC124</f>
        <v>49694</v>
      </c>
      <c r="ER124" s="24">
        <f t="shared" ref="ER124:ER134" si="839">EP124/(DC124+DF124)</f>
        <v>1.8797889667870546</v>
      </c>
      <c r="ES124" s="22">
        <v>59994</v>
      </c>
      <c r="ET124" s="22">
        <f t="shared" si="736"/>
        <v>26878</v>
      </c>
      <c r="EU124" s="24">
        <f t="shared" si="737"/>
        <v>1.811631839594154</v>
      </c>
      <c r="EV124" s="31">
        <f t="shared" si="738"/>
        <v>526599</v>
      </c>
      <c r="EW124" s="31">
        <f t="shared" si="739"/>
        <v>-45718</v>
      </c>
      <c r="EX124" s="32">
        <f t="shared" si="740"/>
        <v>0.92011769701057278</v>
      </c>
      <c r="EY124" s="22">
        <v>164902</v>
      </c>
      <c r="EZ124" s="22">
        <f t="shared" si="475"/>
        <v>77887</v>
      </c>
      <c r="FA124" s="24">
        <f t="shared" si="476"/>
        <v>1.8950985462276619</v>
      </c>
      <c r="FB124" s="22">
        <v>171370</v>
      </c>
      <c r="FC124" s="22">
        <f t="shared" si="477"/>
        <v>59059</v>
      </c>
      <c r="FD124" s="24">
        <f t="shared" si="478"/>
        <v>1.5258523207878125</v>
      </c>
      <c r="FE124" s="33">
        <f t="shared" si="725"/>
        <v>336272</v>
      </c>
      <c r="FF124" s="33">
        <f t="shared" si="479"/>
        <v>136946</v>
      </c>
      <c r="FG124" s="34">
        <f t="shared" si="480"/>
        <v>1.6870453428052536</v>
      </c>
      <c r="FH124" s="22">
        <v>185068</v>
      </c>
      <c r="FI124" s="22">
        <f t="shared" si="481"/>
        <v>23967</v>
      </c>
      <c r="FJ124" s="24">
        <f t="shared" si="482"/>
        <v>1.1487700262568203</v>
      </c>
      <c r="FK124" s="33">
        <f t="shared" si="726"/>
        <v>521340</v>
      </c>
      <c r="FL124" s="33">
        <f t="shared" si="483"/>
        <v>160913</v>
      </c>
      <c r="FM124" s="34">
        <f t="shared" si="484"/>
        <v>1.4464510150460426</v>
      </c>
      <c r="FN124" s="22">
        <v>197504</v>
      </c>
      <c r="FO124" s="22">
        <f t="shared" si="485"/>
        <v>31332</v>
      </c>
      <c r="FP124" s="24">
        <f t="shared" si="486"/>
        <v>1.1885516212117564</v>
      </c>
      <c r="FQ124" s="35">
        <f t="shared" si="727"/>
        <v>718844</v>
      </c>
      <c r="FR124" s="35">
        <f t="shared" si="728"/>
        <v>192245</v>
      </c>
      <c r="FS124" s="36">
        <f t="shared" si="729"/>
        <v>1.365069056340783</v>
      </c>
      <c r="FT124" s="35">
        <v>195822</v>
      </c>
      <c r="FU124" s="35">
        <f t="shared" si="730"/>
        <v>30920</v>
      </c>
      <c r="FV124" s="36">
        <f t="shared" si="731"/>
        <v>1.1875053061818535</v>
      </c>
      <c r="FW124" s="35">
        <v>199215</v>
      </c>
      <c r="FX124" s="35">
        <f t="shared" si="695"/>
        <v>27845</v>
      </c>
      <c r="FY124" s="36">
        <f t="shared" si="696"/>
        <v>1.162484682266441</v>
      </c>
      <c r="FZ124" s="35">
        <f t="shared" si="697"/>
        <v>395037</v>
      </c>
      <c r="GA124" s="35">
        <f t="shared" si="698"/>
        <v>58765</v>
      </c>
      <c r="GB124" s="36">
        <f t="shared" si="699"/>
        <v>1.1747543655136319</v>
      </c>
      <c r="GC124" s="35">
        <v>193877</v>
      </c>
      <c r="GD124" s="35">
        <f t="shared" si="700"/>
        <v>8809</v>
      </c>
      <c r="GE124" s="36">
        <f t="shared" si="701"/>
        <v>1.0475987204703137</v>
      </c>
      <c r="GF124" s="35">
        <f t="shared" si="702"/>
        <v>588914</v>
      </c>
      <c r="GG124" s="35">
        <f t="shared" si="703"/>
        <v>67574</v>
      </c>
      <c r="GH124" s="36">
        <f t="shared" si="704"/>
        <v>1.1296159895653508</v>
      </c>
      <c r="GI124" s="35">
        <v>213662</v>
      </c>
      <c r="GJ124" s="35">
        <f t="shared" si="732"/>
        <v>16158</v>
      </c>
      <c r="GK124" s="36">
        <f t="shared" si="733"/>
        <v>1.0818110012961764</v>
      </c>
      <c r="GL124" s="35">
        <f t="shared" si="705"/>
        <v>802576</v>
      </c>
      <c r="GM124" s="35">
        <f t="shared" si="734"/>
        <v>83732</v>
      </c>
      <c r="GN124" s="36">
        <f t="shared" si="735"/>
        <v>1.1164814619027217</v>
      </c>
      <c r="GO124" s="35">
        <v>158143</v>
      </c>
      <c r="GP124" s="35">
        <f t="shared" si="706"/>
        <v>-37679</v>
      </c>
      <c r="GQ124" s="36">
        <f t="shared" si="707"/>
        <v>0.8075854602649345</v>
      </c>
      <c r="GR124" s="35">
        <v>138496</v>
      </c>
      <c r="GS124" s="35">
        <f t="shared" si="708"/>
        <v>-60719</v>
      </c>
      <c r="GT124" s="36">
        <f t="shared" si="709"/>
        <v>0.69520869412443842</v>
      </c>
      <c r="GU124" s="35">
        <f t="shared" si="710"/>
        <v>296639</v>
      </c>
      <c r="GV124" s="35">
        <f t="shared" si="711"/>
        <v>-98398</v>
      </c>
      <c r="GW124" s="36">
        <f t="shared" si="712"/>
        <v>0.75091447130268807</v>
      </c>
      <c r="GX124" s="35"/>
      <c r="GY124" s="35">
        <f t="shared" si="713"/>
        <v>-193877</v>
      </c>
      <c r="GZ124" s="36">
        <f t="shared" si="714"/>
        <v>0</v>
      </c>
      <c r="HA124" s="35">
        <f t="shared" si="715"/>
        <v>296639</v>
      </c>
      <c r="HB124" s="35">
        <f t="shared" si="716"/>
        <v>-292275</v>
      </c>
      <c r="HC124" s="36">
        <f t="shared" si="717"/>
        <v>0.50370512502674414</v>
      </c>
      <c r="HD124" s="35">
        <v>0</v>
      </c>
      <c r="HE124" s="35">
        <f t="shared" si="718"/>
        <v>-213662</v>
      </c>
      <c r="HF124" s="36">
        <f t="shared" si="719"/>
        <v>0</v>
      </c>
      <c r="HG124" s="35">
        <f t="shared" si="720"/>
        <v>296639</v>
      </c>
      <c r="HH124" s="35">
        <f t="shared" si="721"/>
        <v>-505937</v>
      </c>
      <c r="HI124" s="36">
        <f t="shared" si="722"/>
        <v>0.36960861027491476</v>
      </c>
      <c r="HJ124" s="22">
        <f t="shared" si="723"/>
        <v>97890.87</v>
      </c>
      <c r="HK124" s="37">
        <f t="shared" si="724"/>
        <v>-166959.21</v>
      </c>
    </row>
    <row r="125" spans="1:219" s="1" customFormat="1" ht="11.25" x14ac:dyDescent="0.2">
      <c r="A125" s="13">
        <v>115</v>
      </c>
      <c r="B125" s="21">
        <v>25</v>
      </c>
      <c r="C125" s="21" t="s">
        <v>230</v>
      </c>
      <c r="D125" s="13">
        <v>1012000230</v>
      </c>
      <c r="E125" s="13">
        <v>101201001</v>
      </c>
      <c r="F125" s="13">
        <v>86618101</v>
      </c>
      <c r="G125" s="22">
        <v>35230</v>
      </c>
      <c r="H125" s="22">
        <v>42519</v>
      </c>
      <c r="I125" s="22">
        <v>34644</v>
      </c>
      <c r="J125" s="23">
        <f t="shared" si="741"/>
        <v>112393</v>
      </c>
      <c r="K125" s="22">
        <v>32141</v>
      </c>
      <c r="L125" s="22">
        <v>38846</v>
      </c>
      <c r="M125" s="22">
        <v>31671</v>
      </c>
      <c r="N125" s="23">
        <f t="shared" si="742"/>
        <v>215051</v>
      </c>
      <c r="O125" s="22">
        <v>34285</v>
      </c>
      <c r="P125" s="22">
        <v>45289</v>
      </c>
      <c r="Q125" s="22">
        <v>45470</v>
      </c>
      <c r="R125" s="23">
        <f t="shared" si="743"/>
        <v>340095</v>
      </c>
      <c r="S125" s="22">
        <v>46170</v>
      </c>
      <c r="T125" s="22">
        <v>41059</v>
      </c>
      <c r="U125" s="22">
        <v>37262</v>
      </c>
      <c r="V125" s="23">
        <f t="shared" si="744"/>
        <v>464586</v>
      </c>
      <c r="W125" s="22">
        <v>27749</v>
      </c>
      <c r="X125" s="22">
        <f t="shared" si="745"/>
        <v>-7481</v>
      </c>
      <c r="Y125" s="24">
        <f t="shared" si="746"/>
        <v>0.78765256883338064</v>
      </c>
      <c r="Z125" s="22">
        <v>25774</v>
      </c>
      <c r="AA125" s="22">
        <f t="shared" si="747"/>
        <v>-16745</v>
      </c>
      <c r="AB125" s="24">
        <f t="shared" si="748"/>
        <v>0.6061760624661916</v>
      </c>
      <c r="AC125" s="22">
        <v>23204</v>
      </c>
      <c r="AD125" s="22">
        <f t="shared" si="749"/>
        <v>-11440</v>
      </c>
      <c r="AE125" s="24">
        <f t="shared" si="750"/>
        <v>0.66978408959704427</v>
      </c>
      <c r="AF125" s="25">
        <f t="shared" si="751"/>
        <v>76727</v>
      </c>
      <c r="AG125" s="25">
        <f t="shared" si="752"/>
        <v>-35666</v>
      </c>
      <c r="AH125" s="26">
        <f t="shared" si="753"/>
        <v>0.6826670700132571</v>
      </c>
      <c r="AI125" s="22">
        <v>23139</v>
      </c>
      <c r="AJ125" s="22">
        <f t="shared" si="754"/>
        <v>-9002</v>
      </c>
      <c r="AK125" s="24">
        <f t="shared" si="755"/>
        <v>0.71992159546996048</v>
      </c>
      <c r="AL125" s="22">
        <v>23985</v>
      </c>
      <c r="AM125" s="22">
        <f t="shared" si="756"/>
        <v>-14861</v>
      </c>
      <c r="AN125" s="24">
        <f t="shared" si="757"/>
        <v>0.61743808886371832</v>
      </c>
      <c r="AO125" s="22">
        <v>24322</v>
      </c>
      <c r="AP125" s="22">
        <f t="shared" si="758"/>
        <v>-7349</v>
      </c>
      <c r="AQ125" s="24">
        <f t="shared" si="759"/>
        <v>0.76795806889583529</v>
      </c>
      <c r="AR125" s="27">
        <f t="shared" si="760"/>
        <v>148173</v>
      </c>
      <c r="AS125" s="27">
        <f t="shared" si="761"/>
        <v>-66878</v>
      </c>
      <c r="AT125" s="28">
        <f t="shared" si="762"/>
        <v>0.68901330382095405</v>
      </c>
      <c r="AU125" s="22">
        <v>23481</v>
      </c>
      <c r="AV125" s="22">
        <f t="shared" si="763"/>
        <v>-10804</v>
      </c>
      <c r="AW125" s="24">
        <f t="shared" si="764"/>
        <v>0.68487676826600552</v>
      </c>
      <c r="AX125" s="22">
        <v>26310</v>
      </c>
      <c r="AY125" s="22">
        <f t="shared" si="765"/>
        <v>-18979</v>
      </c>
      <c r="AZ125" s="24">
        <f t="shared" si="766"/>
        <v>0.58093576806730107</v>
      </c>
      <c r="BA125" s="22">
        <v>23948</v>
      </c>
      <c r="BB125" s="22">
        <f t="shared" si="767"/>
        <v>-21522</v>
      </c>
      <c r="BC125" s="24">
        <f t="shared" si="768"/>
        <v>0.52667692984385306</v>
      </c>
      <c r="BD125" s="27">
        <f t="shared" si="769"/>
        <v>221912</v>
      </c>
      <c r="BE125" s="27">
        <f t="shared" si="770"/>
        <v>-118183</v>
      </c>
      <c r="BF125" s="28">
        <f t="shared" si="771"/>
        <v>0.65250003675443624</v>
      </c>
      <c r="BG125" s="22">
        <v>20716</v>
      </c>
      <c r="BH125" s="22">
        <f t="shared" si="772"/>
        <v>-25454</v>
      </c>
      <c r="BI125" s="24">
        <f t="shared" si="773"/>
        <v>0.44868962529781242</v>
      </c>
      <c r="BJ125" s="22">
        <v>26132</v>
      </c>
      <c r="BK125" s="22">
        <f t="shared" si="774"/>
        <v>-14927</v>
      </c>
      <c r="BL125" s="24">
        <f t="shared" si="775"/>
        <v>0.63644998660464214</v>
      </c>
      <c r="BM125" s="22">
        <v>21465</v>
      </c>
      <c r="BN125" s="22">
        <f t="shared" si="776"/>
        <v>-15797</v>
      </c>
      <c r="BO125" s="24">
        <f t="shared" si="777"/>
        <v>0.57605603563952557</v>
      </c>
      <c r="BP125" s="27">
        <f t="shared" si="778"/>
        <v>290225</v>
      </c>
      <c r="BQ125" s="22">
        <f t="shared" si="779"/>
        <v>-174361</v>
      </c>
      <c r="BR125" s="24">
        <f t="shared" si="780"/>
        <v>0.62469596587068921</v>
      </c>
      <c r="BS125" s="22">
        <v>23252</v>
      </c>
      <c r="BT125" s="22">
        <f t="shared" si="781"/>
        <v>-4497</v>
      </c>
      <c r="BU125" s="24">
        <f t="shared" si="782"/>
        <v>0.83794010594976398</v>
      </c>
      <c r="BV125" s="22">
        <v>25691</v>
      </c>
      <c r="BW125" s="22">
        <f t="shared" si="783"/>
        <v>-83</v>
      </c>
      <c r="BX125" s="24">
        <f t="shared" si="784"/>
        <v>0.99677970047334519</v>
      </c>
      <c r="BY125" s="22">
        <v>42028</v>
      </c>
      <c r="BZ125" s="22">
        <f t="shared" si="785"/>
        <v>18824</v>
      </c>
      <c r="CA125" s="24">
        <f t="shared" si="786"/>
        <v>1.8112394414756077</v>
      </c>
      <c r="CB125" s="29">
        <f t="shared" si="787"/>
        <v>90971</v>
      </c>
      <c r="CC125" s="29">
        <f t="shared" si="788"/>
        <v>14244</v>
      </c>
      <c r="CD125" s="30">
        <f t="shared" si="789"/>
        <v>1.1856452096393708</v>
      </c>
      <c r="CE125" s="22">
        <v>46695</v>
      </c>
      <c r="CF125" s="22">
        <f t="shared" si="790"/>
        <v>23556</v>
      </c>
      <c r="CG125" s="24">
        <f t="shared" si="791"/>
        <v>2.0180215221055362</v>
      </c>
      <c r="CH125" s="22">
        <v>35076</v>
      </c>
      <c r="CI125" s="22">
        <f t="shared" si="792"/>
        <v>11091</v>
      </c>
      <c r="CJ125" s="24">
        <f t="shared" si="793"/>
        <v>1.4624140087554722</v>
      </c>
      <c r="CK125" s="22">
        <v>55317</v>
      </c>
      <c r="CL125" s="22">
        <f t="shared" si="794"/>
        <v>30995</v>
      </c>
      <c r="CM125" s="24">
        <f t="shared" si="795"/>
        <v>2.2743606611298413</v>
      </c>
      <c r="CN125" s="29">
        <f t="shared" si="796"/>
        <v>228059</v>
      </c>
      <c r="CO125" s="29">
        <f t="shared" si="797"/>
        <v>79886</v>
      </c>
      <c r="CP125" s="30">
        <f t="shared" si="798"/>
        <v>1.5391400592550599</v>
      </c>
      <c r="CQ125" s="22">
        <v>21200</v>
      </c>
      <c r="CR125" s="22">
        <f t="shared" si="799"/>
        <v>-2281</v>
      </c>
      <c r="CS125" s="24">
        <f t="shared" si="800"/>
        <v>0.9028576295728461</v>
      </c>
      <c r="CT125" s="22">
        <v>26286</v>
      </c>
      <c r="CU125" s="22">
        <f t="shared" si="801"/>
        <v>-24</v>
      </c>
      <c r="CV125" s="24">
        <f t="shared" si="802"/>
        <v>0.99908779931584946</v>
      </c>
      <c r="CW125" s="22">
        <v>20055</v>
      </c>
      <c r="CX125" s="22">
        <f t="shared" si="803"/>
        <v>-3893</v>
      </c>
      <c r="CY125" s="24">
        <f t="shared" si="804"/>
        <v>0.83743945214631699</v>
      </c>
      <c r="CZ125" s="29">
        <f t="shared" si="805"/>
        <v>295600</v>
      </c>
      <c r="DA125" s="29">
        <f t="shared" si="806"/>
        <v>73688</v>
      </c>
      <c r="DB125" s="30">
        <f t="shared" si="807"/>
        <v>1.332059555138974</v>
      </c>
      <c r="DC125" s="22">
        <v>21578</v>
      </c>
      <c r="DD125" s="22">
        <f t="shared" si="808"/>
        <v>862</v>
      </c>
      <c r="DE125" s="24">
        <f t="shared" si="809"/>
        <v>1.0416103494883182</v>
      </c>
      <c r="DF125" s="22">
        <v>23873</v>
      </c>
      <c r="DG125" s="22">
        <f t="shared" si="810"/>
        <v>-2259</v>
      </c>
      <c r="DH125" s="24">
        <f t="shared" si="811"/>
        <v>0.91355426297260067</v>
      </c>
      <c r="DI125" s="22">
        <v>22087</v>
      </c>
      <c r="DJ125" s="22">
        <f t="shared" si="812"/>
        <v>622</v>
      </c>
      <c r="DK125" s="24">
        <f t="shared" si="813"/>
        <v>1.028977405078034</v>
      </c>
      <c r="DL125" s="29">
        <f t="shared" si="814"/>
        <v>363138</v>
      </c>
      <c r="DM125" s="29">
        <f t="shared" si="815"/>
        <v>72913</v>
      </c>
      <c r="DN125" s="30">
        <f t="shared" si="816"/>
        <v>1.2512292187096219</v>
      </c>
      <c r="DO125" s="22">
        <v>46862</v>
      </c>
      <c r="DP125" s="22">
        <f t="shared" si="817"/>
        <v>-2081</v>
      </c>
      <c r="DQ125" s="24">
        <f t="shared" si="818"/>
        <v>0.95748115154363234</v>
      </c>
      <c r="DR125" s="22">
        <v>24512</v>
      </c>
      <c r="DS125" s="22">
        <f t="shared" si="819"/>
        <v>-17516</v>
      </c>
      <c r="DT125" s="24">
        <f t="shared" si="820"/>
        <v>0.58323022746740272</v>
      </c>
      <c r="DU125" s="31">
        <f t="shared" si="821"/>
        <v>71374</v>
      </c>
      <c r="DV125" s="31">
        <f t="shared" si="822"/>
        <v>-19597</v>
      </c>
      <c r="DW125" s="32">
        <f t="shared" si="823"/>
        <v>0.78457970122346687</v>
      </c>
      <c r="DX125" s="22">
        <v>76910</v>
      </c>
      <c r="DY125" s="22">
        <f t="shared" si="824"/>
        <v>-60178</v>
      </c>
      <c r="DZ125" s="24">
        <f t="shared" si="825"/>
        <v>0.56102649393090565</v>
      </c>
      <c r="EA125" s="31">
        <f t="shared" si="826"/>
        <v>148284</v>
      </c>
      <c r="EB125" s="31">
        <f t="shared" si="827"/>
        <v>-79775</v>
      </c>
      <c r="EC125" s="32">
        <f t="shared" si="828"/>
        <v>0.65020016750051524</v>
      </c>
      <c r="ED125" s="22">
        <v>48290</v>
      </c>
      <c r="EE125" s="22">
        <f t="shared" si="829"/>
        <v>27090</v>
      </c>
      <c r="EF125" s="24">
        <f t="shared" si="830"/>
        <v>2.2778301886792454</v>
      </c>
      <c r="EG125" s="22">
        <v>39775</v>
      </c>
      <c r="EH125" s="22">
        <f t="shared" si="831"/>
        <v>13489</v>
      </c>
      <c r="EI125" s="24">
        <f t="shared" si="832"/>
        <v>1.5131629004032565</v>
      </c>
      <c r="EJ125" s="22">
        <v>31951</v>
      </c>
      <c r="EK125" s="22">
        <f t="shared" si="833"/>
        <v>11896</v>
      </c>
      <c r="EL125" s="24">
        <f t="shared" si="834"/>
        <v>1.5931687858389429</v>
      </c>
      <c r="EM125" s="31">
        <f t="shared" si="835"/>
        <v>268300</v>
      </c>
      <c r="EN125" s="31">
        <f t="shared" si="836"/>
        <v>-27300</v>
      </c>
      <c r="EO125" s="32">
        <f t="shared" si="837"/>
        <v>0.90764546684709069</v>
      </c>
      <c r="EP125" s="22">
        <v>75897</v>
      </c>
      <c r="EQ125" s="22">
        <f t="shared" si="838"/>
        <v>30446</v>
      </c>
      <c r="ER125" s="24">
        <f t="shared" si="839"/>
        <v>1.6698642494114542</v>
      </c>
      <c r="ES125" s="22">
        <v>24493</v>
      </c>
      <c r="ET125" s="22">
        <f t="shared" si="736"/>
        <v>2406</v>
      </c>
      <c r="EU125" s="24">
        <f t="shared" si="737"/>
        <v>1.108932856431385</v>
      </c>
      <c r="EV125" s="31">
        <f t="shared" si="738"/>
        <v>368690</v>
      </c>
      <c r="EW125" s="31">
        <f t="shared" si="739"/>
        <v>5552</v>
      </c>
      <c r="EX125" s="32">
        <f t="shared" si="740"/>
        <v>1.0152889535107865</v>
      </c>
      <c r="EY125" s="22">
        <v>124140</v>
      </c>
      <c r="EZ125" s="22">
        <f t="shared" si="475"/>
        <v>52766</v>
      </c>
      <c r="FA125" s="24">
        <f t="shared" si="476"/>
        <v>1.7392888166559251</v>
      </c>
      <c r="FB125" s="22">
        <v>210208</v>
      </c>
      <c r="FC125" s="22">
        <f t="shared" si="477"/>
        <v>133298</v>
      </c>
      <c r="FD125" s="24">
        <f t="shared" si="478"/>
        <v>2.7331686386685736</v>
      </c>
      <c r="FE125" s="33">
        <f t="shared" si="725"/>
        <v>334348</v>
      </c>
      <c r="FF125" s="33">
        <f t="shared" si="479"/>
        <v>186064</v>
      </c>
      <c r="FG125" s="34">
        <f t="shared" si="480"/>
        <v>2.2547813654878475</v>
      </c>
      <c r="FH125" s="22">
        <v>208926</v>
      </c>
      <c r="FI125" s="22">
        <f t="shared" si="481"/>
        <v>88910</v>
      </c>
      <c r="FJ125" s="24">
        <f t="shared" si="482"/>
        <v>1.7408178909478735</v>
      </c>
      <c r="FK125" s="33">
        <f t="shared" si="726"/>
        <v>543274</v>
      </c>
      <c r="FL125" s="33">
        <f t="shared" si="483"/>
        <v>274974</v>
      </c>
      <c r="FM125" s="34">
        <f t="shared" si="484"/>
        <v>2.0248751397689153</v>
      </c>
      <c r="FN125" s="22">
        <v>239957</v>
      </c>
      <c r="FO125" s="22">
        <f t="shared" si="485"/>
        <v>139567</v>
      </c>
      <c r="FP125" s="24">
        <f t="shared" si="486"/>
        <v>2.3902480326725768</v>
      </c>
      <c r="FQ125" s="35">
        <f t="shared" si="727"/>
        <v>783231</v>
      </c>
      <c r="FR125" s="35">
        <f t="shared" si="728"/>
        <v>414541</v>
      </c>
      <c r="FS125" s="36">
        <f t="shared" si="729"/>
        <v>2.1243619300767582</v>
      </c>
      <c r="FT125" s="35">
        <v>270255</v>
      </c>
      <c r="FU125" s="35">
        <f t="shared" si="730"/>
        <v>146115</v>
      </c>
      <c r="FV125" s="36">
        <f t="shared" si="731"/>
        <v>2.1770178830352829</v>
      </c>
      <c r="FW125" s="35">
        <v>296086</v>
      </c>
      <c r="FX125" s="35">
        <f t="shared" si="695"/>
        <v>85878</v>
      </c>
      <c r="FY125" s="36">
        <f t="shared" si="696"/>
        <v>1.4085382097731771</v>
      </c>
      <c r="FZ125" s="35">
        <f t="shared" si="697"/>
        <v>566341</v>
      </c>
      <c r="GA125" s="35">
        <f t="shared" si="698"/>
        <v>231993</v>
      </c>
      <c r="GB125" s="36">
        <f t="shared" si="699"/>
        <v>1.693866869250003</v>
      </c>
      <c r="GC125" s="35">
        <v>295623</v>
      </c>
      <c r="GD125" s="35">
        <f t="shared" si="700"/>
        <v>86697</v>
      </c>
      <c r="GE125" s="36">
        <f t="shared" si="701"/>
        <v>1.4149651072628586</v>
      </c>
      <c r="GF125" s="35">
        <f t="shared" si="702"/>
        <v>861964</v>
      </c>
      <c r="GG125" s="35">
        <f t="shared" si="703"/>
        <v>318690</v>
      </c>
      <c r="GH125" s="36">
        <f t="shared" si="704"/>
        <v>1.5866100715292835</v>
      </c>
      <c r="GI125" s="35">
        <v>384005</v>
      </c>
      <c r="GJ125" s="35">
        <f t="shared" si="732"/>
        <v>144048</v>
      </c>
      <c r="GK125" s="36">
        <f t="shared" si="733"/>
        <v>1.6003075551036228</v>
      </c>
      <c r="GL125" s="35">
        <f t="shared" si="705"/>
        <v>1245969</v>
      </c>
      <c r="GM125" s="35">
        <f t="shared" si="734"/>
        <v>462738</v>
      </c>
      <c r="GN125" s="36">
        <f t="shared" si="735"/>
        <v>1.5908065436633636</v>
      </c>
      <c r="GO125" s="35">
        <v>171028</v>
      </c>
      <c r="GP125" s="35">
        <f t="shared" si="706"/>
        <v>-99227</v>
      </c>
      <c r="GQ125" s="36">
        <f t="shared" si="707"/>
        <v>0.63283935542358138</v>
      </c>
      <c r="GR125" s="35">
        <v>141796</v>
      </c>
      <c r="GS125" s="35">
        <f t="shared" si="708"/>
        <v>-154290</v>
      </c>
      <c r="GT125" s="36">
        <f t="shared" si="709"/>
        <v>0.47890140026884082</v>
      </c>
      <c r="GU125" s="35">
        <f t="shared" si="710"/>
        <v>312824</v>
      </c>
      <c r="GV125" s="35">
        <f t="shared" si="711"/>
        <v>-253517</v>
      </c>
      <c r="GW125" s="36">
        <f t="shared" si="712"/>
        <v>0.55235979736589791</v>
      </c>
      <c r="GX125" s="35">
        <v>229149</v>
      </c>
      <c r="GY125" s="35">
        <f t="shared" si="713"/>
        <v>-66474</v>
      </c>
      <c r="GZ125" s="36">
        <f t="shared" si="714"/>
        <v>0.77513928212622152</v>
      </c>
      <c r="HA125" s="35">
        <f t="shared" si="715"/>
        <v>541973</v>
      </c>
      <c r="HB125" s="35">
        <f t="shared" si="716"/>
        <v>-319991</v>
      </c>
      <c r="HC125" s="36">
        <f t="shared" si="717"/>
        <v>0.62876523845543431</v>
      </c>
      <c r="HD125" s="35">
        <v>131412</v>
      </c>
      <c r="HE125" s="35">
        <f t="shared" si="718"/>
        <v>-252593</v>
      </c>
      <c r="HF125" s="36">
        <f t="shared" si="719"/>
        <v>0.34221429408471243</v>
      </c>
      <c r="HG125" s="35">
        <f t="shared" si="720"/>
        <v>673385</v>
      </c>
      <c r="HH125" s="35">
        <f t="shared" si="721"/>
        <v>-572584</v>
      </c>
      <c r="HI125" s="36">
        <f t="shared" si="722"/>
        <v>0.540450845887819</v>
      </c>
      <c r="HJ125" s="22">
        <f t="shared" si="723"/>
        <v>222217.05</v>
      </c>
      <c r="HK125" s="37">
        <f t="shared" si="724"/>
        <v>-188952.72</v>
      </c>
    </row>
    <row r="126" spans="1:219" s="1" customFormat="1" ht="11.25" x14ac:dyDescent="0.2">
      <c r="A126" s="13">
        <v>116</v>
      </c>
      <c r="B126" s="21">
        <v>53</v>
      </c>
      <c r="C126" s="21" t="s">
        <v>231</v>
      </c>
      <c r="D126" s="13">
        <v>1012008736</v>
      </c>
      <c r="E126" s="13">
        <v>101201001</v>
      </c>
      <c r="F126" s="13">
        <v>86618101</v>
      </c>
      <c r="G126" s="22">
        <v>0</v>
      </c>
      <c r="H126" s="22">
        <v>0</v>
      </c>
      <c r="I126" s="22">
        <v>0</v>
      </c>
      <c r="J126" s="23">
        <f t="shared" si="741"/>
        <v>0</v>
      </c>
      <c r="K126" s="22">
        <v>93196</v>
      </c>
      <c r="L126" s="22">
        <v>37718</v>
      </c>
      <c r="M126" s="22">
        <v>52778</v>
      </c>
      <c r="N126" s="23">
        <f t="shared" si="742"/>
        <v>183692</v>
      </c>
      <c r="O126" s="22">
        <v>94348</v>
      </c>
      <c r="P126" s="22">
        <v>58300</v>
      </c>
      <c r="Q126" s="22">
        <v>48230</v>
      </c>
      <c r="R126" s="23">
        <f t="shared" si="743"/>
        <v>384570</v>
      </c>
      <c r="S126" s="22">
        <v>54411</v>
      </c>
      <c r="T126" s="22">
        <v>62000</v>
      </c>
      <c r="U126" s="22">
        <v>53852</v>
      </c>
      <c r="V126" s="23">
        <f t="shared" si="744"/>
        <v>554833</v>
      </c>
      <c r="W126" s="22">
        <v>61280</v>
      </c>
      <c r="X126" s="22">
        <f t="shared" si="745"/>
        <v>61280</v>
      </c>
      <c r="Y126" s="24" t="e">
        <f t="shared" si="746"/>
        <v>#DIV/0!</v>
      </c>
      <c r="Z126" s="22">
        <v>61702</v>
      </c>
      <c r="AA126" s="22">
        <f t="shared" si="747"/>
        <v>61702</v>
      </c>
      <c r="AB126" s="24" t="e">
        <f t="shared" si="748"/>
        <v>#DIV/0!</v>
      </c>
      <c r="AC126" s="22">
        <v>58750</v>
      </c>
      <c r="AD126" s="22">
        <f t="shared" si="749"/>
        <v>58750</v>
      </c>
      <c r="AE126" s="24" t="e">
        <f t="shared" si="750"/>
        <v>#DIV/0!</v>
      </c>
      <c r="AF126" s="25">
        <f t="shared" si="751"/>
        <v>181732</v>
      </c>
      <c r="AG126" s="25">
        <f t="shared" si="752"/>
        <v>181732</v>
      </c>
      <c r="AH126" s="26" t="e">
        <f t="shared" si="753"/>
        <v>#DIV/0!</v>
      </c>
      <c r="AI126" s="22">
        <v>52945</v>
      </c>
      <c r="AJ126" s="22">
        <f t="shared" si="754"/>
        <v>-40251</v>
      </c>
      <c r="AK126" s="24">
        <f t="shared" si="755"/>
        <v>0.56810378127816641</v>
      </c>
      <c r="AL126" s="22">
        <v>65792</v>
      </c>
      <c r="AM126" s="22">
        <f t="shared" si="756"/>
        <v>28074</v>
      </c>
      <c r="AN126" s="24">
        <f t="shared" si="757"/>
        <v>1.7443130600774166</v>
      </c>
      <c r="AO126" s="22">
        <v>70230</v>
      </c>
      <c r="AP126" s="22">
        <f t="shared" si="758"/>
        <v>17452</v>
      </c>
      <c r="AQ126" s="24">
        <f t="shared" si="759"/>
        <v>1.330668081397552</v>
      </c>
      <c r="AR126" s="27">
        <f t="shared" si="760"/>
        <v>370699</v>
      </c>
      <c r="AS126" s="27">
        <f t="shared" si="761"/>
        <v>187007</v>
      </c>
      <c r="AT126" s="28">
        <f t="shared" si="762"/>
        <v>2.0180465126407245</v>
      </c>
      <c r="AU126" s="22">
        <v>79078</v>
      </c>
      <c r="AV126" s="22">
        <f t="shared" si="763"/>
        <v>-15270</v>
      </c>
      <c r="AW126" s="24">
        <f t="shared" si="764"/>
        <v>0.83815237206936022</v>
      </c>
      <c r="AX126" s="22">
        <v>114640</v>
      </c>
      <c r="AY126" s="22">
        <f t="shared" si="765"/>
        <v>56340</v>
      </c>
      <c r="AZ126" s="24">
        <f t="shared" si="766"/>
        <v>1.9663807890222984</v>
      </c>
      <c r="BA126" s="22">
        <v>109461</v>
      </c>
      <c r="BB126" s="22">
        <f t="shared" si="767"/>
        <v>61231</v>
      </c>
      <c r="BC126" s="24">
        <f t="shared" si="768"/>
        <v>2.2695625129587396</v>
      </c>
      <c r="BD126" s="27">
        <f t="shared" si="769"/>
        <v>673878</v>
      </c>
      <c r="BE126" s="27">
        <f t="shared" si="770"/>
        <v>289308</v>
      </c>
      <c r="BF126" s="28">
        <f t="shared" si="771"/>
        <v>1.75228957016928</v>
      </c>
      <c r="BG126" s="22">
        <v>126046</v>
      </c>
      <c r="BH126" s="22">
        <f t="shared" si="772"/>
        <v>71635</v>
      </c>
      <c r="BI126" s="24">
        <f t="shared" si="773"/>
        <v>2.3165536380511296</v>
      </c>
      <c r="BJ126" s="22">
        <v>115562.41</v>
      </c>
      <c r="BK126" s="22">
        <f t="shared" si="774"/>
        <v>53562.41</v>
      </c>
      <c r="BL126" s="24">
        <f t="shared" si="775"/>
        <v>1.8639098387096775</v>
      </c>
      <c r="BM126" s="22">
        <v>136078</v>
      </c>
      <c r="BN126" s="22">
        <f t="shared" si="776"/>
        <v>82226</v>
      </c>
      <c r="BO126" s="24">
        <f t="shared" si="777"/>
        <v>2.5268885092475672</v>
      </c>
      <c r="BP126" s="27">
        <f t="shared" si="778"/>
        <v>1051564.4100000001</v>
      </c>
      <c r="BQ126" s="22">
        <f t="shared" si="779"/>
        <v>496731.41000000015</v>
      </c>
      <c r="BR126" s="24">
        <f t="shared" si="780"/>
        <v>1.8952809403910729</v>
      </c>
      <c r="BS126" s="22">
        <v>159972</v>
      </c>
      <c r="BT126" s="22">
        <f t="shared" si="781"/>
        <v>98692</v>
      </c>
      <c r="BU126" s="24">
        <f t="shared" si="782"/>
        <v>2.6105091383812011</v>
      </c>
      <c r="BV126" s="22">
        <v>110471</v>
      </c>
      <c r="BW126" s="22">
        <f t="shared" si="783"/>
        <v>48769</v>
      </c>
      <c r="BX126" s="24">
        <f t="shared" si="784"/>
        <v>1.7903957732326343</v>
      </c>
      <c r="BY126" s="22">
        <v>19592</v>
      </c>
      <c r="BZ126" s="22">
        <f t="shared" si="785"/>
        <v>-39158</v>
      </c>
      <c r="CA126" s="24">
        <f t="shared" si="786"/>
        <v>0.3334808510638298</v>
      </c>
      <c r="CB126" s="29">
        <f t="shared" si="787"/>
        <v>290035</v>
      </c>
      <c r="CC126" s="29">
        <f t="shared" si="788"/>
        <v>108303</v>
      </c>
      <c r="CD126" s="30">
        <f t="shared" si="789"/>
        <v>1.595948979816433</v>
      </c>
      <c r="CE126" s="22">
        <v>216911.61</v>
      </c>
      <c r="CF126" s="22">
        <f t="shared" si="790"/>
        <v>163966.60999999999</v>
      </c>
      <c r="CG126" s="24">
        <f t="shared" si="791"/>
        <v>4.0969234110869772</v>
      </c>
      <c r="CH126" s="22">
        <v>133378.72</v>
      </c>
      <c r="CI126" s="22">
        <f t="shared" si="792"/>
        <v>67586.720000000001</v>
      </c>
      <c r="CJ126" s="24">
        <f t="shared" si="793"/>
        <v>2.0272786964980547</v>
      </c>
      <c r="CK126" s="22">
        <v>214598</v>
      </c>
      <c r="CL126" s="22">
        <f t="shared" si="794"/>
        <v>144368</v>
      </c>
      <c r="CM126" s="24">
        <f t="shared" si="795"/>
        <v>3.0556457354406947</v>
      </c>
      <c r="CN126" s="29">
        <f t="shared" si="796"/>
        <v>854923.33</v>
      </c>
      <c r="CO126" s="29">
        <f t="shared" si="797"/>
        <v>484224.32999999996</v>
      </c>
      <c r="CP126" s="30">
        <f t="shared" si="798"/>
        <v>2.3062466583400547</v>
      </c>
      <c r="CQ126" s="22">
        <v>162987</v>
      </c>
      <c r="CR126" s="22">
        <f t="shared" si="799"/>
        <v>83909</v>
      </c>
      <c r="CS126" s="24">
        <f t="shared" si="800"/>
        <v>2.0610915804648573</v>
      </c>
      <c r="CT126" s="22">
        <v>195349</v>
      </c>
      <c r="CU126" s="22">
        <f t="shared" si="801"/>
        <v>80709</v>
      </c>
      <c r="CV126" s="24">
        <f t="shared" si="802"/>
        <v>1.7040212840195395</v>
      </c>
      <c r="CW126" s="22">
        <v>193764</v>
      </c>
      <c r="CX126" s="22">
        <f t="shared" si="803"/>
        <v>84303</v>
      </c>
      <c r="CY126" s="24">
        <f t="shared" si="804"/>
        <v>1.7701647162002905</v>
      </c>
      <c r="CZ126" s="29">
        <f t="shared" si="805"/>
        <v>1407023.33</v>
      </c>
      <c r="DA126" s="29">
        <f t="shared" si="806"/>
        <v>733145.33000000007</v>
      </c>
      <c r="DB126" s="30">
        <f t="shared" si="807"/>
        <v>2.0879496437040532</v>
      </c>
      <c r="DC126" s="22">
        <v>156472</v>
      </c>
      <c r="DD126" s="22">
        <f t="shared" si="808"/>
        <v>30426</v>
      </c>
      <c r="DE126" s="24">
        <f t="shared" si="809"/>
        <v>1.2413880646748012</v>
      </c>
      <c r="DF126" s="22">
        <v>225745</v>
      </c>
      <c r="DG126" s="22">
        <f t="shared" si="810"/>
        <v>110182.59</v>
      </c>
      <c r="DH126" s="24">
        <f t="shared" si="811"/>
        <v>1.9534466268053772</v>
      </c>
      <c r="DI126" s="22">
        <v>215013</v>
      </c>
      <c r="DJ126" s="22">
        <f t="shared" si="812"/>
        <v>78935</v>
      </c>
      <c r="DK126" s="24">
        <f t="shared" si="813"/>
        <v>1.5800717235703052</v>
      </c>
      <c r="DL126" s="29">
        <f t="shared" si="814"/>
        <v>2004253.33</v>
      </c>
      <c r="DM126" s="29">
        <f t="shared" si="815"/>
        <v>952688.91999999993</v>
      </c>
      <c r="DN126" s="30">
        <f t="shared" si="816"/>
        <v>1.9059729588984471</v>
      </c>
      <c r="DO126" s="22">
        <v>510672</v>
      </c>
      <c r="DP126" s="22">
        <f t="shared" si="817"/>
        <v>240229</v>
      </c>
      <c r="DQ126" s="24">
        <f t="shared" si="818"/>
        <v>1.8882796005073157</v>
      </c>
      <c r="DR126" s="22">
        <v>201492</v>
      </c>
      <c r="DS126" s="22">
        <f t="shared" si="819"/>
        <v>181900</v>
      </c>
      <c r="DT126" s="24">
        <f t="shared" si="820"/>
        <v>10.284401796651695</v>
      </c>
      <c r="DU126" s="31">
        <f t="shared" si="821"/>
        <v>712164</v>
      </c>
      <c r="DV126" s="31">
        <f t="shared" si="822"/>
        <v>422129</v>
      </c>
      <c r="DW126" s="32">
        <f t="shared" si="823"/>
        <v>2.4554415846363371</v>
      </c>
      <c r="DX126" s="22">
        <v>852904.45</v>
      </c>
      <c r="DY126" s="22">
        <f t="shared" si="824"/>
        <v>288016.12</v>
      </c>
      <c r="DZ126" s="24">
        <f t="shared" si="825"/>
        <v>1.5098638168007472</v>
      </c>
      <c r="EA126" s="31">
        <f t="shared" si="826"/>
        <v>1565068.45</v>
      </c>
      <c r="EB126" s="31">
        <f t="shared" si="827"/>
        <v>710145.12</v>
      </c>
      <c r="EC126" s="32">
        <f t="shared" si="828"/>
        <v>1.830653574514103</v>
      </c>
      <c r="ED126" s="22">
        <v>337789</v>
      </c>
      <c r="EE126" s="22">
        <f t="shared" si="829"/>
        <v>174802</v>
      </c>
      <c r="EF126" s="24">
        <f t="shared" si="830"/>
        <v>2.0724904440231429</v>
      </c>
      <c r="EG126" s="22">
        <v>313230</v>
      </c>
      <c r="EH126" s="22">
        <f t="shared" si="831"/>
        <v>117881</v>
      </c>
      <c r="EI126" s="24">
        <f t="shared" si="832"/>
        <v>1.6034379495159945</v>
      </c>
      <c r="EJ126" s="22">
        <v>332306</v>
      </c>
      <c r="EK126" s="22">
        <f t="shared" si="833"/>
        <v>138542</v>
      </c>
      <c r="EL126" s="24">
        <f t="shared" si="834"/>
        <v>1.7150038190788794</v>
      </c>
      <c r="EM126" s="31">
        <f t="shared" si="835"/>
        <v>2548393.4500000002</v>
      </c>
      <c r="EN126" s="31">
        <f t="shared" si="836"/>
        <v>1141370.1200000001</v>
      </c>
      <c r="EO126" s="32">
        <f t="shared" si="837"/>
        <v>1.8111948790500865</v>
      </c>
      <c r="EP126" s="22">
        <v>551780</v>
      </c>
      <c r="EQ126" s="22">
        <f t="shared" si="838"/>
        <v>169563</v>
      </c>
      <c r="ER126" s="24">
        <f t="shared" si="839"/>
        <v>1.443630189133398</v>
      </c>
      <c r="ES126" s="22">
        <v>223724</v>
      </c>
      <c r="ET126" s="22">
        <f t="shared" si="736"/>
        <v>8711</v>
      </c>
      <c r="EU126" s="24">
        <f t="shared" si="737"/>
        <v>1.0405138293963621</v>
      </c>
      <c r="EV126" s="31">
        <f t="shared" si="738"/>
        <v>3323897.45</v>
      </c>
      <c r="EW126" s="31">
        <f t="shared" si="739"/>
        <v>1319644.1200000001</v>
      </c>
      <c r="EX126" s="32">
        <f t="shared" si="740"/>
        <v>1.6584218173657719</v>
      </c>
      <c r="EY126" s="22">
        <v>703019</v>
      </c>
      <c r="EZ126" s="22">
        <f t="shared" si="475"/>
        <v>-9145</v>
      </c>
      <c r="FA126" s="24">
        <f t="shared" si="476"/>
        <v>0.9871588566678462</v>
      </c>
      <c r="FB126" s="22">
        <v>694264</v>
      </c>
      <c r="FC126" s="22">
        <f t="shared" si="477"/>
        <v>-158640.44999999995</v>
      </c>
      <c r="FD126" s="24">
        <f t="shared" si="478"/>
        <v>0.81399973936119108</v>
      </c>
      <c r="FE126" s="33">
        <f t="shared" si="725"/>
        <v>1397283</v>
      </c>
      <c r="FF126" s="33">
        <f t="shared" si="479"/>
        <v>-167785.44999999995</v>
      </c>
      <c r="FG126" s="34">
        <f t="shared" si="480"/>
        <v>0.89279353883850898</v>
      </c>
      <c r="FH126" s="22">
        <v>741359</v>
      </c>
      <c r="FI126" s="22">
        <f t="shared" si="481"/>
        <v>-241966</v>
      </c>
      <c r="FJ126" s="24">
        <f t="shared" si="482"/>
        <v>0.75393079602369517</v>
      </c>
      <c r="FK126" s="33">
        <f t="shared" si="726"/>
        <v>2138642</v>
      </c>
      <c r="FL126" s="33">
        <f t="shared" si="483"/>
        <v>-409751.45000000019</v>
      </c>
      <c r="FM126" s="34">
        <f t="shared" si="484"/>
        <v>0.83921185718005975</v>
      </c>
      <c r="FN126" s="22">
        <v>720773.22</v>
      </c>
      <c r="FO126" s="22">
        <f t="shared" si="485"/>
        <v>-54730.780000000028</v>
      </c>
      <c r="FP126" s="24">
        <f t="shared" si="486"/>
        <v>0.9294255348779632</v>
      </c>
      <c r="FQ126" s="35">
        <f t="shared" si="727"/>
        <v>2859415.2199999997</v>
      </c>
      <c r="FR126" s="35">
        <f t="shared" si="728"/>
        <v>-464482.23000000045</v>
      </c>
      <c r="FS126" s="36">
        <f t="shared" si="729"/>
        <v>0.86025975921730069</v>
      </c>
      <c r="FT126" s="35">
        <v>544826</v>
      </c>
      <c r="FU126" s="35">
        <f t="shared" si="730"/>
        <v>-158193</v>
      </c>
      <c r="FV126" s="36">
        <f t="shared" si="731"/>
        <v>0.77498047705680784</v>
      </c>
      <c r="FW126" s="35">
        <v>661522</v>
      </c>
      <c r="FX126" s="35">
        <f t="shared" si="695"/>
        <v>-32742</v>
      </c>
      <c r="FY126" s="36">
        <f t="shared" si="696"/>
        <v>0.9528392657548137</v>
      </c>
      <c r="FZ126" s="35">
        <f t="shared" si="697"/>
        <v>1206348</v>
      </c>
      <c r="GA126" s="35">
        <f t="shared" si="698"/>
        <v>-190935</v>
      </c>
      <c r="GB126" s="36">
        <f t="shared" si="699"/>
        <v>0.86335266370520503</v>
      </c>
      <c r="GC126" s="35">
        <v>847599.57</v>
      </c>
      <c r="GD126" s="35">
        <f t="shared" si="700"/>
        <v>106240.56999999995</v>
      </c>
      <c r="GE126" s="36">
        <f t="shared" si="701"/>
        <v>1.1433051598483326</v>
      </c>
      <c r="GF126" s="35">
        <f t="shared" si="702"/>
        <v>2053947.5699999998</v>
      </c>
      <c r="GG126" s="35">
        <f t="shared" si="703"/>
        <v>-84694.430000000168</v>
      </c>
      <c r="GH126" s="36">
        <f t="shared" si="704"/>
        <v>0.96039803295736259</v>
      </c>
      <c r="GI126" s="35">
        <v>594970</v>
      </c>
      <c r="GJ126" s="35">
        <f t="shared" si="732"/>
        <v>-125803.21999999997</v>
      </c>
      <c r="GK126" s="36">
        <f t="shared" si="733"/>
        <v>0.82546074616923204</v>
      </c>
      <c r="GL126" s="35">
        <f t="shared" si="705"/>
        <v>2648917.5699999998</v>
      </c>
      <c r="GM126" s="35">
        <f t="shared" si="734"/>
        <v>-210497.64999999991</v>
      </c>
      <c r="GN126" s="36">
        <f t="shared" si="735"/>
        <v>0.92638437099736781</v>
      </c>
      <c r="GO126" s="35">
        <v>551864</v>
      </c>
      <c r="GP126" s="35">
        <f t="shared" si="706"/>
        <v>7038</v>
      </c>
      <c r="GQ126" s="36">
        <f t="shared" si="707"/>
        <v>1.0129178857103001</v>
      </c>
      <c r="GR126" s="35">
        <v>548189</v>
      </c>
      <c r="GS126" s="35">
        <f t="shared" si="708"/>
        <v>-113333</v>
      </c>
      <c r="GT126" s="36">
        <f t="shared" si="709"/>
        <v>0.82867841130000208</v>
      </c>
      <c r="GU126" s="35">
        <f t="shared" si="710"/>
        <v>1100053</v>
      </c>
      <c r="GV126" s="35">
        <f t="shared" si="711"/>
        <v>-106295</v>
      </c>
      <c r="GW126" s="36">
        <f t="shared" si="712"/>
        <v>0.91188695136063558</v>
      </c>
      <c r="GX126" s="35">
        <v>566812</v>
      </c>
      <c r="GY126" s="35">
        <f t="shared" si="713"/>
        <v>-280787.56999999995</v>
      </c>
      <c r="GZ126" s="36">
        <f t="shared" si="714"/>
        <v>0.66872615331789287</v>
      </c>
      <c r="HA126" s="35">
        <f t="shared" si="715"/>
        <v>1666865</v>
      </c>
      <c r="HB126" s="35">
        <f t="shared" si="716"/>
        <v>-387082.56999999983</v>
      </c>
      <c r="HC126" s="36">
        <f t="shared" si="717"/>
        <v>0.81154213688132271</v>
      </c>
      <c r="HD126" s="35">
        <v>314550</v>
      </c>
      <c r="HE126" s="35">
        <f t="shared" si="718"/>
        <v>-280420</v>
      </c>
      <c r="HF126" s="36">
        <f t="shared" si="719"/>
        <v>0.5286821184261391</v>
      </c>
      <c r="HG126" s="35">
        <f t="shared" si="720"/>
        <v>1981415</v>
      </c>
      <c r="HH126" s="35">
        <f t="shared" si="721"/>
        <v>-667502.56999999983</v>
      </c>
      <c r="HI126" s="36">
        <f t="shared" si="722"/>
        <v>0.7480093085720293</v>
      </c>
      <c r="HJ126" s="22">
        <f t="shared" si="723"/>
        <v>653866.94999999995</v>
      </c>
      <c r="HK126" s="37">
        <f t="shared" si="724"/>
        <v>-220275.84809999994</v>
      </c>
    </row>
    <row r="127" spans="1:219" s="1" customFormat="1" ht="11.25" x14ac:dyDescent="0.2">
      <c r="A127" s="13">
        <v>117</v>
      </c>
      <c r="B127" s="21">
        <v>46</v>
      </c>
      <c r="C127" s="21" t="s">
        <v>232</v>
      </c>
      <c r="D127" s="13">
        <v>1012000335</v>
      </c>
      <c r="E127" s="13" t="s">
        <v>127</v>
      </c>
      <c r="F127" s="13">
        <v>86618101</v>
      </c>
      <c r="G127" s="22">
        <v>43495</v>
      </c>
      <c r="H127" s="22">
        <v>44199</v>
      </c>
      <c r="I127" s="22">
        <v>49251</v>
      </c>
      <c r="J127" s="23">
        <f t="shared" si="741"/>
        <v>136945</v>
      </c>
      <c r="K127" s="22">
        <v>48150</v>
      </c>
      <c r="L127" s="22">
        <v>87042</v>
      </c>
      <c r="M127" s="22">
        <v>17151</v>
      </c>
      <c r="N127" s="23">
        <f t="shared" si="742"/>
        <v>289288</v>
      </c>
      <c r="O127" s="22">
        <v>17151</v>
      </c>
      <c r="P127" s="22">
        <v>17150</v>
      </c>
      <c r="Q127" s="22">
        <v>34041</v>
      </c>
      <c r="R127" s="23">
        <f t="shared" si="743"/>
        <v>357630</v>
      </c>
      <c r="S127" s="22">
        <v>14245.99</v>
      </c>
      <c r="T127" s="22">
        <v>17332</v>
      </c>
      <c r="U127" s="22">
        <v>20699</v>
      </c>
      <c r="V127" s="23">
        <f t="shared" si="744"/>
        <v>409906.99</v>
      </c>
      <c r="W127" s="22">
        <v>21986</v>
      </c>
      <c r="X127" s="22">
        <f t="shared" si="745"/>
        <v>-21509</v>
      </c>
      <c r="Y127" s="24">
        <f t="shared" si="746"/>
        <v>0.50548338889527533</v>
      </c>
      <c r="Z127" s="22">
        <v>21986</v>
      </c>
      <c r="AA127" s="22">
        <f t="shared" si="747"/>
        <v>-22213</v>
      </c>
      <c r="AB127" s="24">
        <f t="shared" si="748"/>
        <v>0.4974320685988371</v>
      </c>
      <c r="AC127" s="22">
        <v>21986</v>
      </c>
      <c r="AD127" s="22">
        <f t="shared" si="749"/>
        <v>-27265</v>
      </c>
      <c r="AE127" s="24">
        <f t="shared" si="750"/>
        <v>0.44640717954965381</v>
      </c>
      <c r="AF127" s="25">
        <f t="shared" si="751"/>
        <v>65958</v>
      </c>
      <c r="AG127" s="25">
        <f t="shared" si="752"/>
        <v>-70987</v>
      </c>
      <c r="AH127" s="26">
        <f t="shared" si="753"/>
        <v>0.48163861404213371</v>
      </c>
      <c r="AI127" s="22">
        <v>21986</v>
      </c>
      <c r="AJ127" s="22">
        <f t="shared" si="754"/>
        <v>-26164</v>
      </c>
      <c r="AK127" s="24">
        <f t="shared" si="755"/>
        <v>0.45661474558670823</v>
      </c>
      <c r="AL127" s="22">
        <v>21986</v>
      </c>
      <c r="AM127" s="22">
        <f t="shared" si="756"/>
        <v>-65056</v>
      </c>
      <c r="AN127" s="24">
        <f t="shared" si="757"/>
        <v>0.25259070333861816</v>
      </c>
      <c r="AO127" s="22">
        <v>21987</v>
      </c>
      <c r="AP127" s="22">
        <f t="shared" si="758"/>
        <v>4836</v>
      </c>
      <c r="AQ127" s="24">
        <f t="shared" si="759"/>
        <v>1.2819660661185937</v>
      </c>
      <c r="AR127" s="27">
        <f t="shared" si="760"/>
        <v>131917</v>
      </c>
      <c r="AS127" s="27">
        <f t="shared" si="761"/>
        <v>-157371</v>
      </c>
      <c r="AT127" s="28">
        <f t="shared" si="762"/>
        <v>0.45600577970741962</v>
      </c>
      <c r="AU127" s="22">
        <v>29596</v>
      </c>
      <c r="AV127" s="22">
        <f t="shared" si="763"/>
        <v>12445</v>
      </c>
      <c r="AW127" s="24">
        <f t="shared" si="764"/>
        <v>1.7256136668415836</v>
      </c>
      <c r="AX127" s="22">
        <v>19611</v>
      </c>
      <c r="AY127" s="22">
        <f t="shared" si="765"/>
        <v>2461</v>
      </c>
      <c r="AZ127" s="24">
        <f t="shared" si="766"/>
        <v>1.1434985422740525</v>
      </c>
      <c r="BA127" s="22">
        <v>18661</v>
      </c>
      <c r="BB127" s="22">
        <f t="shared" si="767"/>
        <v>-15380</v>
      </c>
      <c r="BC127" s="24">
        <f t="shared" si="768"/>
        <v>0.54819188625481041</v>
      </c>
      <c r="BD127" s="27">
        <f t="shared" si="769"/>
        <v>199785</v>
      </c>
      <c r="BE127" s="27">
        <f t="shared" si="770"/>
        <v>-157845</v>
      </c>
      <c r="BF127" s="28">
        <f t="shared" si="771"/>
        <v>0.55863602046808158</v>
      </c>
      <c r="BG127" s="22">
        <v>18662</v>
      </c>
      <c r="BH127" s="22">
        <f t="shared" si="772"/>
        <v>4416.01</v>
      </c>
      <c r="BI127" s="24">
        <f t="shared" si="773"/>
        <v>1.3099826688071521</v>
      </c>
      <c r="BJ127" s="22">
        <v>6580</v>
      </c>
      <c r="BK127" s="22">
        <f t="shared" si="774"/>
        <v>-10752</v>
      </c>
      <c r="BL127" s="24">
        <f t="shared" si="775"/>
        <v>0.37964458804523427</v>
      </c>
      <c r="BM127" s="22">
        <v>21986</v>
      </c>
      <c r="BN127" s="22">
        <f t="shared" si="776"/>
        <v>1287</v>
      </c>
      <c r="BO127" s="24">
        <f t="shared" si="777"/>
        <v>1.0621769167592636</v>
      </c>
      <c r="BP127" s="27">
        <f t="shared" si="778"/>
        <v>247013</v>
      </c>
      <c r="BQ127" s="22">
        <f t="shared" si="779"/>
        <v>-162893.99</v>
      </c>
      <c r="BR127" s="24">
        <f t="shared" si="780"/>
        <v>0.60260743540870088</v>
      </c>
      <c r="BS127" s="22">
        <v>21986</v>
      </c>
      <c r="BT127" s="22">
        <f t="shared" si="781"/>
        <v>0</v>
      </c>
      <c r="BU127" s="24">
        <f t="shared" si="782"/>
        <v>1</v>
      </c>
      <c r="BV127" s="22">
        <v>39174.879999999997</v>
      </c>
      <c r="BW127" s="22">
        <f t="shared" si="783"/>
        <v>17188.879999999997</v>
      </c>
      <c r="BX127" s="24">
        <f t="shared" si="784"/>
        <v>1.7818102428818339</v>
      </c>
      <c r="BY127" s="22">
        <v>21986</v>
      </c>
      <c r="BZ127" s="22">
        <f t="shared" si="785"/>
        <v>0</v>
      </c>
      <c r="CA127" s="24">
        <f t="shared" si="786"/>
        <v>1</v>
      </c>
      <c r="CB127" s="29">
        <f t="shared" si="787"/>
        <v>83146.880000000005</v>
      </c>
      <c r="CC127" s="29">
        <f t="shared" si="788"/>
        <v>17188.880000000005</v>
      </c>
      <c r="CD127" s="30">
        <f t="shared" si="789"/>
        <v>1.2606034142939446</v>
      </c>
      <c r="CE127" s="22">
        <v>22590.07</v>
      </c>
      <c r="CF127" s="22">
        <f t="shared" si="790"/>
        <v>604.06999999999971</v>
      </c>
      <c r="CG127" s="24">
        <f t="shared" si="791"/>
        <v>1.0274752114982262</v>
      </c>
      <c r="CH127" s="22">
        <v>22200.39</v>
      </c>
      <c r="CI127" s="22">
        <f t="shared" si="792"/>
        <v>214.38999999999942</v>
      </c>
      <c r="CJ127" s="24">
        <f t="shared" si="793"/>
        <v>1.0097512053124715</v>
      </c>
      <c r="CK127" s="22">
        <v>26025</v>
      </c>
      <c r="CL127" s="22">
        <f t="shared" si="794"/>
        <v>4038</v>
      </c>
      <c r="CM127" s="24">
        <f t="shared" si="795"/>
        <v>1.1836539773502524</v>
      </c>
      <c r="CN127" s="29">
        <f t="shared" si="796"/>
        <v>153962.34000000003</v>
      </c>
      <c r="CO127" s="29">
        <f t="shared" si="797"/>
        <v>22045.340000000026</v>
      </c>
      <c r="CP127" s="30">
        <f t="shared" si="798"/>
        <v>1.1671152315471094</v>
      </c>
      <c r="CQ127" s="22">
        <v>37828</v>
      </c>
      <c r="CR127" s="22">
        <f t="shared" si="799"/>
        <v>8232</v>
      </c>
      <c r="CS127" s="24">
        <f t="shared" si="800"/>
        <v>1.2781456953642385</v>
      </c>
      <c r="CT127" s="22">
        <v>9633</v>
      </c>
      <c r="CU127" s="22">
        <f t="shared" si="801"/>
        <v>-9978</v>
      </c>
      <c r="CV127" s="24">
        <f t="shared" si="802"/>
        <v>0.49120391616949671</v>
      </c>
      <c r="CW127" s="22">
        <v>17921</v>
      </c>
      <c r="CX127" s="22">
        <f t="shared" si="803"/>
        <v>-740</v>
      </c>
      <c r="CY127" s="24">
        <f t="shared" si="804"/>
        <v>0.96034510476394619</v>
      </c>
      <c r="CZ127" s="29">
        <f t="shared" si="805"/>
        <v>219344.34000000003</v>
      </c>
      <c r="DA127" s="29">
        <f t="shared" si="806"/>
        <v>19559.340000000026</v>
      </c>
      <c r="DB127" s="30">
        <f t="shared" si="807"/>
        <v>1.0979019445904348</v>
      </c>
      <c r="DC127" s="22">
        <v>27204</v>
      </c>
      <c r="DD127" s="22">
        <f t="shared" si="808"/>
        <v>8542</v>
      </c>
      <c r="DE127" s="24">
        <f t="shared" si="809"/>
        <v>1.4577215732504554</v>
      </c>
      <c r="DF127" s="22">
        <v>19633</v>
      </c>
      <c r="DG127" s="22">
        <f t="shared" si="810"/>
        <v>13053</v>
      </c>
      <c r="DH127" s="24">
        <f t="shared" si="811"/>
        <v>2.9837386018237084</v>
      </c>
      <c r="DI127" s="22">
        <v>877095</v>
      </c>
      <c r="DJ127" s="22">
        <f t="shared" si="812"/>
        <v>855109</v>
      </c>
      <c r="DK127" s="24">
        <f t="shared" si="813"/>
        <v>39.893341217138179</v>
      </c>
      <c r="DL127" s="29">
        <f t="shared" si="814"/>
        <v>1143276.3400000001</v>
      </c>
      <c r="DM127" s="29">
        <f t="shared" si="815"/>
        <v>896263.34000000008</v>
      </c>
      <c r="DN127" s="30">
        <f t="shared" si="816"/>
        <v>4.6284055495054917</v>
      </c>
      <c r="DO127" s="22">
        <v>573707</v>
      </c>
      <c r="DP127" s="22">
        <f t="shared" si="817"/>
        <v>512546.12</v>
      </c>
      <c r="DQ127" s="24">
        <f t="shared" si="818"/>
        <v>9.3802934163144815</v>
      </c>
      <c r="DR127" s="22">
        <v>20267</v>
      </c>
      <c r="DS127" s="22">
        <f t="shared" si="819"/>
        <v>-1719</v>
      </c>
      <c r="DT127" s="24">
        <f t="shared" si="820"/>
        <v>0.92181388156099331</v>
      </c>
      <c r="DU127" s="31">
        <f t="shared" si="821"/>
        <v>593974</v>
      </c>
      <c r="DV127" s="31">
        <f t="shared" si="822"/>
        <v>510827.12</v>
      </c>
      <c r="DW127" s="32">
        <f t="shared" si="823"/>
        <v>7.1436715364424979</v>
      </c>
      <c r="DX127" s="22">
        <v>67227</v>
      </c>
      <c r="DY127" s="22">
        <f t="shared" si="824"/>
        <v>-3588.4599999999919</v>
      </c>
      <c r="DZ127" s="24">
        <f t="shared" si="825"/>
        <v>0.94932660184654605</v>
      </c>
      <c r="EA127" s="31">
        <f t="shared" si="826"/>
        <v>661201</v>
      </c>
      <c r="EB127" s="31">
        <f t="shared" si="827"/>
        <v>507238.66</v>
      </c>
      <c r="EC127" s="32">
        <f t="shared" si="828"/>
        <v>4.294563202923519</v>
      </c>
      <c r="ED127" s="22">
        <v>19213</v>
      </c>
      <c r="EE127" s="22">
        <f t="shared" si="829"/>
        <v>-18615</v>
      </c>
      <c r="EF127" s="24">
        <f t="shared" si="830"/>
        <v>0.50790419794860953</v>
      </c>
      <c r="EG127" s="22">
        <v>19282</v>
      </c>
      <c r="EH127" s="22">
        <f t="shared" si="831"/>
        <v>9649</v>
      </c>
      <c r="EI127" s="24">
        <f t="shared" si="832"/>
        <v>2.001660957126544</v>
      </c>
      <c r="EJ127" s="22">
        <v>18814</v>
      </c>
      <c r="EK127" s="22">
        <f t="shared" si="833"/>
        <v>893</v>
      </c>
      <c r="EL127" s="24">
        <f t="shared" si="834"/>
        <v>1.0498298086044306</v>
      </c>
      <c r="EM127" s="31">
        <f t="shared" si="835"/>
        <v>718510</v>
      </c>
      <c r="EN127" s="31">
        <f t="shared" si="836"/>
        <v>499165.66</v>
      </c>
      <c r="EO127" s="32">
        <f t="shared" si="837"/>
        <v>3.2757170757175675</v>
      </c>
      <c r="EP127" s="22">
        <v>1016087</v>
      </c>
      <c r="EQ127" s="22">
        <f t="shared" si="838"/>
        <v>969250</v>
      </c>
      <c r="ER127" s="24">
        <f t="shared" si="839"/>
        <v>21.694109357986207</v>
      </c>
      <c r="ES127" s="22">
        <v>366668</v>
      </c>
      <c r="ET127" s="22">
        <f t="shared" si="736"/>
        <v>-510427</v>
      </c>
      <c r="EU127" s="24">
        <f t="shared" si="737"/>
        <v>0.41804821598572561</v>
      </c>
      <c r="EV127" s="31">
        <f t="shared" si="738"/>
        <v>2101265</v>
      </c>
      <c r="EW127" s="31">
        <f t="shared" si="739"/>
        <v>957988.65999999992</v>
      </c>
      <c r="EX127" s="32">
        <f t="shared" si="740"/>
        <v>1.8379327258709821</v>
      </c>
      <c r="EY127" s="22">
        <v>67165</v>
      </c>
      <c r="EZ127" s="22">
        <f t="shared" ref="EZ127:EZ134" si="840">EY127-DU127</f>
        <v>-526809</v>
      </c>
      <c r="FA127" s="24">
        <f t="shared" ref="FA127:FA134" si="841">EY127/DU127</f>
        <v>0.11307734008559298</v>
      </c>
      <c r="FB127" s="22">
        <v>199600</v>
      </c>
      <c r="FC127" s="22">
        <f t="shared" ref="FC127:FC134" si="842">FB127-DX127</f>
        <v>132373</v>
      </c>
      <c r="FD127" s="24">
        <f t="shared" ref="FD127:FD134" si="843">FB127/DX127</f>
        <v>2.9690451753015901</v>
      </c>
      <c r="FE127" s="33">
        <f t="shared" si="725"/>
        <v>266765</v>
      </c>
      <c r="FF127" s="33">
        <f t="shared" ref="FF127:FF134" si="844">FE127-EA127</f>
        <v>-394436</v>
      </c>
      <c r="FG127" s="34">
        <f t="shared" ref="FG127:FG134" si="845">FE127/EA127</f>
        <v>0.40345522768416864</v>
      </c>
      <c r="FH127" s="22">
        <v>800445.37</v>
      </c>
      <c r="FI127" s="22">
        <f t="shared" ref="FI127:FI134" si="846">FH127-(ED127+EG127+EJ127)</f>
        <v>743136.37</v>
      </c>
      <c r="FJ127" s="24">
        <f t="shared" ref="FJ127:FJ134" si="847">FH127/(ED127+EG127+EJ127)</f>
        <v>13.967184386396552</v>
      </c>
      <c r="FK127" s="33">
        <f t="shared" si="726"/>
        <v>1067210.3700000001</v>
      </c>
      <c r="FL127" s="33">
        <f t="shared" ref="FL127:FL134" si="848">FK127-EM127</f>
        <v>348700.37000000011</v>
      </c>
      <c r="FM127" s="34">
        <f t="shared" ref="FM127:FM134" si="849">FK127/EM127</f>
        <v>1.4853103923397031</v>
      </c>
      <c r="FN127" s="22">
        <v>109426</v>
      </c>
      <c r="FO127" s="22">
        <f t="shared" ref="FO127:FO134" si="850">FN127-ES127-EP127</f>
        <v>-1273329</v>
      </c>
      <c r="FP127" s="24">
        <f t="shared" ref="FP127:FP134" si="851">FN127/(EP127+ES127)</f>
        <v>7.9136217189596139E-2</v>
      </c>
      <c r="FQ127" s="35">
        <f t="shared" si="727"/>
        <v>1176636.3700000001</v>
      </c>
      <c r="FR127" s="35">
        <f t="shared" si="728"/>
        <v>-924628.62999999989</v>
      </c>
      <c r="FS127" s="36">
        <f t="shared" si="729"/>
        <v>0.559965720649228</v>
      </c>
      <c r="FT127" s="35">
        <v>677502</v>
      </c>
      <c r="FU127" s="35">
        <f t="shared" si="730"/>
        <v>610337</v>
      </c>
      <c r="FV127" s="36">
        <f t="shared" si="731"/>
        <v>10.087128712871287</v>
      </c>
      <c r="FW127" s="35">
        <v>9821</v>
      </c>
      <c r="FX127" s="35">
        <f t="shared" si="695"/>
        <v>-189779</v>
      </c>
      <c r="FY127" s="36">
        <f t="shared" si="696"/>
        <v>4.9203406813627254E-2</v>
      </c>
      <c r="FZ127" s="35">
        <f t="shared" si="697"/>
        <v>687323</v>
      </c>
      <c r="GA127" s="35">
        <f t="shared" si="698"/>
        <v>420558</v>
      </c>
      <c r="GB127" s="36">
        <f t="shared" si="699"/>
        <v>2.5765111615091936</v>
      </c>
      <c r="GC127" s="35">
        <v>7365</v>
      </c>
      <c r="GD127" s="35">
        <f t="shared" si="700"/>
        <v>-793080.37</v>
      </c>
      <c r="GE127" s="36">
        <f t="shared" si="701"/>
        <v>9.2011276172413864E-3</v>
      </c>
      <c r="GF127" s="35">
        <f t="shared" si="702"/>
        <v>694688</v>
      </c>
      <c r="GG127" s="35">
        <f t="shared" si="703"/>
        <v>-372522.37000000011</v>
      </c>
      <c r="GH127" s="36">
        <f t="shared" si="704"/>
        <v>0.65093820255888246</v>
      </c>
      <c r="GI127" s="35">
        <v>4762</v>
      </c>
      <c r="GJ127" s="35">
        <f t="shared" si="732"/>
        <v>-104664</v>
      </c>
      <c r="GK127" s="36">
        <f t="shared" si="733"/>
        <v>4.3517993895417911E-2</v>
      </c>
      <c r="GL127" s="35">
        <f t="shared" si="705"/>
        <v>699450</v>
      </c>
      <c r="GM127" s="35">
        <f t="shared" si="734"/>
        <v>-477186.37000000011</v>
      </c>
      <c r="GN127" s="36">
        <f t="shared" si="735"/>
        <v>0.59444873355393557</v>
      </c>
      <c r="GO127" s="35">
        <v>7087</v>
      </c>
      <c r="GP127" s="35">
        <f t="shared" si="706"/>
        <v>-670415</v>
      </c>
      <c r="GQ127" s="36">
        <f t="shared" si="707"/>
        <v>1.0460485725503394E-2</v>
      </c>
      <c r="GR127" s="35">
        <v>6174</v>
      </c>
      <c r="GS127" s="35">
        <f t="shared" si="708"/>
        <v>-3647</v>
      </c>
      <c r="GT127" s="36">
        <f t="shared" si="709"/>
        <v>0.62865288667141839</v>
      </c>
      <c r="GU127" s="35">
        <f t="shared" si="710"/>
        <v>13261</v>
      </c>
      <c r="GV127" s="35">
        <f t="shared" si="711"/>
        <v>-674062</v>
      </c>
      <c r="GW127" s="36">
        <f t="shared" si="712"/>
        <v>1.9293694522080594E-2</v>
      </c>
      <c r="GX127" s="35">
        <v>4116</v>
      </c>
      <c r="GY127" s="35">
        <f t="shared" si="713"/>
        <v>-3249</v>
      </c>
      <c r="GZ127" s="36">
        <f t="shared" si="714"/>
        <v>0.55885947046843176</v>
      </c>
      <c r="HA127" s="35">
        <f t="shared" si="715"/>
        <v>17377</v>
      </c>
      <c r="HB127" s="35">
        <f t="shared" si="716"/>
        <v>-677311</v>
      </c>
      <c r="HC127" s="36">
        <f t="shared" si="717"/>
        <v>2.5014107052374591E-2</v>
      </c>
      <c r="HD127" s="35">
        <v>8232</v>
      </c>
      <c r="HE127" s="35">
        <f t="shared" si="718"/>
        <v>3470</v>
      </c>
      <c r="HF127" s="36">
        <f t="shared" si="719"/>
        <v>1.7286854262914741</v>
      </c>
      <c r="HG127" s="35">
        <f t="shared" si="720"/>
        <v>25609</v>
      </c>
      <c r="HH127" s="35">
        <f t="shared" si="721"/>
        <v>-673841</v>
      </c>
      <c r="HI127" s="36">
        <f t="shared" si="722"/>
        <v>3.6613053113160342E-2</v>
      </c>
      <c r="HJ127" s="22">
        <f t="shared" si="723"/>
        <v>8450.9699999999993</v>
      </c>
      <c r="HK127" s="37">
        <f t="shared" si="724"/>
        <v>-222367.53</v>
      </c>
    </row>
    <row r="128" spans="1:219" s="1" customFormat="1" ht="11.25" x14ac:dyDescent="0.2">
      <c r="A128" s="13">
        <v>118</v>
      </c>
      <c r="B128" s="21">
        <v>4</v>
      </c>
      <c r="C128" s="21" t="s">
        <v>233</v>
      </c>
      <c r="D128" s="13">
        <v>1007003612</v>
      </c>
      <c r="E128" s="13">
        <v>100701001</v>
      </c>
      <c r="F128" s="13">
        <v>86618101</v>
      </c>
      <c r="G128" s="22"/>
      <c r="H128" s="22"/>
      <c r="I128" s="22"/>
      <c r="J128" s="23">
        <f t="shared" si="741"/>
        <v>0</v>
      </c>
      <c r="K128" s="22"/>
      <c r="L128" s="22">
        <v>0</v>
      </c>
      <c r="M128" s="22">
        <v>0</v>
      </c>
      <c r="N128" s="23">
        <f t="shared" si="742"/>
        <v>0</v>
      </c>
      <c r="O128" s="22">
        <v>0</v>
      </c>
      <c r="P128" s="22">
        <v>0</v>
      </c>
      <c r="Q128" s="22">
        <v>0</v>
      </c>
      <c r="R128" s="23">
        <f t="shared" si="743"/>
        <v>0</v>
      </c>
      <c r="S128" s="22">
        <v>9788</v>
      </c>
      <c r="T128" s="22">
        <v>506853</v>
      </c>
      <c r="U128" s="22">
        <v>5588070</v>
      </c>
      <c r="V128" s="23">
        <f t="shared" si="744"/>
        <v>6104711</v>
      </c>
      <c r="W128" s="22">
        <v>23844</v>
      </c>
      <c r="X128" s="22">
        <f t="shared" si="745"/>
        <v>23844</v>
      </c>
      <c r="Y128" s="24" t="e">
        <f t="shared" si="746"/>
        <v>#DIV/0!</v>
      </c>
      <c r="Z128" s="22">
        <v>618114</v>
      </c>
      <c r="AA128" s="22">
        <f t="shared" si="747"/>
        <v>618114</v>
      </c>
      <c r="AB128" s="24" t="e">
        <f t="shared" si="748"/>
        <v>#DIV/0!</v>
      </c>
      <c r="AC128" s="22">
        <v>602525</v>
      </c>
      <c r="AD128" s="22">
        <f t="shared" si="749"/>
        <v>602525</v>
      </c>
      <c r="AE128" s="24" t="e">
        <f t="shared" si="750"/>
        <v>#DIV/0!</v>
      </c>
      <c r="AF128" s="25">
        <f t="shared" si="751"/>
        <v>1244483</v>
      </c>
      <c r="AG128" s="25">
        <f t="shared" si="752"/>
        <v>1244483</v>
      </c>
      <c r="AH128" s="26" t="e">
        <f t="shared" si="753"/>
        <v>#DIV/0!</v>
      </c>
      <c r="AI128" s="22">
        <v>546884</v>
      </c>
      <c r="AJ128" s="22">
        <f t="shared" si="754"/>
        <v>546884</v>
      </c>
      <c r="AK128" s="24" t="e">
        <f t="shared" si="755"/>
        <v>#DIV/0!</v>
      </c>
      <c r="AL128" s="22">
        <v>532404</v>
      </c>
      <c r="AM128" s="22">
        <f t="shared" si="756"/>
        <v>532404</v>
      </c>
      <c r="AN128" s="24" t="e">
        <f t="shared" si="757"/>
        <v>#DIV/0!</v>
      </c>
      <c r="AO128" s="22">
        <v>623727</v>
      </c>
      <c r="AP128" s="22">
        <f t="shared" si="758"/>
        <v>623727</v>
      </c>
      <c r="AQ128" s="24" t="e">
        <f t="shared" si="759"/>
        <v>#DIV/0!</v>
      </c>
      <c r="AR128" s="27">
        <f t="shared" si="760"/>
        <v>2947498</v>
      </c>
      <c r="AS128" s="27">
        <f t="shared" si="761"/>
        <v>2947498</v>
      </c>
      <c r="AT128" s="28" t="e">
        <f t="shared" si="762"/>
        <v>#DIV/0!</v>
      </c>
      <c r="AU128" s="22">
        <v>528388</v>
      </c>
      <c r="AV128" s="22">
        <f t="shared" si="763"/>
        <v>528388</v>
      </c>
      <c r="AW128" s="24" t="e">
        <f t="shared" si="764"/>
        <v>#DIV/0!</v>
      </c>
      <c r="AX128" s="22">
        <v>378647</v>
      </c>
      <c r="AY128" s="22">
        <f t="shared" si="765"/>
        <v>378647</v>
      </c>
      <c r="AZ128" s="24" t="e">
        <f t="shared" si="766"/>
        <v>#DIV/0!</v>
      </c>
      <c r="BA128" s="22">
        <v>426110</v>
      </c>
      <c r="BB128" s="22">
        <f t="shared" si="767"/>
        <v>426110</v>
      </c>
      <c r="BC128" s="24" t="e">
        <f t="shared" si="768"/>
        <v>#DIV/0!</v>
      </c>
      <c r="BD128" s="27">
        <f t="shared" si="769"/>
        <v>4280643</v>
      </c>
      <c r="BE128" s="27">
        <f t="shared" si="770"/>
        <v>4280643</v>
      </c>
      <c r="BF128" s="28" t="e">
        <f t="shared" si="771"/>
        <v>#DIV/0!</v>
      </c>
      <c r="BG128" s="22">
        <v>556265</v>
      </c>
      <c r="BH128" s="22">
        <f t="shared" si="772"/>
        <v>546477</v>
      </c>
      <c r="BI128" s="24">
        <f t="shared" si="773"/>
        <v>56.831324070290151</v>
      </c>
      <c r="BJ128" s="22">
        <v>486848</v>
      </c>
      <c r="BK128" s="22">
        <f t="shared" si="774"/>
        <v>-20005</v>
      </c>
      <c r="BL128" s="24">
        <f t="shared" si="775"/>
        <v>0.96053096262624471</v>
      </c>
      <c r="BM128" s="22">
        <v>920117</v>
      </c>
      <c r="BN128" s="22">
        <f t="shared" si="776"/>
        <v>-4667953</v>
      </c>
      <c r="BO128" s="24">
        <f t="shared" si="777"/>
        <v>0.16465738618163336</v>
      </c>
      <c r="BP128" s="27">
        <f t="shared" si="778"/>
        <v>6243873</v>
      </c>
      <c r="BQ128" s="22">
        <f t="shared" si="779"/>
        <v>139162</v>
      </c>
      <c r="BR128" s="24">
        <f t="shared" si="780"/>
        <v>1.0227958375097528</v>
      </c>
      <c r="BS128" s="22">
        <v>31736</v>
      </c>
      <c r="BT128" s="22">
        <f t="shared" si="781"/>
        <v>7892</v>
      </c>
      <c r="BU128" s="24">
        <f t="shared" si="782"/>
        <v>1.3309847341050158</v>
      </c>
      <c r="BV128" s="22">
        <v>786539.49</v>
      </c>
      <c r="BW128" s="22">
        <f t="shared" si="783"/>
        <v>168425.49</v>
      </c>
      <c r="BX128" s="24">
        <f t="shared" si="784"/>
        <v>1.2724828915054505</v>
      </c>
      <c r="BY128" s="22">
        <v>514715</v>
      </c>
      <c r="BZ128" s="22">
        <f t="shared" si="785"/>
        <v>-87810</v>
      </c>
      <c r="CA128" s="24">
        <f t="shared" si="786"/>
        <v>0.85426330857640764</v>
      </c>
      <c r="CB128" s="29">
        <f t="shared" si="787"/>
        <v>1332990.49</v>
      </c>
      <c r="CC128" s="29">
        <f t="shared" si="788"/>
        <v>88507.489999999991</v>
      </c>
      <c r="CD128" s="30">
        <f t="shared" si="789"/>
        <v>1.0711198867320808</v>
      </c>
      <c r="CE128" s="22">
        <v>423783</v>
      </c>
      <c r="CF128" s="22">
        <f t="shared" si="790"/>
        <v>-123101</v>
      </c>
      <c r="CG128" s="24">
        <f t="shared" si="791"/>
        <v>0.77490473299639406</v>
      </c>
      <c r="CH128" s="22">
        <v>514991</v>
      </c>
      <c r="CI128" s="22">
        <f t="shared" si="792"/>
        <v>-17413</v>
      </c>
      <c r="CJ128" s="24">
        <f t="shared" si="793"/>
        <v>0.96729363415751946</v>
      </c>
      <c r="CK128" s="22">
        <v>546172</v>
      </c>
      <c r="CL128" s="22">
        <f t="shared" si="794"/>
        <v>-77555</v>
      </c>
      <c r="CM128" s="24">
        <f t="shared" si="795"/>
        <v>0.87565874172514579</v>
      </c>
      <c r="CN128" s="29">
        <f t="shared" si="796"/>
        <v>2817936.49</v>
      </c>
      <c r="CO128" s="29">
        <f t="shared" si="797"/>
        <v>-129561.50999999978</v>
      </c>
      <c r="CP128" s="30">
        <f t="shared" si="798"/>
        <v>0.95604356304906746</v>
      </c>
      <c r="CQ128" s="22">
        <v>593676</v>
      </c>
      <c r="CR128" s="22">
        <f t="shared" si="799"/>
        <v>65288</v>
      </c>
      <c r="CS128" s="24">
        <f t="shared" si="800"/>
        <v>1.1235607167460275</v>
      </c>
      <c r="CT128" s="22">
        <v>501425.77</v>
      </c>
      <c r="CU128" s="22">
        <f t="shared" si="801"/>
        <v>122778.77000000002</v>
      </c>
      <c r="CV128" s="24">
        <f t="shared" si="802"/>
        <v>1.3242565502961863</v>
      </c>
      <c r="CW128" s="22">
        <v>419758</v>
      </c>
      <c r="CX128" s="22">
        <f t="shared" si="803"/>
        <v>-6352</v>
      </c>
      <c r="CY128" s="24">
        <f t="shared" si="804"/>
        <v>0.98509305109009415</v>
      </c>
      <c r="CZ128" s="29">
        <f t="shared" si="805"/>
        <v>4332796.26</v>
      </c>
      <c r="DA128" s="29">
        <f t="shared" si="806"/>
        <v>52153.259999999776</v>
      </c>
      <c r="DB128" s="30">
        <f t="shared" si="807"/>
        <v>1.0121835107482684</v>
      </c>
      <c r="DC128" s="22">
        <v>415174.96</v>
      </c>
      <c r="DD128" s="22">
        <f t="shared" si="808"/>
        <v>-141090.03999999998</v>
      </c>
      <c r="DE128" s="24">
        <f t="shared" si="809"/>
        <v>0.74636182395081485</v>
      </c>
      <c r="DF128" s="22">
        <v>490977</v>
      </c>
      <c r="DG128" s="22">
        <f t="shared" si="810"/>
        <v>4129</v>
      </c>
      <c r="DH128" s="24">
        <f t="shared" si="811"/>
        <v>1.008481086499277</v>
      </c>
      <c r="DI128" s="22">
        <v>946626</v>
      </c>
      <c r="DJ128" s="22">
        <f t="shared" si="812"/>
        <v>26509</v>
      </c>
      <c r="DK128" s="24">
        <f t="shared" si="813"/>
        <v>1.0288104664950217</v>
      </c>
      <c r="DL128" s="29">
        <f t="shared" si="814"/>
        <v>6185574.2199999997</v>
      </c>
      <c r="DM128" s="29">
        <f t="shared" si="815"/>
        <v>-58298.780000000261</v>
      </c>
      <c r="DN128" s="30">
        <f t="shared" si="816"/>
        <v>0.99066304199332689</v>
      </c>
      <c r="DO128" s="22">
        <v>629585</v>
      </c>
      <c r="DP128" s="22">
        <f t="shared" si="817"/>
        <v>-188690.49</v>
      </c>
      <c r="DQ128" s="24">
        <f t="shared" si="818"/>
        <v>0.76940469034456849</v>
      </c>
      <c r="DR128" s="22">
        <v>669734.28</v>
      </c>
      <c r="DS128" s="22">
        <f t="shared" si="819"/>
        <v>155019.28000000003</v>
      </c>
      <c r="DT128" s="24">
        <f t="shared" si="820"/>
        <v>1.3011749803289199</v>
      </c>
      <c r="DU128" s="31">
        <f t="shared" si="821"/>
        <v>1299319.28</v>
      </c>
      <c r="DV128" s="31">
        <f t="shared" si="822"/>
        <v>-33671.209999999963</v>
      </c>
      <c r="DW128" s="32">
        <f t="shared" si="823"/>
        <v>0.97474009735808398</v>
      </c>
      <c r="DX128" s="22">
        <v>2072124</v>
      </c>
      <c r="DY128" s="22">
        <f t="shared" si="824"/>
        <v>587178</v>
      </c>
      <c r="DZ128" s="24">
        <f t="shared" si="825"/>
        <v>1.3954204395311345</v>
      </c>
      <c r="EA128" s="31">
        <f t="shared" si="826"/>
        <v>3371443.2800000003</v>
      </c>
      <c r="EB128" s="31">
        <f t="shared" si="827"/>
        <v>553506.79</v>
      </c>
      <c r="EC128" s="32">
        <f t="shared" si="828"/>
        <v>1.1964227341404703</v>
      </c>
      <c r="ED128" s="22">
        <v>640774</v>
      </c>
      <c r="EE128" s="22">
        <f t="shared" si="829"/>
        <v>47098</v>
      </c>
      <c r="EF128" s="24">
        <f t="shared" si="830"/>
        <v>1.0793328347448776</v>
      </c>
      <c r="EG128" s="22">
        <v>658591</v>
      </c>
      <c r="EH128" s="22">
        <f t="shared" si="831"/>
        <v>157165.22999999998</v>
      </c>
      <c r="EI128" s="24">
        <f t="shared" si="832"/>
        <v>1.3134366827616377</v>
      </c>
      <c r="EJ128" s="22">
        <v>575234</v>
      </c>
      <c r="EK128" s="22">
        <f t="shared" si="833"/>
        <v>155476</v>
      </c>
      <c r="EL128" s="24">
        <f t="shared" si="834"/>
        <v>1.3703943700894325</v>
      </c>
      <c r="EM128" s="31">
        <f t="shared" si="835"/>
        <v>5246042.28</v>
      </c>
      <c r="EN128" s="31">
        <f t="shared" si="836"/>
        <v>913246.02000000048</v>
      </c>
      <c r="EO128" s="32">
        <f t="shared" si="837"/>
        <v>1.2107752050173715</v>
      </c>
      <c r="EP128" s="22">
        <v>1090314</v>
      </c>
      <c r="EQ128" s="22">
        <f t="shared" si="838"/>
        <v>184162.03999999998</v>
      </c>
      <c r="ER128" s="24">
        <f t="shared" si="839"/>
        <v>1.2032352719294455</v>
      </c>
      <c r="ES128" s="22">
        <v>1247172</v>
      </c>
      <c r="ET128" s="22">
        <f t="shared" si="736"/>
        <v>300546</v>
      </c>
      <c r="EU128" s="24">
        <f t="shared" si="737"/>
        <v>1.3174918077466709</v>
      </c>
      <c r="EV128" s="31">
        <f t="shared" si="738"/>
        <v>7583528.2800000003</v>
      </c>
      <c r="EW128" s="31">
        <f t="shared" si="739"/>
        <v>1397954.0600000005</v>
      </c>
      <c r="EX128" s="32">
        <f t="shared" si="740"/>
        <v>1.2260023096125747</v>
      </c>
      <c r="EY128" s="22">
        <v>712047</v>
      </c>
      <c r="EZ128" s="22">
        <f t="shared" si="840"/>
        <v>-587272.28</v>
      </c>
      <c r="FA128" s="24">
        <f t="shared" si="841"/>
        <v>0.54801541927400632</v>
      </c>
      <c r="FB128" s="22">
        <v>2912235</v>
      </c>
      <c r="FC128" s="22">
        <f t="shared" si="842"/>
        <v>840111</v>
      </c>
      <c r="FD128" s="24">
        <f t="shared" si="843"/>
        <v>1.4054347133665746</v>
      </c>
      <c r="FE128" s="33">
        <f t="shared" si="725"/>
        <v>3624282</v>
      </c>
      <c r="FF128" s="33">
        <f t="shared" si="844"/>
        <v>252838.71999999974</v>
      </c>
      <c r="FG128" s="34">
        <f t="shared" si="845"/>
        <v>1.0749942084150974</v>
      </c>
      <c r="FH128" s="22">
        <v>1858305.71</v>
      </c>
      <c r="FI128" s="22">
        <f t="shared" si="846"/>
        <v>-16293.290000000037</v>
      </c>
      <c r="FJ128" s="24">
        <f t="shared" si="847"/>
        <v>0.99130838648692332</v>
      </c>
      <c r="FK128" s="33">
        <f t="shared" si="726"/>
        <v>5482587.71</v>
      </c>
      <c r="FL128" s="33">
        <f t="shared" si="848"/>
        <v>236545.4299999997</v>
      </c>
      <c r="FM128" s="34">
        <f t="shared" si="849"/>
        <v>1.0450902637406878</v>
      </c>
      <c r="FN128" s="22">
        <v>2346820</v>
      </c>
      <c r="FO128" s="22">
        <f t="shared" si="850"/>
        <v>9334</v>
      </c>
      <c r="FP128" s="24">
        <f t="shared" si="851"/>
        <v>1.0039931789965801</v>
      </c>
      <c r="FQ128" s="35">
        <f t="shared" si="727"/>
        <v>7829407.71</v>
      </c>
      <c r="FR128" s="35">
        <f t="shared" si="728"/>
        <v>245879.4299999997</v>
      </c>
      <c r="FS128" s="36">
        <f t="shared" si="729"/>
        <v>1.0324228275970773</v>
      </c>
      <c r="FT128" s="35">
        <v>1219980</v>
      </c>
      <c r="FU128" s="35">
        <f t="shared" si="730"/>
        <v>507933</v>
      </c>
      <c r="FV128" s="36">
        <f t="shared" si="731"/>
        <v>1.7133419563596224</v>
      </c>
      <c r="FW128" s="35">
        <v>2307701.1800000002</v>
      </c>
      <c r="FX128" s="35">
        <f t="shared" si="695"/>
        <v>-604533.81999999983</v>
      </c>
      <c r="FY128" s="36">
        <f t="shared" si="696"/>
        <v>0.79241585242949153</v>
      </c>
      <c r="FZ128" s="35">
        <f t="shared" si="697"/>
        <v>3527681.18</v>
      </c>
      <c r="GA128" s="35">
        <f t="shared" si="698"/>
        <v>-96600.819999999832</v>
      </c>
      <c r="GB128" s="36">
        <f t="shared" si="699"/>
        <v>0.97334621864413429</v>
      </c>
      <c r="GC128" s="35">
        <v>1976294</v>
      </c>
      <c r="GD128" s="35">
        <f t="shared" si="700"/>
        <v>117988.29000000004</v>
      </c>
      <c r="GE128" s="36">
        <f t="shared" si="701"/>
        <v>1.0634924002897241</v>
      </c>
      <c r="GF128" s="35">
        <f t="shared" si="702"/>
        <v>5503975.1799999997</v>
      </c>
      <c r="GG128" s="35">
        <f t="shared" si="703"/>
        <v>21387.469999999739</v>
      </c>
      <c r="GH128" s="36">
        <f t="shared" si="704"/>
        <v>1.0039009809110742</v>
      </c>
      <c r="GI128" s="35">
        <v>2669017</v>
      </c>
      <c r="GJ128" s="35">
        <f t="shared" si="732"/>
        <v>322197</v>
      </c>
      <c r="GK128" s="36">
        <f t="shared" si="733"/>
        <v>1.1372908872431631</v>
      </c>
      <c r="GL128" s="35">
        <f t="shared" si="705"/>
        <v>8172992.1799999997</v>
      </c>
      <c r="GM128" s="35">
        <f t="shared" si="734"/>
        <v>343584.46999999974</v>
      </c>
      <c r="GN128" s="36">
        <f t="shared" si="735"/>
        <v>1.0438838393306764</v>
      </c>
      <c r="GO128" s="35">
        <v>1380535.49</v>
      </c>
      <c r="GP128" s="35">
        <f t="shared" si="706"/>
        <v>160555.49</v>
      </c>
      <c r="GQ128" s="36">
        <f t="shared" si="707"/>
        <v>1.131605018115051</v>
      </c>
      <c r="GR128" s="35">
        <v>2104545</v>
      </c>
      <c r="GS128" s="35">
        <f t="shared" si="708"/>
        <v>-203156.18000000017</v>
      </c>
      <c r="GT128" s="36">
        <f t="shared" si="709"/>
        <v>0.91196599379474241</v>
      </c>
      <c r="GU128" s="35">
        <f t="shared" si="710"/>
        <v>3485080.49</v>
      </c>
      <c r="GV128" s="35">
        <f t="shared" si="711"/>
        <v>-42600.689999999944</v>
      </c>
      <c r="GW128" s="36">
        <f t="shared" si="712"/>
        <v>0.98792388318946667</v>
      </c>
      <c r="GX128" s="35">
        <v>1652589</v>
      </c>
      <c r="GY128" s="35">
        <f t="shared" si="713"/>
        <v>-323705</v>
      </c>
      <c r="GZ128" s="36">
        <f t="shared" si="714"/>
        <v>0.83620605031437634</v>
      </c>
      <c r="HA128" s="35">
        <f t="shared" si="715"/>
        <v>5137669.49</v>
      </c>
      <c r="HB128" s="35">
        <f t="shared" si="716"/>
        <v>-366305.68999999948</v>
      </c>
      <c r="HC128" s="36">
        <f t="shared" si="717"/>
        <v>0.93344706725221838</v>
      </c>
      <c r="HD128" s="35">
        <v>2312755</v>
      </c>
      <c r="HE128" s="35">
        <f t="shared" si="718"/>
        <v>-356262</v>
      </c>
      <c r="HF128" s="36">
        <f t="shared" si="719"/>
        <v>0.86651939646693898</v>
      </c>
      <c r="HG128" s="35">
        <f t="shared" si="720"/>
        <v>7450424.4900000002</v>
      </c>
      <c r="HH128" s="35">
        <f t="shared" si="721"/>
        <v>-722567.68999999948</v>
      </c>
      <c r="HI128" s="36">
        <f t="shared" si="722"/>
        <v>0.91159080125291403</v>
      </c>
      <c r="HJ128" s="22">
        <f t="shared" si="723"/>
        <v>2458640.0817</v>
      </c>
      <c r="HK128" s="37">
        <f t="shared" si="724"/>
        <v>-238447.3376999998</v>
      </c>
    </row>
    <row r="129" spans="1:219" s="1" customFormat="1" ht="11.25" x14ac:dyDescent="0.2">
      <c r="A129" s="13">
        <v>119</v>
      </c>
      <c r="B129" s="21">
        <v>7</v>
      </c>
      <c r="C129" s="21" t="s">
        <v>234</v>
      </c>
      <c r="D129" s="13">
        <v>1007012092</v>
      </c>
      <c r="E129" s="13">
        <v>100701001</v>
      </c>
      <c r="F129" s="13">
        <v>86618101</v>
      </c>
      <c r="G129" s="22">
        <v>261487.87</v>
      </c>
      <c r="H129" s="22"/>
      <c r="I129" s="22"/>
      <c r="J129" s="23">
        <f t="shared" si="741"/>
        <v>261487.87</v>
      </c>
      <c r="K129" s="22"/>
      <c r="L129" s="22">
        <v>0</v>
      </c>
      <c r="M129" s="22">
        <v>0</v>
      </c>
      <c r="N129" s="23">
        <f t="shared" si="742"/>
        <v>261487.87</v>
      </c>
      <c r="O129" s="22">
        <v>0</v>
      </c>
      <c r="P129" s="22">
        <v>0</v>
      </c>
      <c r="Q129" s="22">
        <v>0</v>
      </c>
      <c r="R129" s="23">
        <f t="shared" si="743"/>
        <v>261487.87</v>
      </c>
      <c r="S129" s="22">
        <v>486441</v>
      </c>
      <c r="T129" s="22">
        <v>0</v>
      </c>
      <c r="U129" s="22">
        <v>0</v>
      </c>
      <c r="V129" s="23">
        <f t="shared" si="744"/>
        <v>747928.87</v>
      </c>
      <c r="W129" s="22">
        <v>836869</v>
      </c>
      <c r="X129" s="22">
        <f t="shared" si="745"/>
        <v>575381.13</v>
      </c>
      <c r="Y129" s="24">
        <f t="shared" si="746"/>
        <v>3.2004123174050099</v>
      </c>
      <c r="Z129" s="22">
        <v>100000</v>
      </c>
      <c r="AA129" s="22">
        <f t="shared" si="747"/>
        <v>100000</v>
      </c>
      <c r="AB129" s="24" t="e">
        <f t="shared" si="748"/>
        <v>#DIV/0!</v>
      </c>
      <c r="AC129" s="22">
        <v>0</v>
      </c>
      <c r="AD129" s="22">
        <f t="shared" si="749"/>
        <v>0</v>
      </c>
      <c r="AE129" s="24" t="e">
        <f t="shared" si="750"/>
        <v>#DIV/0!</v>
      </c>
      <c r="AF129" s="25">
        <f t="shared" si="751"/>
        <v>936869</v>
      </c>
      <c r="AG129" s="25">
        <f t="shared" si="752"/>
        <v>675381.13</v>
      </c>
      <c r="AH129" s="26">
        <f t="shared" si="753"/>
        <v>3.582839234569466</v>
      </c>
      <c r="AI129" s="22">
        <v>1072825</v>
      </c>
      <c r="AJ129" s="22">
        <f t="shared" si="754"/>
        <v>1072825</v>
      </c>
      <c r="AK129" s="24" t="e">
        <f t="shared" si="755"/>
        <v>#DIV/0!</v>
      </c>
      <c r="AL129" s="22">
        <v>76808.47</v>
      </c>
      <c r="AM129" s="22">
        <f t="shared" si="756"/>
        <v>76808.47</v>
      </c>
      <c r="AN129" s="24" t="e">
        <f t="shared" si="757"/>
        <v>#DIV/0!</v>
      </c>
      <c r="AO129" s="22">
        <v>2588540.79</v>
      </c>
      <c r="AP129" s="22">
        <f t="shared" si="758"/>
        <v>2588540.79</v>
      </c>
      <c r="AQ129" s="24" t="e">
        <f t="shared" si="759"/>
        <v>#DIV/0!</v>
      </c>
      <c r="AR129" s="27">
        <f t="shared" si="760"/>
        <v>4675043.26</v>
      </c>
      <c r="AS129" s="27">
        <f t="shared" si="761"/>
        <v>4413555.3899999997</v>
      </c>
      <c r="AT129" s="28">
        <f t="shared" si="762"/>
        <v>17.878623815322676</v>
      </c>
      <c r="AU129" s="22">
        <v>779356.29</v>
      </c>
      <c r="AV129" s="22">
        <f t="shared" si="763"/>
        <v>779356.29</v>
      </c>
      <c r="AW129" s="24" t="e">
        <f t="shared" si="764"/>
        <v>#DIV/0!</v>
      </c>
      <c r="AX129" s="22">
        <v>354520.65</v>
      </c>
      <c r="AY129" s="22">
        <f t="shared" si="765"/>
        <v>354520.65</v>
      </c>
      <c r="AZ129" s="24" t="e">
        <f t="shared" si="766"/>
        <v>#DIV/0!</v>
      </c>
      <c r="BA129" s="22">
        <v>333846.64</v>
      </c>
      <c r="BB129" s="22">
        <f t="shared" si="767"/>
        <v>333846.64</v>
      </c>
      <c r="BC129" s="24" t="e">
        <f t="shared" si="768"/>
        <v>#DIV/0!</v>
      </c>
      <c r="BD129" s="27">
        <f t="shared" si="769"/>
        <v>6142766.8399999999</v>
      </c>
      <c r="BE129" s="27">
        <f t="shared" si="770"/>
        <v>5881278.9699999997</v>
      </c>
      <c r="BF129" s="28">
        <f t="shared" si="771"/>
        <v>23.491593854812461</v>
      </c>
      <c r="BG129" s="22">
        <v>336437</v>
      </c>
      <c r="BH129" s="22">
        <f t="shared" si="772"/>
        <v>-150004</v>
      </c>
      <c r="BI129" s="24">
        <f t="shared" si="773"/>
        <v>0.69162961181314897</v>
      </c>
      <c r="BJ129" s="22">
        <v>0</v>
      </c>
      <c r="BK129" s="22">
        <f t="shared" si="774"/>
        <v>0</v>
      </c>
      <c r="BL129" s="24" t="e">
        <f t="shared" si="775"/>
        <v>#DIV/0!</v>
      </c>
      <c r="BM129" s="22">
        <v>325414.32</v>
      </c>
      <c r="BN129" s="22">
        <f t="shared" si="776"/>
        <v>325414.32</v>
      </c>
      <c r="BO129" s="24" t="e">
        <f t="shared" si="777"/>
        <v>#DIV/0!</v>
      </c>
      <c r="BP129" s="27">
        <f t="shared" si="778"/>
        <v>6804618.1600000001</v>
      </c>
      <c r="BQ129" s="22">
        <f t="shared" si="779"/>
        <v>6056689.29</v>
      </c>
      <c r="BR129" s="24">
        <f t="shared" si="780"/>
        <v>9.0979482581010682</v>
      </c>
      <c r="BS129" s="22">
        <v>51678.62</v>
      </c>
      <c r="BT129" s="22">
        <f t="shared" si="781"/>
        <v>-785190.38</v>
      </c>
      <c r="BU129" s="24">
        <f t="shared" si="782"/>
        <v>6.1752341166897096E-2</v>
      </c>
      <c r="BV129" s="22">
        <v>82204.039999999994</v>
      </c>
      <c r="BW129" s="22">
        <f t="shared" si="783"/>
        <v>-17795.960000000006</v>
      </c>
      <c r="BX129" s="24">
        <f t="shared" si="784"/>
        <v>0.82204039999999989</v>
      </c>
      <c r="BY129" s="22">
        <v>417306</v>
      </c>
      <c r="BZ129" s="22">
        <f t="shared" si="785"/>
        <v>417306</v>
      </c>
      <c r="CA129" s="24" t="e">
        <f t="shared" si="786"/>
        <v>#DIV/0!</v>
      </c>
      <c r="CB129" s="29">
        <f t="shared" si="787"/>
        <v>551188.66</v>
      </c>
      <c r="CC129" s="29">
        <f t="shared" si="788"/>
        <v>-385680.33999999997</v>
      </c>
      <c r="CD129" s="30">
        <f t="shared" si="789"/>
        <v>0.58833055635312947</v>
      </c>
      <c r="CE129" s="22">
        <v>145992.38</v>
      </c>
      <c r="CF129" s="22">
        <f t="shared" si="790"/>
        <v>-926832.62</v>
      </c>
      <c r="CG129" s="24">
        <f t="shared" si="791"/>
        <v>0.13608219420688369</v>
      </c>
      <c r="CH129" s="22">
        <v>189005</v>
      </c>
      <c r="CI129" s="22">
        <f t="shared" si="792"/>
        <v>112196.53</v>
      </c>
      <c r="CJ129" s="24">
        <f t="shared" si="793"/>
        <v>2.460731218835631</v>
      </c>
      <c r="CK129" s="22">
        <v>109182</v>
      </c>
      <c r="CL129" s="22">
        <f t="shared" si="794"/>
        <v>-2479358.79</v>
      </c>
      <c r="CM129" s="24">
        <f t="shared" si="795"/>
        <v>4.217897605546328E-2</v>
      </c>
      <c r="CN129" s="29">
        <f t="shared" si="796"/>
        <v>995368.04</v>
      </c>
      <c r="CO129" s="29">
        <f t="shared" si="797"/>
        <v>-3679675.2199999997</v>
      </c>
      <c r="CP129" s="30">
        <f t="shared" si="798"/>
        <v>0.21291097956599445</v>
      </c>
      <c r="CQ129" s="22">
        <v>104059.18</v>
      </c>
      <c r="CR129" s="22">
        <f t="shared" si="799"/>
        <v>-675297.1100000001</v>
      </c>
      <c r="CS129" s="24">
        <f t="shared" si="800"/>
        <v>0.13351939457625983</v>
      </c>
      <c r="CT129" s="22">
        <v>481484.68</v>
      </c>
      <c r="CU129" s="22">
        <f t="shared" si="801"/>
        <v>126964.02999999997</v>
      </c>
      <c r="CV129" s="24">
        <f t="shared" si="802"/>
        <v>1.3581287295958639</v>
      </c>
      <c r="CW129" s="22">
        <v>67383.28</v>
      </c>
      <c r="CX129" s="22">
        <f t="shared" si="803"/>
        <v>-266463.35999999999</v>
      </c>
      <c r="CY129" s="24">
        <f t="shared" si="804"/>
        <v>0.20183902405008478</v>
      </c>
      <c r="CZ129" s="29">
        <f t="shared" si="805"/>
        <v>1648295.18</v>
      </c>
      <c r="DA129" s="29">
        <f t="shared" si="806"/>
        <v>-4494471.66</v>
      </c>
      <c r="DB129" s="30">
        <f t="shared" si="807"/>
        <v>0.2683310669170702</v>
      </c>
      <c r="DC129" s="22">
        <v>536779</v>
      </c>
      <c r="DD129" s="22">
        <f t="shared" si="808"/>
        <v>200342</v>
      </c>
      <c r="DE129" s="24">
        <f t="shared" si="809"/>
        <v>1.5954814720140769</v>
      </c>
      <c r="DF129" s="22">
        <v>0</v>
      </c>
      <c r="DG129" s="22">
        <f t="shared" si="810"/>
        <v>0</v>
      </c>
      <c r="DH129" s="24" t="e">
        <f t="shared" si="811"/>
        <v>#DIV/0!</v>
      </c>
      <c r="DI129" s="22">
        <v>0</v>
      </c>
      <c r="DJ129" s="22">
        <f t="shared" si="812"/>
        <v>-325414.32</v>
      </c>
      <c r="DK129" s="24">
        <f t="shared" si="813"/>
        <v>0</v>
      </c>
      <c r="DL129" s="29">
        <f t="shared" si="814"/>
        <v>2185074.1799999997</v>
      </c>
      <c r="DM129" s="29">
        <f t="shared" si="815"/>
        <v>-4619543.9800000004</v>
      </c>
      <c r="DN129" s="30">
        <f t="shared" si="816"/>
        <v>0.3211163548962459</v>
      </c>
      <c r="DO129" s="22">
        <v>6013.98</v>
      </c>
      <c r="DP129" s="22">
        <f t="shared" si="817"/>
        <v>-127868.68</v>
      </c>
      <c r="DQ129" s="24">
        <f t="shared" si="818"/>
        <v>4.4919782741095815E-2</v>
      </c>
      <c r="DR129" s="22">
        <v>11323</v>
      </c>
      <c r="DS129" s="22">
        <f t="shared" si="819"/>
        <v>-405983</v>
      </c>
      <c r="DT129" s="24">
        <f t="shared" si="820"/>
        <v>2.7133566255936891E-2</v>
      </c>
      <c r="DU129" s="31">
        <f t="shared" si="821"/>
        <v>17336.98</v>
      </c>
      <c r="DV129" s="31">
        <f t="shared" si="822"/>
        <v>-533851.68000000005</v>
      </c>
      <c r="DW129" s="32">
        <f t="shared" si="823"/>
        <v>3.1453803857285453E-2</v>
      </c>
      <c r="DX129" s="22">
        <v>285362.34999999998</v>
      </c>
      <c r="DY129" s="22">
        <f t="shared" si="824"/>
        <v>-158817.03000000003</v>
      </c>
      <c r="DZ129" s="24">
        <f t="shared" si="825"/>
        <v>0.64244844053769445</v>
      </c>
      <c r="EA129" s="31">
        <f t="shared" si="826"/>
        <v>302699.32999999996</v>
      </c>
      <c r="EB129" s="31">
        <f t="shared" si="827"/>
        <v>-692668.71000000008</v>
      </c>
      <c r="EC129" s="32">
        <f t="shared" si="828"/>
        <v>0.3041079458408168</v>
      </c>
      <c r="ED129" s="22">
        <v>0</v>
      </c>
      <c r="EE129" s="22">
        <f t="shared" si="829"/>
        <v>-104059.18</v>
      </c>
      <c r="EF129" s="24">
        <f t="shared" si="830"/>
        <v>0</v>
      </c>
      <c r="EG129" s="22">
        <v>0</v>
      </c>
      <c r="EH129" s="22">
        <f t="shared" si="831"/>
        <v>-481484.68</v>
      </c>
      <c r="EI129" s="24">
        <f t="shared" si="832"/>
        <v>0</v>
      </c>
      <c r="EJ129" s="22">
        <v>0</v>
      </c>
      <c r="EK129" s="22">
        <f t="shared" si="833"/>
        <v>-67383.28</v>
      </c>
      <c r="EL129" s="24">
        <f t="shared" si="834"/>
        <v>0</v>
      </c>
      <c r="EM129" s="31">
        <f t="shared" si="835"/>
        <v>302699.32999999996</v>
      </c>
      <c r="EN129" s="31">
        <f t="shared" si="836"/>
        <v>-1345595.85</v>
      </c>
      <c r="EO129" s="32">
        <f t="shared" si="837"/>
        <v>0.18364388470759221</v>
      </c>
      <c r="EP129" s="22">
        <v>600795.85</v>
      </c>
      <c r="EQ129" s="22">
        <f t="shared" si="838"/>
        <v>64016.849999999977</v>
      </c>
      <c r="ER129" s="24">
        <f t="shared" si="839"/>
        <v>1.1192610925539188</v>
      </c>
      <c r="ES129" s="22">
        <v>60707.75</v>
      </c>
      <c r="ET129" s="22">
        <f t="shared" si="736"/>
        <v>60707.75</v>
      </c>
      <c r="EU129" s="24" t="e">
        <f t="shared" si="737"/>
        <v>#DIV/0!</v>
      </c>
      <c r="EV129" s="31">
        <f t="shared" si="738"/>
        <v>964202.92999999993</v>
      </c>
      <c r="EW129" s="31">
        <f t="shared" si="739"/>
        <v>-1220871.2499999998</v>
      </c>
      <c r="EX129" s="32">
        <f t="shared" si="740"/>
        <v>0.4412678246008106</v>
      </c>
      <c r="EY129" s="22">
        <v>61218</v>
      </c>
      <c r="EZ129" s="22">
        <f t="shared" si="840"/>
        <v>43881.020000000004</v>
      </c>
      <c r="FA129" s="24">
        <f t="shared" si="841"/>
        <v>3.5310648105956171</v>
      </c>
      <c r="FB129" s="22">
        <v>89630</v>
      </c>
      <c r="FC129" s="22">
        <f t="shared" si="842"/>
        <v>-195732.34999999998</v>
      </c>
      <c r="FD129" s="24">
        <f t="shared" si="843"/>
        <v>0.31409189053846803</v>
      </c>
      <c r="FE129" s="33">
        <f t="shared" si="725"/>
        <v>150848</v>
      </c>
      <c r="FF129" s="33">
        <f t="shared" si="844"/>
        <v>-151851.32999999996</v>
      </c>
      <c r="FG129" s="34">
        <f t="shared" si="845"/>
        <v>0.49834269537365683</v>
      </c>
      <c r="FH129" s="22">
        <v>208937</v>
      </c>
      <c r="FI129" s="22">
        <f t="shared" si="846"/>
        <v>208937</v>
      </c>
      <c r="FJ129" s="24" t="e">
        <f t="shared" si="847"/>
        <v>#DIV/0!</v>
      </c>
      <c r="FK129" s="33">
        <f t="shared" si="726"/>
        <v>359785</v>
      </c>
      <c r="FL129" s="33">
        <f t="shared" si="848"/>
        <v>57085.670000000042</v>
      </c>
      <c r="FM129" s="34">
        <f t="shared" si="849"/>
        <v>1.188588689641302</v>
      </c>
      <c r="FN129" s="22">
        <v>0</v>
      </c>
      <c r="FO129" s="22">
        <f t="shared" si="850"/>
        <v>-661503.6</v>
      </c>
      <c r="FP129" s="24">
        <f t="shared" si="851"/>
        <v>0</v>
      </c>
      <c r="FQ129" s="35">
        <f t="shared" si="727"/>
        <v>359785</v>
      </c>
      <c r="FR129" s="35">
        <f t="shared" si="728"/>
        <v>-604417.92999999993</v>
      </c>
      <c r="FS129" s="36">
        <f t="shared" si="729"/>
        <v>0.373142404784022</v>
      </c>
      <c r="FT129" s="35">
        <v>0</v>
      </c>
      <c r="FU129" s="35">
        <f t="shared" si="730"/>
        <v>-61218</v>
      </c>
      <c r="FV129" s="36">
        <f t="shared" si="731"/>
        <v>0</v>
      </c>
      <c r="FW129" s="35">
        <v>342177.96</v>
      </c>
      <c r="FX129" s="35">
        <f t="shared" si="695"/>
        <v>252547.96000000002</v>
      </c>
      <c r="FY129" s="36">
        <f t="shared" si="696"/>
        <v>3.817672207966083</v>
      </c>
      <c r="FZ129" s="35">
        <f t="shared" si="697"/>
        <v>342177.96</v>
      </c>
      <c r="GA129" s="35">
        <f t="shared" si="698"/>
        <v>191329.96000000002</v>
      </c>
      <c r="GB129" s="36">
        <f t="shared" si="699"/>
        <v>2.2683625901569795</v>
      </c>
      <c r="GC129" s="35">
        <v>0</v>
      </c>
      <c r="GD129" s="35">
        <f t="shared" si="700"/>
        <v>-208937</v>
      </c>
      <c r="GE129" s="36">
        <f t="shared" si="701"/>
        <v>0</v>
      </c>
      <c r="GF129" s="35">
        <f t="shared" si="702"/>
        <v>342177.96</v>
      </c>
      <c r="GG129" s="35">
        <f t="shared" si="703"/>
        <v>-17607.039999999979</v>
      </c>
      <c r="GH129" s="36">
        <f t="shared" si="704"/>
        <v>0.95106232889086539</v>
      </c>
      <c r="GI129" s="35">
        <v>427348.65</v>
      </c>
      <c r="GJ129" s="35">
        <f t="shared" si="732"/>
        <v>427348.65</v>
      </c>
      <c r="GK129" s="36" t="e">
        <f t="shared" si="733"/>
        <v>#DIV/0!</v>
      </c>
      <c r="GL129" s="35">
        <f t="shared" si="705"/>
        <v>769526.6100000001</v>
      </c>
      <c r="GM129" s="35">
        <f t="shared" si="734"/>
        <v>409741.6100000001</v>
      </c>
      <c r="GN129" s="36">
        <f t="shared" si="735"/>
        <v>2.138851286184805</v>
      </c>
      <c r="GO129" s="35">
        <v>0</v>
      </c>
      <c r="GP129" s="35">
        <f t="shared" si="706"/>
        <v>0</v>
      </c>
      <c r="GQ129" s="36" t="e">
        <f t="shared" si="707"/>
        <v>#DIV/0!</v>
      </c>
      <c r="GR129" s="35">
        <v>0</v>
      </c>
      <c r="GS129" s="35">
        <f t="shared" si="708"/>
        <v>-342177.96</v>
      </c>
      <c r="GT129" s="36">
        <f t="shared" si="709"/>
        <v>0</v>
      </c>
      <c r="GU129" s="35">
        <f t="shared" si="710"/>
        <v>0</v>
      </c>
      <c r="GV129" s="35">
        <f t="shared" si="711"/>
        <v>-342177.96</v>
      </c>
      <c r="GW129" s="36">
        <f t="shared" si="712"/>
        <v>0</v>
      </c>
      <c r="GX129" s="35">
        <v>0</v>
      </c>
      <c r="GY129" s="35">
        <f t="shared" si="713"/>
        <v>0</v>
      </c>
      <c r="GZ129" s="36" t="e">
        <f t="shared" si="714"/>
        <v>#DIV/0!</v>
      </c>
      <c r="HA129" s="35">
        <f t="shared" si="715"/>
        <v>0</v>
      </c>
      <c r="HB129" s="35">
        <f t="shared" si="716"/>
        <v>-342177.96</v>
      </c>
      <c r="HC129" s="36">
        <f t="shared" si="717"/>
        <v>0</v>
      </c>
      <c r="HD129" s="35">
        <v>0</v>
      </c>
      <c r="HE129" s="35">
        <f t="shared" si="718"/>
        <v>-427348.65</v>
      </c>
      <c r="HF129" s="36">
        <f t="shared" si="719"/>
        <v>0</v>
      </c>
      <c r="HG129" s="35">
        <f t="shared" si="720"/>
        <v>0</v>
      </c>
      <c r="HH129" s="35">
        <f t="shared" si="721"/>
        <v>-769526.6100000001</v>
      </c>
      <c r="HI129" s="36">
        <f t="shared" si="722"/>
        <v>0</v>
      </c>
      <c r="HJ129" s="22">
        <f t="shared" si="723"/>
        <v>0</v>
      </c>
      <c r="HK129" s="37">
        <f t="shared" si="724"/>
        <v>-253943.78130000003</v>
      </c>
    </row>
    <row r="130" spans="1:219" s="1" customFormat="1" ht="11.25" x14ac:dyDescent="0.2">
      <c r="A130" s="13">
        <v>120</v>
      </c>
      <c r="B130" s="21">
        <v>60</v>
      </c>
      <c r="C130" s="21" t="s">
        <v>235</v>
      </c>
      <c r="D130" s="13">
        <v>1012012010</v>
      </c>
      <c r="E130" s="13">
        <v>101245001</v>
      </c>
      <c r="F130" s="13">
        <v>86618101</v>
      </c>
      <c r="G130" s="22"/>
      <c r="H130" s="22"/>
      <c r="I130" s="22"/>
      <c r="J130" s="23"/>
      <c r="K130" s="22"/>
      <c r="L130" s="22"/>
      <c r="M130" s="22"/>
      <c r="N130" s="23"/>
      <c r="O130" s="22"/>
      <c r="P130" s="22"/>
      <c r="Q130" s="22"/>
      <c r="R130" s="23"/>
      <c r="S130" s="22"/>
      <c r="T130" s="22"/>
      <c r="U130" s="22"/>
      <c r="V130" s="23"/>
      <c r="W130" s="22"/>
      <c r="X130" s="22"/>
      <c r="Y130" s="24"/>
      <c r="Z130" s="22"/>
      <c r="AA130" s="22"/>
      <c r="AB130" s="24"/>
      <c r="AC130" s="22">
        <v>29706</v>
      </c>
      <c r="AD130" s="22">
        <f t="shared" si="749"/>
        <v>29706</v>
      </c>
      <c r="AE130" s="24" t="e">
        <f t="shared" si="750"/>
        <v>#DIV/0!</v>
      </c>
      <c r="AF130" s="25">
        <f t="shared" si="751"/>
        <v>29706</v>
      </c>
      <c r="AG130" s="25">
        <f t="shared" si="752"/>
        <v>29706</v>
      </c>
      <c r="AH130" s="26" t="e">
        <f t="shared" si="753"/>
        <v>#DIV/0!</v>
      </c>
      <c r="AI130" s="22">
        <v>33500</v>
      </c>
      <c r="AJ130" s="22">
        <f t="shared" si="754"/>
        <v>33500</v>
      </c>
      <c r="AK130" s="24" t="e">
        <f t="shared" si="755"/>
        <v>#DIV/0!</v>
      </c>
      <c r="AL130" s="22">
        <v>37791</v>
      </c>
      <c r="AM130" s="22">
        <f t="shared" si="756"/>
        <v>37791</v>
      </c>
      <c r="AN130" s="24" t="e">
        <f t="shared" si="757"/>
        <v>#DIV/0!</v>
      </c>
      <c r="AO130" s="22">
        <f>145822+19500</f>
        <v>165322</v>
      </c>
      <c r="AP130" s="22">
        <f t="shared" si="758"/>
        <v>165322</v>
      </c>
      <c r="AQ130" s="24" t="e">
        <f t="shared" si="759"/>
        <v>#DIV/0!</v>
      </c>
      <c r="AR130" s="27">
        <f t="shared" si="760"/>
        <v>266319</v>
      </c>
      <c r="AS130" s="27">
        <f t="shared" si="761"/>
        <v>266319</v>
      </c>
      <c r="AT130" s="28" t="e">
        <f t="shared" si="762"/>
        <v>#DIV/0!</v>
      </c>
      <c r="AU130" s="22">
        <v>99613</v>
      </c>
      <c r="AV130" s="22">
        <f t="shared" si="763"/>
        <v>99613</v>
      </c>
      <c r="AW130" s="24" t="e">
        <f t="shared" si="764"/>
        <v>#DIV/0!</v>
      </c>
      <c r="AX130" s="22">
        <v>84140</v>
      </c>
      <c r="AY130" s="22">
        <f t="shared" si="765"/>
        <v>84140</v>
      </c>
      <c r="AZ130" s="24" t="e">
        <f t="shared" si="766"/>
        <v>#DIV/0!</v>
      </c>
      <c r="BA130" s="22">
        <v>85824</v>
      </c>
      <c r="BB130" s="22">
        <f t="shared" si="767"/>
        <v>85824</v>
      </c>
      <c r="BC130" s="24" t="e">
        <f t="shared" si="768"/>
        <v>#DIV/0!</v>
      </c>
      <c r="BD130" s="27">
        <f t="shared" si="769"/>
        <v>535896</v>
      </c>
      <c r="BE130" s="27">
        <f t="shared" si="770"/>
        <v>535896</v>
      </c>
      <c r="BF130" s="28" t="e">
        <f t="shared" si="771"/>
        <v>#DIV/0!</v>
      </c>
      <c r="BG130" s="22">
        <v>72451</v>
      </c>
      <c r="BH130" s="22">
        <f t="shared" si="772"/>
        <v>72451</v>
      </c>
      <c r="BI130" s="24" t="e">
        <f t="shared" si="773"/>
        <v>#DIV/0!</v>
      </c>
      <c r="BJ130" s="22">
        <v>80218.5</v>
      </c>
      <c r="BK130" s="22">
        <f t="shared" si="774"/>
        <v>80218.5</v>
      </c>
      <c r="BL130" s="24" t="e">
        <f t="shared" si="775"/>
        <v>#DIV/0!</v>
      </c>
      <c r="BM130" s="22">
        <v>77961</v>
      </c>
      <c r="BN130" s="22">
        <f t="shared" si="776"/>
        <v>77961</v>
      </c>
      <c r="BO130" s="24" t="e">
        <f t="shared" si="777"/>
        <v>#DIV/0!</v>
      </c>
      <c r="BP130" s="27">
        <f t="shared" si="778"/>
        <v>766526.5</v>
      </c>
      <c r="BQ130" s="22">
        <f t="shared" si="779"/>
        <v>766526.5</v>
      </c>
      <c r="BR130" s="24" t="e">
        <f t="shared" si="780"/>
        <v>#DIV/0!</v>
      </c>
      <c r="BS130" s="22">
        <v>70779</v>
      </c>
      <c r="BT130" s="22">
        <f t="shared" si="781"/>
        <v>70779</v>
      </c>
      <c r="BU130" s="24" t="e">
        <f t="shared" si="782"/>
        <v>#DIV/0!</v>
      </c>
      <c r="BV130" s="22">
        <v>14944</v>
      </c>
      <c r="BW130" s="22">
        <f t="shared" si="783"/>
        <v>14944</v>
      </c>
      <c r="BX130" s="24" t="e">
        <f t="shared" si="784"/>
        <v>#DIV/0!</v>
      </c>
      <c r="BY130" s="22">
        <v>98416.03</v>
      </c>
      <c r="BZ130" s="22">
        <f t="shared" si="785"/>
        <v>68710.03</v>
      </c>
      <c r="CA130" s="24">
        <f t="shared" si="786"/>
        <v>3.3130017504881168</v>
      </c>
      <c r="CB130" s="29">
        <f t="shared" si="787"/>
        <v>184139.03</v>
      </c>
      <c r="CC130" s="29">
        <f t="shared" si="788"/>
        <v>154433.03</v>
      </c>
      <c r="CD130" s="30">
        <f t="shared" si="789"/>
        <v>6.1987150743957447</v>
      </c>
      <c r="CE130" s="22">
        <v>90618</v>
      </c>
      <c r="CF130" s="22">
        <f t="shared" si="790"/>
        <v>57118</v>
      </c>
      <c r="CG130" s="24">
        <f t="shared" si="791"/>
        <v>2.7050149253731344</v>
      </c>
      <c r="CH130" s="22">
        <v>52966</v>
      </c>
      <c r="CI130" s="22">
        <f t="shared" si="792"/>
        <v>15175</v>
      </c>
      <c r="CJ130" s="24">
        <f t="shared" si="793"/>
        <v>1.4015506337487762</v>
      </c>
      <c r="CK130" s="22">
        <v>56650</v>
      </c>
      <c r="CL130" s="22">
        <f t="shared" si="794"/>
        <v>-108672</v>
      </c>
      <c r="CM130" s="24">
        <f t="shared" si="795"/>
        <v>0.34266461813914662</v>
      </c>
      <c r="CN130" s="29">
        <f t="shared" si="796"/>
        <v>384373.03</v>
      </c>
      <c r="CO130" s="29">
        <f t="shared" si="797"/>
        <v>118054.03000000003</v>
      </c>
      <c r="CP130" s="30">
        <f t="shared" si="798"/>
        <v>1.4432805395033776</v>
      </c>
      <c r="CQ130" s="22">
        <v>40228</v>
      </c>
      <c r="CR130" s="22">
        <f t="shared" si="799"/>
        <v>-59385</v>
      </c>
      <c r="CS130" s="24">
        <f t="shared" si="800"/>
        <v>0.4038428719143084</v>
      </c>
      <c r="CT130" s="22">
        <v>51223</v>
      </c>
      <c r="CU130" s="22">
        <f t="shared" si="801"/>
        <v>-32917</v>
      </c>
      <c r="CV130" s="24">
        <f t="shared" si="802"/>
        <v>0.60878298074637505</v>
      </c>
      <c r="CW130" s="22">
        <v>45683</v>
      </c>
      <c r="CX130" s="22">
        <f t="shared" si="803"/>
        <v>-40141</v>
      </c>
      <c r="CY130" s="24">
        <f t="shared" si="804"/>
        <v>0.53228700596569722</v>
      </c>
      <c r="CZ130" s="29">
        <f t="shared" si="805"/>
        <v>521507.03</v>
      </c>
      <c r="DA130" s="29">
        <f t="shared" si="806"/>
        <v>-14388.969999999972</v>
      </c>
      <c r="DB130" s="30">
        <f t="shared" si="807"/>
        <v>0.97314969695612585</v>
      </c>
      <c r="DC130" s="22">
        <v>48292</v>
      </c>
      <c r="DD130" s="22">
        <f t="shared" si="808"/>
        <v>-24159</v>
      </c>
      <c r="DE130" s="24">
        <f t="shared" si="809"/>
        <v>0.6665470455894329</v>
      </c>
      <c r="DF130" s="22">
        <v>30719</v>
      </c>
      <c r="DG130" s="22">
        <f t="shared" si="810"/>
        <v>-49499.5</v>
      </c>
      <c r="DH130" s="24">
        <f t="shared" si="811"/>
        <v>0.38294159078018164</v>
      </c>
      <c r="DI130" s="22">
        <v>43208</v>
      </c>
      <c r="DJ130" s="22">
        <f t="shared" si="812"/>
        <v>-34753</v>
      </c>
      <c r="DK130" s="24">
        <f t="shared" si="813"/>
        <v>0.55422583086415</v>
      </c>
      <c r="DL130" s="29">
        <f t="shared" si="814"/>
        <v>643726.03</v>
      </c>
      <c r="DM130" s="29">
        <f t="shared" si="815"/>
        <v>-122800.46999999997</v>
      </c>
      <c r="DN130" s="30">
        <f t="shared" si="816"/>
        <v>0.83979618447633586</v>
      </c>
      <c r="DO130" s="22">
        <v>43630</v>
      </c>
      <c r="DP130" s="22">
        <f t="shared" si="817"/>
        <v>-42093</v>
      </c>
      <c r="DQ130" s="24">
        <f t="shared" si="818"/>
        <v>0.50896492189960685</v>
      </c>
      <c r="DR130" s="22">
        <v>81331</v>
      </c>
      <c r="DS130" s="22">
        <f t="shared" si="819"/>
        <v>-17085.03</v>
      </c>
      <c r="DT130" s="24">
        <f t="shared" si="820"/>
        <v>0.82639992692247388</v>
      </c>
      <c r="DU130" s="31">
        <f t="shared" si="821"/>
        <v>124961</v>
      </c>
      <c r="DV130" s="31">
        <f t="shared" si="822"/>
        <v>-59178.03</v>
      </c>
      <c r="DW130" s="32">
        <f t="shared" si="823"/>
        <v>0.67862310342353815</v>
      </c>
      <c r="DX130" s="22">
        <v>107038</v>
      </c>
      <c r="DY130" s="22">
        <f t="shared" si="824"/>
        <v>-93196</v>
      </c>
      <c r="DZ130" s="24">
        <f t="shared" si="825"/>
        <v>0.53456455946542547</v>
      </c>
      <c r="EA130" s="31">
        <f t="shared" si="826"/>
        <v>231999</v>
      </c>
      <c r="EB130" s="31">
        <f t="shared" si="827"/>
        <v>-152374.03000000003</v>
      </c>
      <c r="EC130" s="32">
        <f t="shared" si="828"/>
        <v>0.60357772760487383</v>
      </c>
      <c r="ED130" s="22">
        <v>45442</v>
      </c>
      <c r="EE130" s="22">
        <f t="shared" si="829"/>
        <v>5214</v>
      </c>
      <c r="EF130" s="24">
        <f t="shared" si="830"/>
        <v>1.12961121606841</v>
      </c>
      <c r="EG130" s="22">
        <v>65553</v>
      </c>
      <c r="EH130" s="22">
        <f t="shared" si="831"/>
        <v>14330</v>
      </c>
      <c r="EI130" s="24">
        <f t="shared" si="832"/>
        <v>1.2797571403471097</v>
      </c>
      <c r="EJ130" s="22">
        <v>87374</v>
      </c>
      <c r="EK130" s="22">
        <f t="shared" si="833"/>
        <v>41691</v>
      </c>
      <c r="EL130" s="24">
        <f t="shared" si="834"/>
        <v>1.9126151960247795</v>
      </c>
      <c r="EM130" s="31">
        <f t="shared" si="835"/>
        <v>430368</v>
      </c>
      <c r="EN130" s="31">
        <f t="shared" si="836"/>
        <v>-91139.030000000028</v>
      </c>
      <c r="EO130" s="32">
        <f t="shared" si="837"/>
        <v>0.82523911518508197</v>
      </c>
      <c r="EP130" s="22">
        <v>149012</v>
      </c>
      <c r="EQ130" s="22">
        <f t="shared" si="838"/>
        <v>70001</v>
      </c>
      <c r="ER130" s="24">
        <f t="shared" si="839"/>
        <v>1.8859652453455849</v>
      </c>
      <c r="ES130" s="22">
        <v>0</v>
      </c>
      <c r="ET130" s="22">
        <f t="shared" si="736"/>
        <v>-43208</v>
      </c>
      <c r="EU130" s="24">
        <f t="shared" si="737"/>
        <v>0</v>
      </c>
      <c r="EV130" s="31">
        <f t="shared" si="738"/>
        <v>579380</v>
      </c>
      <c r="EW130" s="31">
        <f t="shared" si="739"/>
        <v>-64346.030000000028</v>
      </c>
      <c r="EX130" s="32">
        <f t="shared" si="740"/>
        <v>0.90004127998366013</v>
      </c>
      <c r="EY130" s="22">
        <v>0</v>
      </c>
      <c r="EZ130" s="22">
        <f t="shared" si="840"/>
        <v>-124961</v>
      </c>
      <c r="FA130" s="24">
        <f t="shared" si="841"/>
        <v>0</v>
      </c>
      <c r="FB130" s="22">
        <v>44935</v>
      </c>
      <c r="FC130" s="22">
        <f t="shared" si="842"/>
        <v>-62103</v>
      </c>
      <c r="FD130" s="24">
        <f t="shared" si="843"/>
        <v>0.41980418169248307</v>
      </c>
      <c r="FE130" s="33">
        <f t="shared" si="725"/>
        <v>44935</v>
      </c>
      <c r="FF130" s="33">
        <f t="shared" si="844"/>
        <v>-187064</v>
      </c>
      <c r="FG130" s="34">
        <f t="shared" si="845"/>
        <v>0.19368617968180898</v>
      </c>
      <c r="FH130" s="22">
        <v>145213</v>
      </c>
      <c r="FI130" s="22">
        <f t="shared" si="846"/>
        <v>-53156</v>
      </c>
      <c r="FJ130" s="24">
        <f t="shared" si="847"/>
        <v>0.73203474333187146</v>
      </c>
      <c r="FK130" s="33">
        <f t="shared" si="726"/>
        <v>190148</v>
      </c>
      <c r="FL130" s="33">
        <f t="shared" si="848"/>
        <v>-240220</v>
      </c>
      <c r="FM130" s="34">
        <f t="shared" si="849"/>
        <v>0.44182652985352072</v>
      </c>
      <c r="FN130" s="22">
        <v>88054</v>
      </c>
      <c r="FO130" s="22">
        <f t="shared" si="850"/>
        <v>-60958</v>
      </c>
      <c r="FP130" s="24">
        <f t="shared" si="851"/>
        <v>0.59091885217297935</v>
      </c>
      <c r="FQ130" s="35">
        <f t="shared" si="727"/>
        <v>278202</v>
      </c>
      <c r="FR130" s="35">
        <f t="shared" si="728"/>
        <v>-301178</v>
      </c>
      <c r="FS130" s="36">
        <f t="shared" si="729"/>
        <v>0.48017190790154995</v>
      </c>
      <c r="FT130" s="35">
        <v>85472</v>
      </c>
      <c r="FU130" s="35">
        <f t="shared" si="730"/>
        <v>85472</v>
      </c>
      <c r="FV130" s="36" t="e">
        <f t="shared" si="731"/>
        <v>#DIV/0!</v>
      </c>
      <c r="FW130" s="35">
        <v>179770</v>
      </c>
      <c r="FX130" s="35">
        <f t="shared" si="695"/>
        <v>134835</v>
      </c>
      <c r="FY130" s="36">
        <f t="shared" si="696"/>
        <v>4.0006676310225879</v>
      </c>
      <c r="FZ130" s="35">
        <f t="shared" si="697"/>
        <v>265242</v>
      </c>
      <c r="GA130" s="35">
        <f t="shared" si="698"/>
        <v>220307</v>
      </c>
      <c r="GB130" s="36">
        <f t="shared" si="699"/>
        <v>5.9027929231111607</v>
      </c>
      <c r="GC130" s="35">
        <v>161100</v>
      </c>
      <c r="GD130" s="35">
        <f t="shared" si="700"/>
        <v>15887</v>
      </c>
      <c r="GE130" s="36">
        <f t="shared" si="701"/>
        <v>1.1094048053548924</v>
      </c>
      <c r="GF130" s="35">
        <f t="shared" si="702"/>
        <v>426342</v>
      </c>
      <c r="GG130" s="35">
        <f t="shared" si="703"/>
        <v>236194</v>
      </c>
      <c r="GH130" s="36">
        <f t="shared" si="704"/>
        <v>2.2421587395081728</v>
      </c>
      <c r="GI130" s="35">
        <v>396487</v>
      </c>
      <c r="GJ130" s="35">
        <f t="shared" si="732"/>
        <v>308433</v>
      </c>
      <c r="GK130" s="36">
        <f t="shared" si="733"/>
        <v>4.5027710268698753</v>
      </c>
      <c r="GL130" s="35">
        <f t="shared" si="705"/>
        <v>822829</v>
      </c>
      <c r="GM130" s="35">
        <f t="shared" si="734"/>
        <v>544627</v>
      </c>
      <c r="GN130" s="36">
        <f t="shared" si="735"/>
        <v>2.9576674502699478</v>
      </c>
      <c r="GO130" s="35">
        <v>0</v>
      </c>
      <c r="GP130" s="35">
        <f t="shared" si="706"/>
        <v>-85472</v>
      </c>
      <c r="GQ130" s="36">
        <f t="shared" si="707"/>
        <v>0</v>
      </c>
      <c r="GR130" s="35">
        <v>0</v>
      </c>
      <c r="GS130" s="35">
        <f t="shared" si="708"/>
        <v>-179770</v>
      </c>
      <c r="GT130" s="36">
        <f t="shared" si="709"/>
        <v>0</v>
      </c>
      <c r="GU130" s="35">
        <f t="shared" si="710"/>
        <v>0</v>
      </c>
      <c r="GV130" s="35">
        <f t="shared" si="711"/>
        <v>-265242</v>
      </c>
      <c r="GW130" s="36">
        <f t="shared" si="712"/>
        <v>0</v>
      </c>
      <c r="GX130" s="35">
        <v>0</v>
      </c>
      <c r="GY130" s="35">
        <f t="shared" si="713"/>
        <v>-161100</v>
      </c>
      <c r="GZ130" s="36">
        <f t="shared" si="714"/>
        <v>0</v>
      </c>
      <c r="HA130" s="35">
        <f t="shared" si="715"/>
        <v>0</v>
      </c>
      <c r="HB130" s="35">
        <f t="shared" si="716"/>
        <v>-426342</v>
      </c>
      <c r="HC130" s="36">
        <f t="shared" si="717"/>
        <v>0</v>
      </c>
      <c r="HD130" s="35">
        <v>0</v>
      </c>
      <c r="HE130" s="35">
        <f t="shared" si="718"/>
        <v>-396487</v>
      </c>
      <c r="HF130" s="36">
        <f t="shared" si="719"/>
        <v>0</v>
      </c>
      <c r="HG130" s="35">
        <f t="shared" si="720"/>
        <v>0</v>
      </c>
      <c r="HH130" s="35">
        <f t="shared" si="721"/>
        <v>-822829</v>
      </c>
      <c r="HI130" s="36">
        <f t="shared" si="722"/>
        <v>0</v>
      </c>
      <c r="HJ130" s="22">
        <f t="shared" si="723"/>
        <v>0</v>
      </c>
      <c r="HK130" s="37">
        <f t="shared" si="724"/>
        <v>-271533.57</v>
      </c>
    </row>
    <row r="131" spans="1:219" s="1" customFormat="1" ht="11.25" x14ac:dyDescent="0.2">
      <c r="A131" s="13">
        <v>121</v>
      </c>
      <c r="B131" s="21">
        <v>113</v>
      </c>
      <c r="C131" s="21" t="s">
        <v>236</v>
      </c>
      <c r="D131" s="13">
        <v>1007012092</v>
      </c>
      <c r="E131" s="13" t="s">
        <v>180</v>
      </c>
      <c r="F131" s="13">
        <v>86618433</v>
      </c>
      <c r="G131" s="22">
        <v>186932.36</v>
      </c>
      <c r="H131" s="22"/>
      <c r="I131" s="22"/>
      <c r="J131" s="23">
        <f>G131+H131+I131</f>
        <v>186932.36</v>
      </c>
      <c r="K131" s="22">
        <v>0</v>
      </c>
      <c r="L131" s="22">
        <v>0</v>
      </c>
      <c r="M131" s="22">
        <v>0</v>
      </c>
      <c r="N131" s="23">
        <f>J131+K131+L131+M131</f>
        <v>186932.36</v>
      </c>
      <c r="O131" s="22">
        <v>0</v>
      </c>
      <c r="P131" s="22">
        <v>0</v>
      </c>
      <c r="Q131" s="22">
        <v>0</v>
      </c>
      <c r="R131" s="23">
        <f>N131+O131+P131+Q131</f>
        <v>186932.36</v>
      </c>
      <c r="S131" s="22">
        <v>314243</v>
      </c>
      <c r="T131" s="22">
        <v>0</v>
      </c>
      <c r="U131" s="22">
        <v>0</v>
      </c>
      <c r="V131" s="23">
        <f>R131+S131+T131+U131</f>
        <v>501175.36</v>
      </c>
      <c r="W131" s="22">
        <v>263130</v>
      </c>
      <c r="X131" s="22">
        <f>W131-G131</f>
        <v>76197.640000000014</v>
      </c>
      <c r="Y131" s="24">
        <f>W131/G131</f>
        <v>1.4076214519519255</v>
      </c>
      <c r="Z131" s="22">
        <v>93989</v>
      </c>
      <c r="AA131" s="22">
        <f>Z131-H131</f>
        <v>93989</v>
      </c>
      <c r="AB131" s="24" t="e">
        <f>Z131/H131</f>
        <v>#DIV/0!</v>
      </c>
      <c r="AC131" s="22">
        <v>0</v>
      </c>
      <c r="AD131" s="22">
        <f t="shared" si="749"/>
        <v>0</v>
      </c>
      <c r="AE131" s="24" t="e">
        <f t="shared" si="750"/>
        <v>#DIV/0!</v>
      </c>
      <c r="AF131" s="25">
        <f t="shared" si="751"/>
        <v>357119</v>
      </c>
      <c r="AG131" s="25">
        <f t="shared" si="752"/>
        <v>170186.64</v>
      </c>
      <c r="AH131" s="26">
        <f t="shared" si="753"/>
        <v>1.9104182924775572</v>
      </c>
      <c r="AI131" s="22">
        <v>990136</v>
      </c>
      <c r="AJ131" s="22">
        <f t="shared" si="754"/>
        <v>990136</v>
      </c>
      <c r="AK131" s="24" t="e">
        <f t="shared" si="755"/>
        <v>#DIV/0!</v>
      </c>
      <c r="AL131" s="22">
        <v>25867.31</v>
      </c>
      <c r="AM131" s="22">
        <f t="shared" si="756"/>
        <v>25867.31</v>
      </c>
      <c r="AN131" s="24" t="e">
        <f t="shared" si="757"/>
        <v>#DIV/0!</v>
      </c>
      <c r="AO131" s="22">
        <v>216333.61</v>
      </c>
      <c r="AP131" s="22">
        <f t="shared" si="758"/>
        <v>216333.61</v>
      </c>
      <c r="AQ131" s="24" t="e">
        <f t="shared" si="759"/>
        <v>#DIV/0!</v>
      </c>
      <c r="AR131" s="27">
        <f t="shared" si="760"/>
        <v>1589455.92</v>
      </c>
      <c r="AS131" s="27">
        <f t="shared" si="761"/>
        <v>1402523.56</v>
      </c>
      <c r="AT131" s="28">
        <f t="shared" si="762"/>
        <v>8.5028398507353149</v>
      </c>
      <c r="AU131" s="22">
        <v>448271.92</v>
      </c>
      <c r="AV131" s="22">
        <f t="shared" si="763"/>
        <v>448271.92</v>
      </c>
      <c r="AW131" s="24" t="e">
        <f t="shared" si="764"/>
        <v>#DIV/0!</v>
      </c>
      <c r="AX131" s="22">
        <v>0</v>
      </c>
      <c r="AY131" s="22">
        <f t="shared" si="765"/>
        <v>0</v>
      </c>
      <c r="AZ131" s="24" t="e">
        <f t="shared" si="766"/>
        <v>#DIV/0!</v>
      </c>
      <c r="BA131" s="22">
        <v>0</v>
      </c>
      <c r="BB131" s="22">
        <f t="shared" si="767"/>
        <v>0</v>
      </c>
      <c r="BC131" s="24" t="e">
        <f t="shared" si="768"/>
        <v>#DIV/0!</v>
      </c>
      <c r="BD131" s="27">
        <f t="shared" si="769"/>
        <v>2037727.8399999999</v>
      </c>
      <c r="BE131" s="27">
        <f t="shared" si="770"/>
        <v>1850795.48</v>
      </c>
      <c r="BF131" s="28">
        <f t="shared" si="771"/>
        <v>10.900883292758943</v>
      </c>
      <c r="BG131" s="22">
        <v>205844</v>
      </c>
      <c r="BH131" s="22">
        <f t="shared" si="772"/>
        <v>-108399</v>
      </c>
      <c r="BI131" s="24">
        <f t="shared" si="773"/>
        <v>0.65504720868881727</v>
      </c>
      <c r="BJ131" s="22">
        <v>67810</v>
      </c>
      <c r="BK131" s="22">
        <f t="shared" si="774"/>
        <v>67810</v>
      </c>
      <c r="BL131" s="24" t="e">
        <f t="shared" si="775"/>
        <v>#DIV/0!</v>
      </c>
      <c r="BM131" s="22">
        <v>77355.03</v>
      </c>
      <c r="BN131" s="22">
        <f t="shared" si="776"/>
        <v>77355.03</v>
      </c>
      <c r="BO131" s="24" t="e">
        <f t="shared" si="777"/>
        <v>#DIV/0!</v>
      </c>
      <c r="BP131" s="27">
        <f t="shared" si="778"/>
        <v>2388736.8699999996</v>
      </c>
      <c r="BQ131" s="22">
        <f t="shared" si="779"/>
        <v>1887561.5099999998</v>
      </c>
      <c r="BR131" s="24">
        <f t="shared" si="780"/>
        <v>4.7662695747851602</v>
      </c>
      <c r="BS131" s="22">
        <v>85874.38</v>
      </c>
      <c r="BT131" s="22">
        <f t="shared" si="781"/>
        <v>-177255.62</v>
      </c>
      <c r="BU131" s="24">
        <f t="shared" si="782"/>
        <v>0.32635723786721393</v>
      </c>
      <c r="BV131" s="22">
        <v>0</v>
      </c>
      <c r="BW131" s="22">
        <f t="shared" si="783"/>
        <v>-93989</v>
      </c>
      <c r="BX131" s="24">
        <f t="shared" si="784"/>
        <v>0</v>
      </c>
      <c r="BY131" s="22">
        <v>167092</v>
      </c>
      <c r="BZ131" s="22">
        <f t="shared" si="785"/>
        <v>167092</v>
      </c>
      <c r="CA131" s="24" t="e">
        <f t="shared" si="786"/>
        <v>#DIV/0!</v>
      </c>
      <c r="CB131" s="29">
        <f t="shared" si="787"/>
        <v>252966.38</v>
      </c>
      <c r="CC131" s="29">
        <f t="shared" si="788"/>
        <v>-104152.62</v>
      </c>
      <c r="CD131" s="30">
        <f t="shared" si="789"/>
        <v>0.70835318199255715</v>
      </c>
      <c r="CE131" s="22">
        <v>4871.2299999999996</v>
      </c>
      <c r="CF131" s="22">
        <f t="shared" si="790"/>
        <v>-985264.77</v>
      </c>
      <c r="CG131" s="24">
        <f t="shared" si="791"/>
        <v>4.9197584978225208E-3</v>
      </c>
      <c r="CH131" s="22">
        <v>82142</v>
      </c>
      <c r="CI131" s="22">
        <f t="shared" si="792"/>
        <v>56274.69</v>
      </c>
      <c r="CJ131" s="24">
        <f t="shared" si="793"/>
        <v>3.1755138048757292</v>
      </c>
      <c r="CK131" s="22">
        <v>0</v>
      </c>
      <c r="CL131" s="22">
        <f t="shared" si="794"/>
        <v>-216333.61</v>
      </c>
      <c r="CM131" s="24">
        <f t="shared" si="795"/>
        <v>0</v>
      </c>
      <c r="CN131" s="29">
        <f t="shared" si="796"/>
        <v>339979.61</v>
      </c>
      <c r="CO131" s="29">
        <f t="shared" si="797"/>
        <v>-1249476.31</v>
      </c>
      <c r="CP131" s="30">
        <f t="shared" si="798"/>
        <v>0.21389684716767735</v>
      </c>
      <c r="CQ131" s="22">
        <v>9137.2099999999991</v>
      </c>
      <c r="CR131" s="22">
        <f t="shared" si="799"/>
        <v>-439134.70999999996</v>
      </c>
      <c r="CS131" s="24">
        <f t="shared" si="800"/>
        <v>2.0383186169680222E-2</v>
      </c>
      <c r="CT131" s="22">
        <v>128994.5</v>
      </c>
      <c r="CU131" s="22">
        <f t="shared" si="801"/>
        <v>128994.5</v>
      </c>
      <c r="CV131" s="24" t="e">
        <f t="shared" si="802"/>
        <v>#DIV/0!</v>
      </c>
      <c r="CW131" s="22">
        <v>236904.56</v>
      </c>
      <c r="CX131" s="22">
        <f t="shared" si="803"/>
        <v>236904.56</v>
      </c>
      <c r="CY131" s="24" t="e">
        <f t="shared" si="804"/>
        <v>#DIV/0!</v>
      </c>
      <c r="CZ131" s="29">
        <f t="shared" si="805"/>
        <v>715015.88</v>
      </c>
      <c r="DA131" s="29">
        <f t="shared" si="806"/>
        <v>-1322711.96</v>
      </c>
      <c r="DB131" s="30">
        <f t="shared" si="807"/>
        <v>0.35088880171554215</v>
      </c>
      <c r="DC131" s="22">
        <v>0</v>
      </c>
      <c r="DD131" s="22">
        <f t="shared" si="808"/>
        <v>-205844</v>
      </c>
      <c r="DE131" s="24">
        <f t="shared" si="809"/>
        <v>0</v>
      </c>
      <c r="DF131" s="22">
        <v>0</v>
      </c>
      <c r="DG131" s="22">
        <f t="shared" si="810"/>
        <v>-67810</v>
      </c>
      <c r="DH131" s="24">
        <f t="shared" si="811"/>
        <v>0</v>
      </c>
      <c r="DI131" s="22">
        <v>0</v>
      </c>
      <c r="DJ131" s="22">
        <f t="shared" si="812"/>
        <v>-77355.03</v>
      </c>
      <c r="DK131" s="24">
        <f t="shared" si="813"/>
        <v>0</v>
      </c>
      <c r="DL131" s="29">
        <f t="shared" si="814"/>
        <v>715015.88</v>
      </c>
      <c r="DM131" s="29">
        <f t="shared" si="815"/>
        <v>-1673720.9899999998</v>
      </c>
      <c r="DN131" s="30">
        <f t="shared" si="816"/>
        <v>0.29932802100551165</v>
      </c>
      <c r="DO131" s="22">
        <v>2614.39</v>
      </c>
      <c r="DP131" s="22">
        <f t="shared" si="817"/>
        <v>-83259.990000000005</v>
      </c>
      <c r="DQ131" s="24">
        <f t="shared" si="818"/>
        <v>3.0444353717604712E-2</v>
      </c>
      <c r="DR131" s="22">
        <v>72294</v>
      </c>
      <c r="DS131" s="22">
        <f t="shared" si="819"/>
        <v>-94798</v>
      </c>
      <c r="DT131" s="24">
        <f t="shared" si="820"/>
        <v>0.43265985205754914</v>
      </c>
      <c r="DU131" s="31">
        <f t="shared" si="821"/>
        <v>74908.39</v>
      </c>
      <c r="DV131" s="31">
        <f t="shared" si="822"/>
        <v>-178057.99</v>
      </c>
      <c r="DW131" s="32">
        <f t="shared" si="823"/>
        <v>0.2961199428951784</v>
      </c>
      <c r="DX131" s="22">
        <v>81347</v>
      </c>
      <c r="DY131" s="22">
        <f t="shared" si="824"/>
        <v>-5666.2299999999959</v>
      </c>
      <c r="DZ131" s="24">
        <f t="shared" si="825"/>
        <v>0.93488082214624146</v>
      </c>
      <c r="EA131" s="31">
        <f t="shared" si="826"/>
        <v>156255.39000000001</v>
      </c>
      <c r="EB131" s="31">
        <f t="shared" si="827"/>
        <v>-183724.21999999997</v>
      </c>
      <c r="EC131" s="32">
        <f t="shared" si="828"/>
        <v>0.45960223908722059</v>
      </c>
      <c r="ED131" s="22">
        <v>0</v>
      </c>
      <c r="EE131" s="22">
        <f t="shared" si="829"/>
        <v>-9137.2099999999991</v>
      </c>
      <c r="EF131" s="24">
        <f t="shared" si="830"/>
        <v>0</v>
      </c>
      <c r="EG131" s="22">
        <v>0</v>
      </c>
      <c r="EH131" s="22">
        <f t="shared" si="831"/>
        <v>-128994.5</v>
      </c>
      <c r="EI131" s="24">
        <f t="shared" si="832"/>
        <v>0</v>
      </c>
      <c r="EJ131" s="22">
        <v>0</v>
      </c>
      <c r="EK131" s="22">
        <f t="shared" si="833"/>
        <v>-236904.56</v>
      </c>
      <c r="EL131" s="24">
        <f t="shared" si="834"/>
        <v>0</v>
      </c>
      <c r="EM131" s="31">
        <f t="shared" si="835"/>
        <v>156255.39000000001</v>
      </c>
      <c r="EN131" s="31">
        <f t="shared" si="836"/>
        <v>-558760.49</v>
      </c>
      <c r="EO131" s="32">
        <f t="shared" si="837"/>
        <v>0.21853415339530644</v>
      </c>
      <c r="EP131" s="22">
        <v>161626.12</v>
      </c>
      <c r="EQ131" s="22">
        <f t="shared" si="838"/>
        <v>161626.12</v>
      </c>
      <c r="ER131" s="24" t="e">
        <f t="shared" si="839"/>
        <v>#DIV/0!</v>
      </c>
      <c r="ES131" s="22">
        <v>11939.76</v>
      </c>
      <c r="ET131" s="22">
        <f t="shared" si="736"/>
        <v>11939.76</v>
      </c>
      <c r="EU131" s="24" t="e">
        <f t="shared" si="737"/>
        <v>#DIV/0!</v>
      </c>
      <c r="EV131" s="31">
        <f t="shared" si="738"/>
        <v>329821.27</v>
      </c>
      <c r="EW131" s="31">
        <f t="shared" si="739"/>
        <v>-385194.61</v>
      </c>
      <c r="EX131" s="32">
        <f t="shared" si="740"/>
        <v>0.46127824461744826</v>
      </c>
      <c r="EY131" s="22">
        <v>8488</v>
      </c>
      <c r="EZ131" s="22">
        <f t="shared" si="840"/>
        <v>-66420.39</v>
      </c>
      <c r="FA131" s="24">
        <f t="shared" si="841"/>
        <v>0.11331173984649784</v>
      </c>
      <c r="FB131" s="22">
        <v>12900</v>
      </c>
      <c r="FC131" s="22">
        <f t="shared" si="842"/>
        <v>-68447</v>
      </c>
      <c r="FD131" s="24">
        <f t="shared" si="843"/>
        <v>0.15857991075270139</v>
      </c>
      <c r="FE131" s="33">
        <f t="shared" si="725"/>
        <v>21388</v>
      </c>
      <c r="FF131" s="33">
        <f t="shared" si="844"/>
        <v>-134867.39000000001</v>
      </c>
      <c r="FG131" s="34">
        <f t="shared" si="845"/>
        <v>0.13687847824001462</v>
      </c>
      <c r="FH131" s="22">
        <v>0</v>
      </c>
      <c r="FI131" s="22">
        <f t="shared" si="846"/>
        <v>0</v>
      </c>
      <c r="FJ131" s="24" t="e">
        <f t="shared" si="847"/>
        <v>#DIV/0!</v>
      </c>
      <c r="FK131" s="33">
        <f t="shared" si="726"/>
        <v>21388</v>
      </c>
      <c r="FL131" s="33">
        <f t="shared" si="848"/>
        <v>-134867.39000000001</v>
      </c>
      <c r="FM131" s="34">
        <f t="shared" si="849"/>
        <v>0.13687847824001462</v>
      </c>
      <c r="FN131" s="22">
        <v>8368</v>
      </c>
      <c r="FO131" s="22">
        <f t="shared" si="850"/>
        <v>-165197.88</v>
      </c>
      <c r="FP131" s="24">
        <f t="shared" si="851"/>
        <v>4.8212240792948474E-2</v>
      </c>
      <c r="FQ131" s="35">
        <f t="shared" si="727"/>
        <v>29756</v>
      </c>
      <c r="FR131" s="35">
        <f t="shared" si="728"/>
        <v>-300065.27</v>
      </c>
      <c r="FS131" s="36">
        <f t="shared" si="729"/>
        <v>9.021855988851174E-2</v>
      </c>
      <c r="FT131" s="35">
        <v>0</v>
      </c>
      <c r="FU131" s="35">
        <f t="shared" si="730"/>
        <v>-8488</v>
      </c>
      <c r="FV131" s="36">
        <f t="shared" si="731"/>
        <v>0</v>
      </c>
      <c r="FW131" s="35">
        <v>157991.37</v>
      </c>
      <c r="FX131" s="35">
        <f t="shared" si="695"/>
        <v>145091.37</v>
      </c>
      <c r="FY131" s="36">
        <f t="shared" si="696"/>
        <v>12.247393023255814</v>
      </c>
      <c r="FZ131" s="35">
        <f t="shared" si="697"/>
        <v>157991.37</v>
      </c>
      <c r="GA131" s="35">
        <f t="shared" si="698"/>
        <v>136603.37</v>
      </c>
      <c r="GB131" s="36">
        <f t="shared" si="699"/>
        <v>7.3869164952309703</v>
      </c>
      <c r="GC131" s="35">
        <v>0</v>
      </c>
      <c r="GD131" s="35">
        <f t="shared" si="700"/>
        <v>0</v>
      </c>
      <c r="GE131" s="36" t="e">
        <f t="shared" si="701"/>
        <v>#DIV/0!</v>
      </c>
      <c r="GF131" s="35">
        <f t="shared" si="702"/>
        <v>157991.37</v>
      </c>
      <c r="GG131" s="35">
        <f t="shared" si="703"/>
        <v>136603.37</v>
      </c>
      <c r="GH131" s="36">
        <f t="shared" si="704"/>
        <v>7.3869164952309703</v>
      </c>
      <c r="GI131" s="35">
        <v>624570</v>
      </c>
      <c r="GJ131" s="35">
        <f t="shared" si="732"/>
        <v>616202</v>
      </c>
      <c r="GK131" s="36">
        <f t="shared" si="733"/>
        <v>74.637906309751429</v>
      </c>
      <c r="GL131" s="35">
        <f t="shared" si="705"/>
        <v>782561.37</v>
      </c>
      <c r="GM131" s="35">
        <f t="shared" si="734"/>
        <v>752805.37</v>
      </c>
      <c r="GN131" s="36">
        <f t="shared" si="735"/>
        <v>26.299279809114129</v>
      </c>
      <c r="GO131" s="35">
        <v>0</v>
      </c>
      <c r="GP131" s="35">
        <f t="shared" si="706"/>
        <v>0</v>
      </c>
      <c r="GQ131" s="36" t="e">
        <f t="shared" si="707"/>
        <v>#DIV/0!</v>
      </c>
      <c r="GR131" s="35">
        <v>85358</v>
      </c>
      <c r="GS131" s="35">
        <f t="shared" si="708"/>
        <v>-72633.37</v>
      </c>
      <c r="GT131" s="36">
        <f t="shared" si="709"/>
        <v>0.5402700160141658</v>
      </c>
      <c r="GU131" s="35">
        <f t="shared" si="710"/>
        <v>85358</v>
      </c>
      <c r="GV131" s="35">
        <f t="shared" si="711"/>
        <v>-72633.37</v>
      </c>
      <c r="GW131" s="36">
        <f t="shared" si="712"/>
        <v>0.5402700160141658</v>
      </c>
      <c r="GX131" s="35">
        <v>0</v>
      </c>
      <c r="GY131" s="35">
        <f t="shared" si="713"/>
        <v>0</v>
      </c>
      <c r="GZ131" s="36" t="e">
        <f t="shared" si="714"/>
        <v>#DIV/0!</v>
      </c>
      <c r="HA131" s="35">
        <f t="shared" si="715"/>
        <v>85358</v>
      </c>
      <c r="HB131" s="35">
        <f t="shared" si="716"/>
        <v>-72633.37</v>
      </c>
      <c r="HC131" s="36">
        <f t="shared" si="717"/>
        <v>0.5402700160141658</v>
      </c>
      <c r="HD131" s="35">
        <v>0</v>
      </c>
      <c r="HE131" s="35">
        <f t="shared" si="718"/>
        <v>-624570</v>
      </c>
      <c r="HF131" s="36">
        <f t="shared" si="719"/>
        <v>0</v>
      </c>
      <c r="HG131" s="35">
        <f t="shared" si="720"/>
        <v>85358</v>
      </c>
      <c r="HH131" s="35">
        <f t="shared" si="721"/>
        <v>-697203.37</v>
      </c>
      <c r="HI131" s="36">
        <f t="shared" si="722"/>
        <v>0.10907515151175939</v>
      </c>
      <c r="HJ131" s="22">
        <f t="shared" si="723"/>
        <v>34996.78</v>
      </c>
      <c r="HK131" s="37">
        <f t="shared" si="724"/>
        <v>-285853.38169999997</v>
      </c>
    </row>
    <row r="132" spans="1:219" s="1" customFormat="1" ht="11.25" x14ac:dyDescent="0.2">
      <c r="A132" s="13">
        <v>122</v>
      </c>
      <c r="B132" s="21">
        <v>114</v>
      </c>
      <c r="C132" s="21" t="s">
        <v>237</v>
      </c>
      <c r="D132" s="13">
        <v>7841504873</v>
      </c>
      <c r="E132" s="13">
        <v>101201001</v>
      </c>
      <c r="F132" s="13">
        <v>86618433</v>
      </c>
      <c r="G132" s="22"/>
      <c r="H132" s="22"/>
      <c r="I132" s="22"/>
      <c r="J132" s="23">
        <f>G132+H132+I132</f>
        <v>0</v>
      </c>
      <c r="K132" s="22"/>
      <c r="L132" s="22"/>
      <c r="M132" s="22">
        <v>2062</v>
      </c>
      <c r="N132" s="23">
        <f>J132+K132+L132+M132</f>
        <v>2062</v>
      </c>
      <c r="O132" s="22">
        <v>2605</v>
      </c>
      <c r="P132" s="22">
        <v>2595</v>
      </c>
      <c r="Q132" s="22">
        <v>3253</v>
      </c>
      <c r="R132" s="23">
        <f>N132+O132+P132+Q132</f>
        <v>10515</v>
      </c>
      <c r="S132" s="22">
        <v>2069</v>
      </c>
      <c r="T132" s="22">
        <v>9490</v>
      </c>
      <c r="U132" s="22">
        <v>27050</v>
      </c>
      <c r="V132" s="23">
        <f>R132+S132+T132+U132</f>
        <v>49124</v>
      </c>
      <c r="W132" s="22">
        <v>33742</v>
      </c>
      <c r="X132" s="22">
        <f>W132-G132</f>
        <v>33742</v>
      </c>
      <c r="Y132" s="24" t="e">
        <f>W132/G132</f>
        <v>#DIV/0!</v>
      </c>
      <c r="Z132" s="22">
        <v>71575</v>
      </c>
      <c r="AA132" s="22">
        <f>Z132-H132</f>
        <v>71575</v>
      </c>
      <c r="AB132" s="24" t="e">
        <f>Z132/H132</f>
        <v>#DIV/0!</v>
      </c>
      <c r="AC132" s="22">
        <v>63052</v>
      </c>
      <c r="AD132" s="22">
        <f t="shared" si="749"/>
        <v>63052</v>
      </c>
      <c r="AE132" s="24" t="e">
        <f t="shared" si="750"/>
        <v>#DIV/0!</v>
      </c>
      <c r="AF132" s="25">
        <f t="shared" si="751"/>
        <v>168369</v>
      </c>
      <c r="AG132" s="25">
        <f t="shared" si="752"/>
        <v>168369</v>
      </c>
      <c r="AH132" s="26" t="e">
        <f t="shared" si="753"/>
        <v>#DIV/0!</v>
      </c>
      <c r="AI132" s="22">
        <v>70470</v>
      </c>
      <c r="AJ132" s="22">
        <f t="shared" si="754"/>
        <v>70470</v>
      </c>
      <c r="AK132" s="24" t="e">
        <f t="shared" si="755"/>
        <v>#DIV/0!</v>
      </c>
      <c r="AL132" s="22">
        <v>116811</v>
      </c>
      <c r="AM132" s="22">
        <f t="shared" si="756"/>
        <v>116811</v>
      </c>
      <c r="AN132" s="24" t="e">
        <f t="shared" si="757"/>
        <v>#DIV/0!</v>
      </c>
      <c r="AO132" s="22">
        <v>72177</v>
      </c>
      <c r="AP132" s="22">
        <f t="shared" si="758"/>
        <v>70115</v>
      </c>
      <c r="AQ132" s="24">
        <f t="shared" si="759"/>
        <v>35.003394762366632</v>
      </c>
      <c r="AR132" s="27">
        <f t="shared" si="760"/>
        <v>427827</v>
      </c>
      <c r="AS132" s="27">
        <f t="shared" si="761"/>
        <v>425765</v>
      </c>
      <c r="AT132" s="28">
        <f t="shared" si="762"/>
        <v>207.4815712900097</v>
      </c>
      <c r="AU132" s="22">
        <v>75048</v>
      </c>
      <c r="AV132" s="22">
        <f t="shared" si="763"/>
        <v>72443</v>
      </c>
      <c r="AW132" s="24">
        <f t="shared" si="764"/>
        <v>28.809213051823416</v>
      </c>
      <c r="AX132" s="22">
        <v>29245</v>
      </c>
      <c r="AY132" s="22">
        <f t="shared" si="765"/>
        <v>26650</v>
      </c>
      <c r="AZ132" s="24">
        <f t="shared" si="766"/>
        <v>11.269749518304431</v>
      </c>
      <c r="BA132" s="22">
        <v>144201</v>
      </c>
      <c r="BB132" s="22">
        <f t="shared" si="767"/>
        <v>140948</v>
      </c>
      <c r="BC132" s="24">
        <f t="shared" si="768"/>
        <v>44.328619735628649</v>
      </c>
      <c r="BD132" s="27">
        <f t="shared" si="769"/>
        <v>676321</v>
      </c>
      <c r="BE132" s="27">
        <f t="shared" si="770"/>
        <v>665806</v>
      </c>
      <c r="BF132" s="28">
        <f t="shared" si="771"/>
        <v>64.319638611507372</v>
      </c>
      <c r="BG132" s="22">
        <v>28488</v>
      </c>
      <c r="BH132" s="22">
        <f t="shared" si="772"/>
        <v>26419</v>
      </c>
      <c r="BI132" s="24">
        <f t="shared" si="773"/>
        <v>13.768970517158047</v>
      </c>
      <c r="BJ132" s="22">
        <v>97706</v>
      </c>
      <c r="BK132" s="22">
        <f t="shared" si="774"/>
        <v>88216</v>
      </c>
      <c r="BL132" s="24">
        <f t="shared" si="775"/>
        <v>10.29567966280295</v>
      </c>
      <c r="BM132" s="22">
        <v>129053</v>
      </c>
      <c r="BN132" s="22">
        <f t="shared" si="776"/>
        <v>102003</v>
      </c>
      <c r="BO132" s="24">
        <f t="shared" si="777"/>
        <v>4.7709057301293898</v>
      </c>
      <c r="BP132" s="27">
        <f t="shared" si="778"/>
        <v>931568</v>
      </c>
      <c r="BQ132" s="22">
        <f t="shared" si="779"/>
        <v>882444</v>
      </c>
      <c r="BR132" s="24">
        <f t="shared" si="780"/>
        <v>18.963602312515267</v>
      </c>
      <c r="BS132" s="22">
        <v>4460</v>
      </c>
      <c r="BT132" s="22">
        <f t="shared" si="781"/>
        <v>-29282</v>
      </c>
      <c r="BU132" s="24">
        <f t="shared" si="782"/>
        <v>0.13217947958034498</v>
      </c>
      <c r="BV132" s="22">
        <v>76019</v>
      </c>
      <c r="BW132" s="22">
        <f t="shared" si="783"/>
        <v>4444</v>
      </c>
      <c r="BX132" s="24">
        <f t="shared" si="784"/>
        <v>1.062088718127838</v>
      </c>
      <c r="BY132" s="22">
        <v>86119</v>
      </c>
      <c r="BZ132" s="22">
        <f t="shared" si="785"/>
        <v>23067</v>
      </c>
      <c r="CA132" s="24">
        <f t="shared" si="786"/>
        <v>1.365840893230984</v>
      </c>
      <c r="CB132" s="29">
        <f t="shared" si="787"/>
        <v>166598</v>
      </c>
      <c r="CC132" s="29">
        <f t="shared" si="788"/>
        <v>-1771</v>
      </c>
      <c r="CD132" s="30">
        <f t="shared" si="789"/>
        <v>0.98948143660650123</v>
      </c>
      <c r="CE132" s="22">
        <v>54647</v>
      </c>
      <c r="CF132" s="22">
        <f t="shared" si="790"/>
        <v>-15823</v>
      </c>
      <c r="CG132" s="24">
        <f t="shared" si="791"/>
        <v>0.77546473676741878</v>
      </c>
      <c r="CH132" s="22">
        <v>71653</v>
      </c>
      <c r="CI132" s="22">
        <f t="shared" si="792"/>
        <v>-45158</v>
      </c>
      <c r="CJ132" s="24">
        <f t="shared" si="793"/>
        <v>0.61340969600465711</v>
      </c>
      <c r="CK132" s="22">
        <v>80734</v>
      </c>
      <c r="CL132" s="22">
        <f t="shared" si="794"/>
        <v>8557</v>
      </c>
      <c r="CM132" s="24">
        <f t="shared" si="795"/>
        <v>1.1185557726145448</v>
      </c>
      <c r="CN132" s="29">
        <f t="shared" si="796"/>
        <v>373632</v>
      </c>
      <c r="CO132" s="29">
        <f t="shared" si="797"/>
        <v>-54195</v>
      </c>
      <c r="CP132" s="30">
        <f t="shared" si="798"/>
        <v>0.8733249654650127</v>
      </c>
      <c r="CQ132" s="22">
        <v>97773</v>
      </c>
      <c r="CR132" s="22">
        <f t="shared" si="799"/>
        <v>22725</v>
      </c>
      <c r="CS132" s="24">
        <f t="shared" si="800"/>
        <v>1.3028062040294213</v>
      </c>
      <c r="CT132" s="22">
        <v>102837</v>
      </c>
      <c r="CU132" s="22">
        <f t="shared" si="801"/>
        <v>73592</v>
      </c>
      <c r="CV132" s="24">
        <f t="shared" si="802"/>
        <v>3.5163959651222432</v>
      </c>
      <c r="CW132" s="22">
        <v>87394</v>
      </c>
      <c r="CX132" s="22">
        <f t="shared" si="803"/>
        <v>-56807</v>
      </c>
      <c r="CY132" s="24">
        <f t="shared" si="804"/>
        <v>0.60605682346169587</v>
      </c>
      <c r="CZ132" s="29">
        <f t="shared" si="805"/>
        <v>661636</v>
      </c>
      <c r="DA132" s="29">
        <f t="shared" si="806"/>
        <v>-14685</v>
      </c>
      <c r="DB132" s="30">
        <f t="shared" si="807"/>
        <v>0.97828693771153052</v>
      </c>
      <c r="DC132" s="22">
        <v>80931</v>
      </c>
      <c r="DD132" s="22">
        <f t="shared" si="808"/>
        <v>52443</v>
      </c>
      <c r="DE132" s="24">
        <f t="shared" si="809"/>
        <v>2.8408803706823926</v>
      </c>
      <c r="DF132" s="22">
        <v>88265</v>
      </c>
      <c r="DG132" s="22">
        <f t="shared" si="810"/>
        <v>-9441</v>
      </c>
      <c r="DH132" s="24">
        <f t="shared" si="811"/>
        <v>0.90337338546251</v>
      </c>
      <c r="DI132" s="22">
        <v>195941</v>
      </c>
      <c r="DJ132" s="22">
        <f t="shared" si="812"/>
        <v>66888</v>
      </c>
      <c r="DK132" s="24">
        <f t="shared" si="813"/>
        <v>1.5182986834866294</v>
      </c>
      <c r="DL132" s="29">
        <f t="shared" si="814"/>
        <v>1026773</v>
      </c>
      <c r="DM132" s="29">
        <f t="shared" si="815"/>
        <v>95205</v>
      </c>
      <c r="DN132" s="30">
        <f t="shared" si="816"/>
        <v>1.1021986586057055</v>
      </c>
      <c r="DO132" s="22">
        <v>94898</v>
      </c>
      <c r="DP132" s="22">
        <f t="shared" si="817"/>
        <v>14419</v>
      </c>
      <c r="DQ132" s="24">
        <f t="shared" si="818"/>
        <v>1.1791647510530698</v>
      </c>
      <c r="DR132" s="22">
        <v>110721</v>
      </c>
      <c r="DS132" s="22">
        <f t="shared" si="819"/>
        <v>24602</v>
      </c>
      <c r="DT132" s="24">
        <f t="shared" si="820"/>
        <v>1.2856744736933778</v>
      </c>
      <c r="DU132" s="31">
        <f t="shared" si="821"/>
        <v>205619</v>
      </c>
      <c r="DV132" s="31">
        <f t="shared" si="822"/>
        <v>39021</v>
      </c>
      <c r="DW132" s="32">
        <f t="shared" si="823"/>
        <v>1.2342224996698641</v>
      </c>
      <c r="DX132" s="22">
        <v>284883</v>
      </c>
      <c r="DY132" s="22">
        <f t="shared" si="824"/>
        <v>77849</v>
      </c>
      <c r="DZ132" s="24">
        <f t="shared" si="825"/>
        <v>1.3760203638049788</v>
      </c>
      <c r="EA132" s="31">
        <f t="shared" si="826"/>
        <v>490502</v>
      </c>
      <c r="EB132" s="31">
        <f t="shared" si="827"/>
        <v>116870</v>
      </c>
      <c r="EC132" s="32">
        <f t="shared" si="828"/>
        <v>1.3127944073312778</v>
      </c>
      <c r="ED132" s="22">
        <v>115711</v>
      </c>
      <c r="EE132" s="22">
        <f t="shared" si="829"/>
        <v>17938</v>
      </c>
      <c r="EF132" s="24">
        <f t="shared" si="830"/>
        <v>1.1834657829871231</v>
      </c>
      <c r="EG132" s="22">
        <v>90669</v>
      </c>
      <c r="EH132" s="22">
        <f t="shared" si="831"/>
        <v>-12168</v>
      </c>
      <c r="EI132" s="24">
        <f t="shared" si="832"/>
        <v>0.88167682837889083</v>
      </c>
      <c r="EJ132" s="22">
        <v>83435</v>
      </c>
      <c r="EK132" s="22">
        <f t="shared" si="833"/>
        <v>-3959</v>
      </c>
      <c r="EL132" s="24">
        <f t="shared" si="834"/>
        <v>0.95469940728196445</v>
      </c>
      <c r="EM132" s="31">
        <f t="shared" si="835"/>
        <v>780317</v>
      </c>
      <c r="EN132" s="31">
        <f t="shared" si="836"/>
        <v>118681</v>
      </c>
      <c r="EO132" s="32">
        <f t="shared" si="837"/>
        <v>1.1793750642347152</v>
      </c>
      <c r="EP132" s="22">
        <v>215304</v>
      </c>
      <c r="EQ132" s="22">
        <f t="shared" si="838"/>
        <v>46108</v>
      </c>
      <c r="ER132" s="24">
        <f t="shared" si="839"/>
        <v>1.272512352537885</v>
      </c>
      <c r="ES132" s="22">
        <v>150337</v>
      </c>
      <c r="ET132" s="22">
        <f t="shared" si="736"/>
        <v>-45604</v>
      </c>
      <c r="EU132" s="24">
        <f t="shared" si="737"/>
        <v>0.76725647005986497</v>
      </c>
      <c r="EV132" s="31">
        <f t="shared" si="738"/>
        <v>1145958</v>
      </c>
      <c r="EW132" s="31">
        <f t="shared" si="739"/>
        <v>119185</v>
      </c>
      <c r="EX132" s="32">
        <f t="shared" si="740"/>
        <v>1.1160772634262881</v>
      </c>
      <c r="EY132" s="22">
        <v>224212</v>
      </c>
      <c r="EZ132" s="22">
        <f t="shared" si="840"/>
        <v>18593</v>
      </c>
      <c r="FA132" s="24">
        <f t="shared" si="841"/>
        <v>1.0904245230255958</v>
      </c>
      <c r="FB132" s="22">
        <v>239421</v>
      </c>
      <c r="FC132" s="22">
        <f t="shared" si="842"/>
        <v>-45462</v>
      </c>
      <c r="FD132" s="24">
        <f t="shared" si="843"/>
        <v>0.84041869820241999</v>
      </c>
      <c r="FE132" s="33">
        <f t="shared" si="725"/>
        <v>463633</v>
      </c>
      <c r="FF132" s="33">
        <f t="shared" si="844"/>
        <v>-26869</v>
      </c>
      <c r="FG132" s="34">
        <f t="shared" si="845"/>
        <v>0.94522142621232941</v>
      </c>
      <c r="FH132" s="22">
        <v>276856.23</v>
      </c>
      <c r="FI132" s="22">
        <f t="shared" si="846"/>
        <v>-12958.770000000019</v>
      </c>
      <c r="FJ132" s="24">
        <f t="shared" si="847"/>
        <v>0.95528606179804354</v>
      </c>
      <c r="FK132" s="33">
        <f t="shared" si="726"/>
        <v>740489.23</v>
      </c>
      <c r="FL132" s="33">
        <f t="shared" si="848"/>
        <v>-39827.770000000019</v>
      </c>
      <c r="FM132" s="34">
        <f t="shared" si="849"/>
        <v>0.94895949979303285</v>
      </c>
      <c r="FN132" s="22">
        <v>379043</v>
      </c>
      <c r="FO132" s="22">
        <f t="shared" si="850"/>
        <v>13402</v>
      </c>
      <c r="FP132" s="24">
        <f t="shared" si="851"/>
        <v>1.0366534387555006</v>
      </c>
      <c r="FQ132" s="35">
        <f t="shared" si="727"/>
        <v>1119532.23</v>
      </c>
      <c r="FR132" s="35">
        <f t="shared" si="728"/>
        <v>-26425.770000000019</v>
      </c>
      <c r="FS132" s="36">
        <f t="shared" si="729"/>
        <v>0.97694001874414249</v>
      </c>
      <c r="FT132" s="35">
        <v>148476</v>
      </c>
      <c r="FU132" s="35">
        <f t="shared" si="730"/>
        <v>-75736</v>
      </c>
      <c r="FV132" s="36">
        <f t="shared" si="731"/>
        <v>0.66221254883770719</v>
      </c>
      <c r="FW132" s="35">
        <v>107117</v>
      </c>
      <c r="FX132" s="35">
        <f t="shared" si="695"/>
        <v>-132304</v>
      </c>
      <c r="FY132" s="36">
        <f t="shared" si="696"/>
        <v>0.44740018628274042</v>
      </c>
      <c r="FZ132" s="35">
        <f t="shared" si="697"/>
        <v>255593</v>
      </c>
      <c r="GA132" s="35">
        <f t="shared" si="698"/>
        <v>-208040</v>
      </c>
      <c r="GB132" s="36">
        <f t="shared" si="699"/>
        <v>0.55128301911209943</v>
      </c>
      <c r="GC132" s="35">
        <v>0</v>
      </c>
      <c r="GD132" s="35">
        <f t="shared" si="700"/>
        <v>-276856.23</v>
      </c>
      <c r="GE132" s="36">
        <f t="shared" si="701"/>
        <v>0</v>
      </c>
      <c r="GF132" s="35">
        <f t="shared" si="702"/>
        <v>255593</v>
      </c>
      <c r="GG132" s="35">
        <f t="shared" si="703"/>
        <v>-484896.23</v>
      </c>
      <c r="GH132" s="36">
        <f t="shared" si="704"/>
        <v>0.34516774808460077</v>
      </c>
      <c r="GI132" s="35">
        <f>258032.58+300000+439192.93</f>
        <v>997225.51</v>
      </c>
      <c r="GJ132" s="35">
        <f t="shared" si="732"/>
        <v>618182.51</v>
      </c>
      <c r="GK132" s="36">
        <f t="shared" si="733"/>
        <v>2.6309033803552633</v>
      </c>
      <c r="GL132" s="35">
        <f t="shared" si="705"/>
        <v>1252818.51</v>
      </c>
      <c r="GM132" s="35">
        <f t="shared" si="734"/>
        <v>133286.28000000003</v>
      </c>
      <c r="GN132" s="36">
        <f t="shared" si="735"/>
        <v>1.1190553308143707</v>
      </c>
      <c r="GO132" s="35">
        <v>0</v>
      </c>
      <c r="GP132" s="35">
        <f t="shared" si="706"/>
        <v>-148476</v>
      </c>
      <c r="GQ132" s="36">
        <f t="shared" si="707"/>
        <v>0</v>
      </c>
      <c r="GR132" s="35">
        <v>0</v>
      </c>
      <c r="GS132" s="35">
        <f t="shared" si="708"/>
        <v>-107117</v>
      </c>
      <c r="GT132" s="36">
        <f t="shared" si="709"/>
        <v>0</v>
      </c>
      <c r="GU132" s="35">
        <f t="shared" si="710"/>
        <v>0</v>
      </c>
      <c r="GV132" s="35">
        <f t="shared" si="711"/>
        <v>-255593</v>
      </c>
      <c r="GW132" s="36">
        <f t="shared" si="712"/>
        <v>0</v>
      </c>
      <c r="GX132" s="35">
        <v>109233.43</v>
      </c>
      <c r="GY132" s="35">
        <f t="shared" si="713"/>
        <v>109233.43</v>
      </c>
      <c r="GZ132" s="36" t="e">
        <f t="shared" si="714"/>
        <v>#DIV/0!</v>
      </c>
      <c r="HA132" s="35">
        <f t="shared" si="715"/>
        <v>109233.43</v>
      </c>
      <c r="HB132" s="35">
        <f t="shared" si="716"/>
        <v>-146359.57</v>
      </c>
      <c r="HC132" s="36">
        <f t="shared" si="717"/>
        <v>0.42737254150152781</v>
      </c>
      <c r="HD132" s="35">
        <v>136127.16</v>
      </c>
      <c r="HE132" s="35">
        <f t="shared" si="718"/>
        <v>-861098.35</v>
      </c>
      <c r="HF132" s="36">
        <f t="shared" si="719"/>
        <v>0.13650589423850579</v>
      </c>
      <c r="HG132" s="35">
        <f t="shared" si="720"/>
        <v>245360.59</v>
      </c>
      <c r="HH132" s="35">
        <f t="shared" si="721"/>
        <v>-1007457.92</v>
      </c>
      <c r="HI132" s="36">
        <f t="shared" si="722"/>
        <v>0.19584687489970115</v>
      </c>
      <c r="HJ132" s="22">
        <f t="shared" si="723"/>
        <v>100597.8419</v>
      </c>
      <c r="HK132" s="37">
        <f t="shared" si="724"/>
        <v>-413057.74719999998</v>
      </c>
    </row>
    <row r="133" spans="1:219" s="1" customFormat="1" ht="11.25" x14ac:dyDescent="0.2">
      <c r="A133" s="13">
        <v>123</v>
      </c>
      <c r="B133" s="21">
        <v>115</v>
      </c>
      <c r="C133" s="21" t="s">
        <v>238</v>
      </c>
      <c r="D133" s="13">
        <v>7801420850</v>
      </c>
      <c r="E133" s="13">
        <v>781301001</v>
      </c>
      <c r="F133" s="13">
        <v>86618433</v>
      </c>
      <c r="G133" s="22"/>
      <c r="H133" s="22"/>
      <c r="I133" s="22"/>
      <c r="J133" s="23"/>
      <c r="K133" s="22"/>
      <c r="L133" s="22"/>
      <c r="M133" s="22"/>
      <c r="N133" s="23"/>
      <c r="O133" s="22"/>
      <c r="P133" s="22"/>
      <c r="Q133" s="22"/>
      <c r="R133" s="23"/>
      <c r="S133" s="22"/>
      <c r="T133" s="22"/>
      <c r="U133" s="22"/>
      <c r="V133" s="23"/>
      <c r="W133" s="22"/>
      <c r="X133" s="22"/>
      <c r="Y133" s="24"/>
      <c r="Z133" s="22"/>
      <c r="AA133" s="22"/>
      <c r="AB133" s="24"/>
      <c r="AC133" s="22"/>
      <c r="AD133" s="22"/>
      <c r="AE133" s="24"/>
      <c r="AF133" s="25"/>
      <c r="AG133" s="25"/>
      <c r="AH133" s="26"/>
      <c r="AI133" s="22"/>
      <c r="AJ133" s="22"/>
      <c r="AK133" s="24"/>
      <c r="AL133" s="22"/>
      <c r="AM133" s="22"/>
      <c r="AN133" s="24"/>
      <c r="AO133" s="22"/>
      <c r="AP133" s="22"/>
      <c r="AQ133" s="24"/>
      <c r="AR133" s="27"/>
      <c r="AS133" s="27"/>
      <c r="AT133" s="28"/>
      <c r="AU133" s="22"/>
      <c r="AV133" s="22"/>
      <c r="AW133" s="24"/>
      <c r="AX133" s="22"/>
      <c r="AY133" s="22"/>
      <c r="AZ133" s="24"/>
      <c r="BA133" s="22"/>
      <c r="BB133" s="22"/>
      <c r="BC133" s="24"/>
      <c r="BD133" s="27"/>
      <c r="BE133" s="27"/>
      <c r="BF133" s="28"/>
      <c r="BG133" s="22"/>
      <c r="BH133" s="22"/>
      <c r="BI133" s="24"/>
      <c r="BJ133" s="22"/>
      <c r="BK133" s="22"/>
      <c r="BL133" s="24"/>
      <c r="BM133" s="22"/>
      <c r="BN133" s="22"/>
      <c r="BO133" s="24"/>
      <c r="BP133" s="27"/>
      <c r="BQ133" s="22"/>
      <c r="BR133" s="24"/>
      <c r="BS133" s="22"/>
      <c r="BT133" s="22"/>
      <c r="BU133" s="24"/>
      <c r="BV133" s="22"/>
      <c r="BW133" s="22"/>
      <c r="BX133" s="24"/>
      <c r="BY133" s="22"/>
      <c r="BZ133" s="22"/>
      <c r="CA133" s="24"/>
      <c r="CB133" s="29"/>
      <c r="CC133" s="29"/>
      <c r="CD133" s="30"/>
      <c r="CE133" s="22"/>
      <c r="CF133" s="22"/>
      <c r="CG133" s="24"/>
      <c r="CH133" s="22"/>
      <c r="CI133" s="22"/>
      <c r="CJ133" s="24"/>
      <c r="CK133" s="22"/>
      <c r="CL133" s="22"/>
      <c r="CM133" s="24"/>
      <c r="CN133" s="29"/>
      <c r="CO133" s="29"/>
      <c r="CP133" s="30"/>
      <c r="CQ133" s="22"/>
      <c r="CR133" s="22"/>
      <c r="CS133" s="24"/>
      <c r="CT133" s="22"/>
      <c r="CU133" s="22"/>
      <c r="CV133" s="24"/>
      <c r="CW133" s="22"/>
      <c r="CX133" s="22"/>
      <c r="CY133" s="24"/>
      <c r="CZ133" s="29">
        <f t="shared" si="805"/>
        <v>0</v>
      </c>
      <c r="DA133" s="29">
        <f t="shared" si="806"/>
        <v>0</v>
      </c>
      <c r="DB133" s="30" t="e">
        <f t="shared" si="807"/>
        <v>#DIV/0!</v>
      </c>
      <c r="DC133" s="22">
        <v>382958</v>
      </c>
      <c r="DD133" s="22"/>
      <c r="DE133" s="24"/>
      <c r="DF133" s="22">
        <v>394785</v>
      </c>
      <c r="DG133" s="22">
        <f t="shared" si="810"/>
        <v>394785</v>
      </c>
      <c r="DH133" s="24" t="e">
        <f t="shared" si="811"/>
        <v>#DIV/0!</v>
      </c>
      <c r="DI133" s="22">
        <v>472155</v>
      </c>
      <c r="DJ133" s="22">
        <f t="shared" si="812"/>
        <v>472155</v>
      </c>
      <c r="DK133" s="24" t="e">
        <f t="shared" si="813"/>
        <v>#DIV/0!</v>
      </c>
      <c r="DL133" s="29">
        <f t="shared" si="814"/>
        <v>1249898</v>
      </c>
      <c r="DM133" s="29">
        <f t="shared" si="815"/>
        <v>1249898</v>
      </c>
      <c r="DN133" s="30" t="e">
        <f t="shared" si="816"/>
        <v>#DIV/0!</v>
      </c>
      <c r="DO133" s="22">
        <v>465059</v>
      </c>
      <c r="DP133" s="22">
        <f t="shared" si="817"/>
        <v>465059</v>
      </c>
      <c r="DQ133" s="24" t="e">
        <f t="shared" si="818"/>
        <v>#DIV/0!</v>
      </c>
      <c r="DR133" s="22">
        <v>17449</v>
      </c>
      <c r="DS133" s="22">
        <f t="shared" si="819"/>
        <v>17449</v>
      </c>
      <c r="DT133" s="24" t="e">
        <f t="shared" si="820"/>
        <v>#DIV/0!</v>
      </c>
      <c r="DU133" s="31">
        <f t="shared" si="821"/>
        <v>482508</v>
      </c>
      <c r="DV133" s="31">
        <f t="shared" si="822"/>
        <v>482508</v>
      </c>
      <c r="DW133" s="32" t="e">
        <f t="shared" si="823"/>
        <v>#DIV/0!</v>
      </c>
      <c r="DX133" s="22">
        <v>310315.89</v>
      </c>
      <c r="DY133" s="22">
        <f t="shared" si="824"/>
        <v>310315.89</v>
      </c>
      <c r="DZ133" s="24" t="e">
        <f t="shared" si="825"/>
        <v>#DIV/0!</v>
      </c>
      <c r="EA133" s="31">
        <f t="shared" si="826"/>
        <v>792823.89</v>
      </c>
      <c r="EB133" s="31">
        <f t="shared" si="827"/>
        <v>792823.89</v>
      </c>
      <c r="EC133" s="32" t="e">
        <f t="shared" si="828"/>
        <v>#DIV/0!</v>
      </c>
      <c r="ED133" s="22">
        <v>0</v>
      </c>
      <c r="EE133" s="22">
        <f t="shared" si="829"/>
        <v>0</v>
      </c>
      <c r="EF133" s="24" t="e">
        <f t="shared" si="830"/>
        <v>#DIV/0!</v>
      </c>
      <c r="EG133" s="22">
        <v>1619906.36</v>
      </c>
      <c r="EH133" s="22">
        <f t="shared" si="831"/>
        <v>1619906.36</v>
      </c>
      <c r="EI133" s="24" t="e">
        <f t="shared" si="832"/>
        <v>#DIV/0!</v>
      </c>
      <c r="EJ133" s="22">
        <v>1070522</v>
      </c>
      <c r="EK133" s="22">
        <f t="shared" si="833"/>
        <v>1070522</v>
      </c>
      <c r="EL133" s="24" t="e">
        <f t="shared" si="834"/>
        <v>#DIV/0!</v>
      </c>
      <c r="EM133" s="31">
        <f t="shared" si="835"/>
        <v>3483252.25</v>
      </c>
      <c r="EN133" s="31">
        <f t="shared" si="836"/>
        <v>3483252.25</v>
      </c>
      <c r="EO133" s="32" t="e">
        <f t="shared" si="837"/>
        <v>#DIV/0!</v>
      </c>
      <c r="EP133" s="22">
        <v>493504.43</v>
      </c>
      <c r="EQ133" s="22">
        <f t="shared" si="838"/>
        <v>-284238.57</v>
      </c>
      <c r="ER133" s="24">
        <f t="shared" si="839"/>
        <v>0.63453406845191795</v>
      </c>
      <c r="ES133" s="22">
        <v>803918</v>
      </c>
      <c r="ET133" s="22">
        <f t="shared" si="736"/>
        <v>331763</v>
      </c>
      <c r="EU133" s="24">
        <f t="shared" si="737"/>
        <v>1.7026569664622846</v>
      </c>
      <c r="EV133" s="31">
        <f t="shared" si="738"/>
        <v>4780674.68</v>
      </c>
      <c r="EW133" s="31">
        <f t="shared" si="739"/>
        <v>3530776.6799999997</v>
      </c>
      <c r="EX133" s="32">
        <f t="shared" si="740"/>
        <v>3.8248518519111157</v>
      </c>
      <c r="EY133" s="22">
        <v>1196380</v>
      </c>
      <c r="EZ133" s="22">
        <f t="shared" si="840"/>
        <v>713872</v>
      </c>
      <c r="FA133" s="24">
        <f t="shared" si="841"/>
        <v>2.4795029305213592</v>
      </c>
      <c r="FB133" s="22">
        <v>1282924.1399999999</v>
      </c>
      <c r="FC133" s="22">
        <f t="shared" si="842"/>
        <v>972608.24999999988</v>
      </c>
      <c r="FD133" s="24">
        <f t="shared" si="843"/>
        <v>4.1342521647860178</v>
      </c>
      <c r="FE133" s="33">
        <f t="shared" si="725"/>
        <v>2479304.1399999997</v>
      </c>
      <c r="FF133" s="33">
        <f t="shared" si="844"/>
        <v>1686480.2499999995</v>
      </c>
      <c r="FG133" s="34">
        <f t="shared" si="845"/>
        <v>3.1271814223458878</v>
      </c>
      <c r="FH133" s="22">
        <v>1968344</v>
      </c>
      <c r="FI133" s="22">
        <f t="shared" si="846"/>
        <v>-722084.36000000034</v>
      </c>
      <c r="FJ133" s="24">
        <f t="shared" si="847"/>
        <v>0.73160989129626919</v>
      </c>
      <c r="FK133" s="33">
        <f t="shared" si="726"/>
        <v>4447648.1399999997</v>
      </c>
      <c r="FL133" s="33">
        <f t="shared" si="848"/>
        <v>964395.88999999966</v>
      </c>
      <c r="FM133" s="34">
        <f t="shared" si="849"/>
        <v>1.2768665088783047</v>
      </c>
      <c r="FN133" s="22">
        <v>1473973</v>
      </c>
      <c r="FO133" s="22">
        <f t="shared" si="850"/>
        <v>176550.57</v>
      </c>
      <c r="FP133" s="24">
        <f t="shared" si="851"/>
        <v>1.1360779387789681</v>
      </c>
      <c r="FQ133" s="35">
        <f t="shared" si="727"/>
        <v>5921621.1399999997</v>
      </c>
      <c r="FR133" s="35">
        <f t="shared" si="728"/>
        <v>1140946.46</v>
      </c>
      <c r="FS133" s="36">
        <f t="shared" si="729"/>
        <v>1.2386580422995861</v>
      </c>
      <c r="FT133" s="35">
        <v>1519060</v>
      </c>
      <c r="FU133" s="35">
        <f t="shared" si="730"/>
        <v>322680</v>
      </c>
      <c r="FV133" s="36">
        <f t="shared" si="731"/>
        <v>1.269713636135676</v>
      </c>
      <c r="FW133" s="35">
        <v>1755941</v>
      </c>
      <c r="FX133" s="35">
        <f t="shared" si="695"/>
        <v>473016.8600000001</v>
      </c>
      <c r="FY133" s="36">
        <f t="shared" si="696"/>
        <v>1.3687021276254105</v>
      </c>
      <c r="FZ133" s="35">
        <f t="shared" si="697"/>
        <v>3275001</v>
      </c>
      <c r="GA133" s="35">
        <f t="shared" si="698"/>
        <v>795696.86000000034</v>
      </c>
      <c r="GB133" s="36">
        <f t="shared" si="699"/>
        <v>1.3209355589588943</v>
      </c>
      <c r="GC133" s="35">
        <v>1263991.19</v>
      </c>
      <c r="GD133" s="35">
        <f t="shared" si="700"/>
        <v>-704352.81</v>
      </c>
      <c r="GE133" s="36">
        <f t="shared" si="701"/>
        <v>0.64215969871120082</v>
      </c>
      <c r="GF133" s="35">
        <f t="shared" si="702"/>
        <v>4538992.1899999995</v>
      </c>
      <c r="GG133" s="35">
        <f t="shared" si="703"/>
        <v>91344.049999999814</v>
      </c>
      <c r="GH133" s="36">
        <f t="shared" si="704"/>
        <v>1.0205376070958707</v>
      </c>
      <c r="GI133" s="35">
        <v>2472371</v>
      </c>
      <c r="GJ133" s="35">
        <f t="shared" si="732"/>
        <v>998398</v>
      </c>
      <c r="GK133" s="36">
        <f t="shared" si="733"/>
        <v>1.6773516204163847</v>
      </c>
      <c r="GL133" s="35">
        <f t="shared" si="705"/>
        <v>7011363.1899999995</v>
      </c>
      <c r="GM133" s="35">
        <f t="shared" si="734"/>
        <v>1089742.0499999998</v>
      </c>
      <c r="GN133" s="36">
        <f t="shared" si="735"/>
        <v>1.1840276546297253</v>
      </c>
      <c r="GO133" s="35">
        <v>1721533.82</v>
      </c>
      <c r="GP133" s="35">
        <f t="shared" si="706"/>
        <v>202473.82000000007</v>
      </c>
      <c r="GQ133" s="36">
        <f t="shared" si="707"/>
        <v>1.1332888891814676</v>
      </c>
      <c r="GR133" s="35">
        <v>0</v>
      </c>
      <c r="GS133" s="35">
        <f t="shared" si="708"/>
        <v>-1755941</v>
      </c>
      <c r="GT133" s="36">
        <f t="shared" si="709"/>
        <v>0</v>
      </c>
      <c r="GU133" s="35">
        <f t="shared" si="710"/>
        <v>1721533.82</v>
      </c>
      <c r="GV133" s="35">
        <f t="shared" si="711"/>
        <v>-1553467.18</v>
      </c>
      <c r="GW133" s="36">
        <f t="shared" si="712"/>
        <v>0.52565902117281793</v>
      </c>
      <c r="GX133" s="35">
        <v>2050258</v>
      </c>
      <c r="GY133" s="35">
        <f t="shared" si="713"/>
        <v>786266.81</v>
      </c>
      <c r="GZ133" s="36">
        <f t="shared" si="714"/>
        <v>1.6220508625538759</v>
      </c>
      <c r="HA133" s="35">
        <f t="shared" si="715"/>
        <v>3771791.8200000003</v>
      </c>
      <c r="HB133" s="35">
        <f t="shared" si="716"/>
        <v>-767200.36999999918</v>
      </c>
      <c r="HC133" s="36">
        <f t="shared" si="717"/>
        <v>0.83097561355354543</v>
      </c>
      <c r="HD133" s="35">
        <v>2155176</v>
      </c>
      <c r="HE133" s="35">
        <f t="shared" si="718"/>
        <v>-317195</v>
      </c>
      <c r="HF133" s="36">
        <f t="shared" si="719"/>
        <v>0.87170412531129027</v>
      </c>
      <c r="HG133" s="35">
        <f t="shared" si="720"/>
        <v>5926967.8200000003</v>
      </c>
      <c r="HH133" s="35">
        <f t="shared" si="721"/>
        <v>-1084395.3699999992</v>
      </c>
      <c r="HI133" s="36">
        <f t="shared" si="722"/>
        <v>0.84533744143412437</v>
      </c>
      <c r="HJ133" s="22">
        <f t="shared" si="723"/>
        <v>2430056.8062</v>
      </c>
      <c r="HK133" s="37">
        <f t="shared" si="724"/>
        <v>-444602.10169999965</v>
      </c>
    </row>
    <row r="134" spans="1:219" s="1" customFormat="1" ht="11.25" x14ac:dyDescent="0.2">
      <c r="A134" s="13">
        <v>124</v>
      </c>
      <c r="B134" s="21">
        <v>6</v>
      </c>
      <c r="C134" s="21" t="s">
        <v>239</v>
      </c>
      <c r="D134" s="13">
        <v>1012008655</v>
      </c>
      <c r="E134" s="13">
        <v>101201001</v>
      </c>
      <c r="F134" s="13">
        <v>86618101</v>
      </c>
      <c r="G134" s="22"/>
      <c r="H134" s="22">
        <v>15390</v>
      </c>
      <c r="I134" s="22">
        <v>1029225</v>
      </c>
      <c r="J134" s="23">
        <f>G134+H134+I134</f>
        <v>1044615</v>
      </c>
      <c r="K134" s="22">
        <v>802100</v>
      </c>
      <c r="L134" s="22">
        <v>683079</v>
      </c>
      <c r="M134" s="22">
        <v>810680</v>
      </c>
      <c r="N134" s="23">
        <f>J134+K134+L134+M134</f>
        <v>3340474</v>
      </c>
      <c r="O134" s="22">
        <v>413530</v>
      </c>
      <c r="P134" s="22">
        <v>795860</v>
      </c>
      <c r="Q134" s="22">
        <v>806000</v>
      </c>
      <c r="R134" s="23">
        <f>N134+O134+P134+Q134</f>
        <v>5355864</v>
      </c>
      <c r="S134" s="22">
        <v>597610</v>
      </c>
      <c r="T134" s="22">
        <v>183300</v>
      </c>
      <c r="U134" s="22">
        <v>456320</v>
      </c>
      <c r="V134" s="23">
        <f>R134+S134+T134+U134</f>
        <v>6593094</v>
      </c>
      <c r="W134" s="22">
        <v>306130</v>
      </c>
      <c r="X134" s="22">
        <f>W134-G134</f>
        <v>306130</v>
      </c>
      <c r="Y134" s="24" t="e">
        <f>W134/G134</f>
        <v>#DIV/0!</v>
      </c>
      <c r="Z134" s="22">
        <v>685360</v>
      </c>
      <c r="AA134" s="22">
        <f>Z134-H134</f>
        <v>669970</v>
      </c>
      <c r="AB134" s="24">
        <f>Z134/H134</f>
        <v>44.532813515269659</v>
      </c>
      <c r="AC134" s="22">
        <v>84752</v>
      </c>
      <c r="AD134" s="22">
        <f>AC134-I134</f>
        <v>-944473</v>
      </c>
      <c r="AE134" s="24">
        <f>AC134/I134</f>
        <v>8.2345454103815982E-2</v>
      </c>
      <c r="AF134" s="25">
        <f>W134+Z134+AC134</f>
        <v>1076242</v>
      </c>
      <c r="AG134" s="25">
        <f>AF134-J134</f>
        <v>31627</v>
      </c>
      <c r="AH134" s="26">
        <f>AF134/J134</f>
        <v>1.03027622616945</v>
      </c>
      <c r="AI134" s="22">
        <v>456235</v>
      </c>
      <c r="AJ134" s="22">
        <f>AI134-K134</f>
        <v>-345865</v>
      </c>
      <c r="AK134" s="24">
        <f>AI134/K134</f>
        <v>0.56880064829821719</v>
      </c>
      <c r="AL134" s="22">
        <v>0</v>
      </c>
      <c r="AM134" s="22">
        <f>AL134-L134</f>
        <v>-683079</v>
      </c>
      <c r="AN134" s="24">
        <f>AL134/L134</f>
        <v>0</v>
      </c>
      <c r="AO134" s="22">
        <v>400400</v>
      </c>
      <c r="AP134" s="22">
        <f>AO134-M134</f>
        <v>-410280</v>
      </c>
      <c r="AQ134" s="24">
        <f>AO134/M134</f>
        <v>0.49390635022450291</v>
      </c>
      <c r="AR134" s="27">
        <f>AF134+AI134+AL134+AO134</f>
        <v>1932877</v>
      </c>
      <c r="AS134" s="27">
        <f>AR134-N134</f>
        <v>-1407597</v>
      </c>
      <c r="AT134" s="28">
        <f>AR134/N134</f>
        <v>0.57862357258281305</v>
      </c>
      <c r="AU134" s="22">
        <v>206440</v>
      </c>
      <c r="AV134" s="22">
        <f>AU134-O134</f>
        <v>-207090</v>
      </c>
      <c r="AW134" s="24">
        <f>AU134/O134</f>
        <v>0.49921408362150266</v>
      </c>
      <c r="AX134" s="22">
        <v>415480</v>
      </c>
      <c r="AY134" s="22">
        <f>AX134-P134</f>
        <v>-380380</v>
      </c>
      <c r="AZ134" s="24">
        <f>AX134/P134</f>
        <v>0.52205161711858872</v>
      </c>
      <c r="BA134" s="22">
        <v>0</v>
      </c>
      <c r="BB134" s="22">
        <f>BA134-Q134</f>
        <v>-806000</v>
      </c>
      <c r="BC134" s="24">
        <f>BA134/Q134</f>
        <v>0</v>
      </c>
      <c r="BD134" s="27">
        <f>AR134+AU134+AX134+BA134</f>
        <v>2554797</v>
      </c>
      <c r="BE134" s="27">
        <f>BD134-R134</f>
        <v>-2801067</v>
      </c>
      <c r="BF134" s="28">
        <f>BD134/R134</f>
        <v>0.47700931166288019</v>
      </c>
      <c r="BG134" s="22">
        <v>190580</v>
      </c>
      <c r="BH134" s="22">
        <f>BG134-S134</f>
        <v>-407030</v>
      </c>
      <c r="BI134" s="24">
        <f>BG134/S134</f>
        <v>0.31890363280400263</v>
      </c>
      <c r="BJ134" s="22">
        <v>173680</v>
      </c>
      <c r="BK134" s="22">
        <f>BJ134-T134</f>
        <v>-9620</v>
      </c>
      <c r="BL134" s="24">
        <f>BJ134/T134</f>
        <v>0.94751773049645394</v>
      </c>
      <c r="BM134" s="22">
        <v>224250</v>
      </c>
      <c r="BN134" s="22">
        <f>BM134-U134</f>
        <v>-232070</v>
      </c>
      <c r="BO134" s="24">
        <f>BM134/U134</f>
        <v>0.49143145161290325</v>
      </c>
      <c r="BP134" s="27">
        <f>BD134+BG134+BJ134+BM134</f>
        <v>3143307</v>
      </c>
      <c r="BQ134" s="22">
        <f>BP134-V134</f>
        <v>-3449787</v>
      </c>
      <c r="BR134" s="24">
        <f>BP134/V134</f>
        <v>0.47675749807298362</v>
      </c>
      <c r="BS134" s="22">
        <v>180050</v>
      </c>
      <c r="BT134" s="22">
        <f>BS134-W134</f>
        <v>-126080</v>
      </c>
      <c r="BU134" s="24">
        <f>BS134/W134</f>
        <v>0.58814882566230031</v>
      </c>
      <c r="BV134" s="22">
        <v>21408</v>
      </c>
      <c r="BW134" s="22">
        <f>BV134-Z134</f>
        <v>-663952</v>
      </c>
      <c r="BX134" s="24">
        <f>BV134/Z134</f>
        <v>3.1236138671647019E-2</v>
      </c>
      <c r="BY134" s="22">
        <v>305500</v>
      </c>
      <c r="BZ134" s="22">
        <f>BY134-AC134</f>
        <v>220748</v>
      </c>
      <c r="CA134" s="24">
        <f>BY134/AC134</f>
        <v>3.6046346988861622</v>
      </c>
      <c r="CB134" s="29">
        <f>BS134+BV134+BY134</f>
        <v>506958</v>
      </c>
      <c r="CC134" s="29">
        <f>CB134-AF134</f>
        <v>-569284</v>
      </c>
      <c r="CD134" s="30">
        <f>CB134/AF134</f>
        <v>0.47104461635951766</v>
      </c>
      <c r="CE134" s="22">
        <v>607100</v>
      </c>
      <c r="CF134" s="22">
        <f>CE134-AI134</f>
        <v>150865</v>
      </c>
      <c r="CG134" s="24">
        <f>CE134/AI134</f>
        <v>1.3306738851688276</v>
      </c>
      <c r="CH134" s="22">
        <v>930397</v>
      </c>
      <c r="CI134" s="22">
        <f>CH134-AL134</f>
        <v>930397</v>
      </c>
      <c r="CJ134" s="24" t="e">
        <f>CH134/AL134</f>
        <v>#DIV/0!</v>
      </c>
      <c r="CK134" s="22">
        <v>0</v>
      </c>
      <c r="CL134" s="22">
        <f>CK134-AO134</f>
        <v>-400400</v>
      </c>
      <c r="CM134" s="24">
        <f>CK134/AO134</f>
        <v>0</v>
      </c>
      <c r="CN134" s="29">
        <f>CB134+CE134+CH134+CK134</f>
        <v>2044455</v>
      </c>
      <c r="CO134" s="29">
        <f>CN134-AR134</f>
        <v>111578</v>
      </c>
      <c r="CP134" s="30">
        <f>CN134/AR134</f>
        <v>1.0577263840378877</v>
      </c>
      <c r="CQ134" s="22">
        <v>3389</v>
      </c>
      <c r="CR134" s="22">
        <f>CQ134-AU134</f>
        <v>-203051</v>
      </c>
      <c r="CS134" s="24">
        <f>CQ134/AU134</f>
        <v>1.6416392172059677E-2</v>
      </c>
      <c r="CT134" s="22">
        <v>437835</v>
      </c>
      <c r="CU134" s="22">
        <f>CT134-AX134</f>
        <v>22355</v>
      </c>
      <c r="CV134" s="24">
        <f>CT134/AX134</f>
        <v>1.0538052373158757</v>
      </c>
      <c r="CW134" s="22">
        <v>1694</v>
      </c>
      <c r="CX134" s="22">
        <f>CW134-BA134</f>
        <v>1694</v>
      </c>
      <c r="CY134" s="24" t="e">
        <f>CW134/BA134</f>
        <v>#DIV/0!</v>
      </c>
      <c r="CZ134" s="29">
        <f t="shared" si="805"/>
        <v>2487373</v>
      </c>
      <c r="DA134" s="29">
        <f t="shared" si="806"/>
        <v>-67424</v>
      </c>
      <c r="DB134" s="30">
        <f t="shared" si="807"/>
        <v>0.97360886207397301</v>
      </c>
      <c r="DC134" s="22">
        <v>103485</v>
      </c>
      <c r="DD134" s="22">
        <f>DC134-BG134</f>
        <v>-87095</v>
      </c>
      <c r="DE134" s="24">
        <f>DC134/BG134</f>
        <v>0.54300031482841848</v>
      </c>
      <c r="DF134" s="22">
        <v>802625</v>
      </c>
      <c r="DG134" s="22">
        <f t="shared" si="810"/>
        <v>628945</v>
      </c>
      <c r="DH134" s="24">
        <f t="shared" si="811"/>
        <v>4.6212862736066329</v>
      </c>
      <c r="DI134" s="22">
        <v>326694</v>
      </c>
      <c r="DJ134" s="22">
        <f t="shared" si="812"/>
        <v>102444</v>
      </c>
      <c r="DK134" s="24">
        <f t="shared" si="813"/>
        <v>1.4568294314381272</v>
      </c>
      <c r="DL134" s="29">
        <f t="shared" si="814"/>
        <v>3720177</v>
      </c>
      <c r="DM134" s="29">
        <f t="shared" si="815"/>
        <v>576870</v>
      </c>
      <c r="DN134" s="30">
        <f t="shared" si="816"/>
        <v>1.1835232766000903</v>
      </c>
      <c r="DO134" s="22">
        <v>1045730</v>
      </c>
      <c r="DP134" s="22">
        <f t="shared" si="817"/>
        <v>844272</v>
      </c>
      <c r="DQ134" s="24">
        <f t="shared" si="818"/>
        <v>5.1908090023727027</v>
      </c>
      <c r="DR134" s="22">
        <v>700704</v>
      </c>
      <c r="DS134" s="22">
        <f t="shared" si="819"/>
        <v>395204</v>
      </c>
      <c r="DT134" s="24">
        <f t="shared" si="820"/>
        <v>2.2936301145662847</v>
      </c>
      <c r="DU134" s="31">
        <f t="shared" si="821"/>
        <v>1746434</v>
      </c>
      <c r="DV134" s="31">
        <f t="shared" si="822"/>
        <v>1239476</v>
      </c>
      <c r="DW134" s="32">
        <f t="shared" si="823"/>
        <v>3.4449283767097079</v>
      </c>
      <c r="DX134" s="22">
        <v>2034695</v>
      </c>
      <c r="DY134" s="22">
        <f t="shared" si="824"/>
        <v>497198</v>
      </c>
      <c r="DZ134" s="24">
        <f t="shared" si="825"/>
        <v>1.3233814439963134</v>
      </c>
      <c r="EA134" s="31">
        <f t="shared" si="826"/>
        <v>3781129</v>
      </c>
      <c r="EB134" s="31">
        <f t="shared" si="827"/>
        <v>1736674</v>
      </c>
      <c r="EC134" s="32">
        <f t="shared" si="828"/>
        <v>1.849455722918822</v>
      </c>
      <c r="ED134" s="22">
        <v>1694</v>
      </c>
      <c r="EE134" s="22">
        <f t="shared" si="829"/>
        <v>-1695</v>
      </c>
      <c r="EF134" s="24">
        <f t="shared" si="830"/>
        <v>0.49985246385364412</v>
      </c>
      <c r="EG134" s="22">
        <v>1296170</v>
      </c>
      <c r="EH134" s="22">
        <f t="shared" si="831"/>
        <v>858335</v>
      </c>
      <c r="EI134" s="24">
        <f t="shared" si="832"/>
        <v>2.9604074594310643</v>
      </c>
      <c r="EJ134" s="22">
        <v>352564</v>
      </c>
      <c r="EK134" s="22">
        <f t="shared" si="833"/>
        <v>350870</v>
      </c>
      <c r="EL134" s="24">
        <f t="shared" si="834"/>
        <v>208.12514757969302</v>
      </c>
      <c r="EM134" s="31">
        <f t="shared" si="835"/>
        <v>5431557</v>
      </c>
      <c r="EN134" s="31">
        <f t="shared" si="836"/>
        <v>2944184</v>
      </c>
      <c r="EO134" s="32">
        <f t="shared" si="837"/>
        <v>2.183651989468407</v>
      </c>
      <c r="EP134" s="22">
        <v>1383275</v>
      </c>
      <c r="EQ134" s="22">
        <f t="shared" si="838"/>
        <v>477165</v>
      </c>
      <c r="ER134" s="24">
        <f t="shared" si="839"/>
        <v>1.5266082484466565</v>
      </c>
      <c r="ES134" s="22">
        <v>676836</v>
      </c>
      <c r="ET134" s="22">
        <f t="shared" si="736"/>
        <v>350142</v>
      </c>
      <c r="EU134" s="24">
        <f t="shared" si="737"/>
        <v>2.0717735862917595</v>
      </c>
      <c r="EV134" s="31">
        <f t="shared" si="738"/>
        <v>7491668</v>
      </c>
      <c r="EW134" s="31">
        <f t="shared" si="739"/>
        <v>3771491</v>
      </c>
      <c r="EX134" s="32">
        <f t="shared" si="740"/>
        <v>2.0137934297212201</v>
      </c>
      <c r="EY134" s="22">
        <v>2562591</v>
      </c>
      <c r="EZ134" s="22">
        <f t="shared" si="840"/>
        <v>816157</v>
      </c>
      <c r="FA134" s="24">
        <f t="shared" si="841"/>
        <v>1.467327708920005</v>
      </c>
      <c r="FB134" s="22">
        <v>1309777</v>
      </c>
      <c r="FC134" s="22">
        <f t="shared" si="842"/>
        <v>-724918</v>
      </c>
      <c r="FD134" s="24">
        <f t="shared" si="843"/>
        <v>0.64372154057487729</v>
      </c>
      <c r="FE134" s="33">
        <f t="shared" si="725"/>
        <v>3872368</v>
      </c>
      <c r="FF134" s="33">
        <f t="shared" si="844"/>
        <v>91239</v>
      </c>
      <c r="FG134" s="34">
        <f t="shared" si="845"/>
        <v>1.0241300944770728</v>
      </c>
      <c r="FH134" s="22">
        <v>763504</v>
      </c>
      <c r="FI134" s="22">
        <f t="shared" si="846"/>
        <v>-886924</v>
      </c>
      <c r="FJ134" s="24">
        <f t="shared" si="847"/>
        <v>0.46260969881751884</v>
      </c>
      <c r="FK134" s="33">
        <f t="shared" si="726"/>
        <v>4635872</v>
      </c>
      <c r="FL134" s="33">
        <f t="shared" si="848"/>
        <v>-795685</v>
      </c>
      <c r="FM134" s="34">
        <f t="shared" si="849"/>
        <v>0.85350701465528211</v>
      </c>
      <c r="FN134" s="22">
        <v>2902457</v>
      </c>
      <c r="FO134" s="22">
        <f t="shared" si="850"/>
        <v>842346</v>
      </c>
      <c r="FP134" s="24">
        <f t="shared" si="851"/>
        <v>1.4088837931548348</v>
      </c>
      <c r="FQ134" s="35">
        <f t="shared" si="727"/>
        <v>7538329</v>
      </c>
      <c r="FR134" s="35">
        <f t="shared" si="728"/>
        <v>46661</v>
      </c>
      <c r="FS134" s="36">
        <f t="shared" si="729"/>
        <v>1.0062283859882739</v>
      </c>
      <c r="FT134" s="35">
        <v>2186750.5</v>
      </c>
      <c r="FU134" s="35">
        <f t="shared" si="730"/>
        <v>-375840.5</v>
      </c>
      <c r="FV134" s="36">
        <f t="shared" si="731"/>
        <v>0.85333574495500841</v>
      </c>
      <c r="FW134" s="35">
        <v>1985933</v>
      </c>
      <c r="FX134" s="35">
        <f t="shared" si="695"/>
        <v>676156</v>
      </c>
      <c r="FY134" s="36">
        <f t="shared" si="696"/>
        <v>1.5162374969174142</v>
      </c>
      <c r="FZ134" s="35">
        <f t="shared" si="697"/>
        <v>4172683.5</v>
      </c>
      <c r="GA134" s="35">
        <f t="shared" si="698"/>
        <v>300315.5</v>
      </c>
      <c r="GB134" s="36">
        <f t="shared" si="699"/>
        <v>1.0775534504985063</v>
      </c>
      <c r="GC134" s="35">
        <v>58937</v>
      </c>
      <c r="GD134" s="35">
        <f t="shared" si="700"/>
        <v>-704567</v>
      </c>
      <c r="GE134" s="36">
        <f t="shared" si="701"/>
        <v>7.7192784844611159E-2</v>
      </c>
      <c r="GF134" s="35">
        <f t="shared" si="702"/>
        <v>4231620.5</v>
      </c>
      <c r="GG134" s="35">
        <f t="shared" si="703"/>
        <v>-404251.5</v>
      </c>
      <c r="GH134" s="36">
        <f t="shared" si="704"/>
        <v>0.91279925330121281</v>
      </c>
      <c r="GI134" s="35">
        <v>3113437</v>
      </c>
      <c r="GJ134" s="35">
        <f t="shared" si="732"/>
        <v>210980</v>
      </c>
      <c r="GK134" s="36">
        <f t="shared" si="733"/>
        <v>1.0726901380451115</v>
      </c>
      <c r="GL134" s="35">
        <f t="shared" si="705"/>
        <v>7345057.5</v>
      </c>
      <c r="GM134" s="35">
        <f t="shared" si="734"/>
        <v>-193271.5</v>
      </c>
      <c r="GN134" s="36">
        <f t="shared" si="735"/>
        <v>0.97436149311074116</v>
      </c>
      <c r="GO134" s="35">
        <v>109950</v>
      </c>
      <c r="GP134" s="35">
        <f t="shared" si="706"/>
        <v>-2076800.5</v>
      </c>
      <c r="GQ134" s="36">
        <f t="shared" si="707"/>
        <v>5.0280084536393155E-2</v>
      </c>
      <c r="GR134" s="35">
        <v>3227586</v>
      </c>
      <c r="GS134" s="35">
        <f t="shared" si="708"/>
        <v>1241653</v>
      </c>
      <c r="GT134" s="36">
        <f t="shared" si="709"/>
        <v>1.6252240130961115</v>
      </c>
      <c r="GU134" s="35">
        <f t="shared" si="710"/>
        <v>3337536</v>
      </c>
      <c r="GV134" s="35">
        <f t="shared" si="711"/>
        <v>-835147.5</v>
      </c>
      <c r="GW134" s="36">
        <f t="shared" si="712"/>
        <v>0.7998536193794713</v>
      </c>
      <c r="GX134" s="35">
        <v>2051133</v>
      </c>
      <c r="GY134" s="35">
        <f t="shared" si="713"/>
        <v>1992196</v>
      </c>
      <c r="GZ134" s="36">
        <f t="shared" si="714"/>
        <v>34.80212769567504</v>
      </c>
      <c r="HA134" s="35">
        <f t="shared" si="715"/>
        <v>5388669</v>
      </c>
      <c r="HB134" s="35">
        <f t="shared" si="716"/>
        <v>1157048.5</v>
      </c>
      <c r="HC134" s="36">
        <f t="shared" si="717"/>
        <v>1.2734291744734672</v>
      </c>
      <c r="HD134" s="35">
        <v>10016</v>
      </c>
      <c r="HE134" s="35">
        <f t="shared" si="718"/>
        <v>-3103421</v>
      </c>
      <c r="HF134" s="36">
        <f t="shared" si="719"/>
        <v>3.2170235016799761E-3</v>
      </c>
      <c r="HG134" s="35">
        <f t="shared" si="720"/>
        <v>5398685</v>
      </c>
      <c r="HH134" s="35">
        <f t="shared" si="721"/>
        <v>-1946372.5</v>
      </c>
      <c r="HI134" s="36">
        <f t="shared" si="722"/>
        <v>0.73500922218784537</v>
      </c>
      <c r="HJ134" s="22">
        <f t="shared" si="723"/>
        <v>1781566.05</v>
      </c>
      <c r="HK134" s="37">
        <f t="shared" si="724"/>
        <v>-642302.92500000005</v>
      </c>
    </row>
    <row r="135" spans="1:219" s="1" customFormat="1" ht="11.25" hidden="1" x14ac:dyDescent="0.2">
      <c r="A135" s="21"/>
      <c r="B135" s="41">
        <v>1</v>
      </c>
      <c r="C135" s="41">
        <v>2</v>
      </c>
      <c r="D135" s="41">
        <v>3</v>
      </c>
      <c r="E135" s="41">
        <v>4</v>
      </c>
      <c r="F135" s="41">
        <v>5</v>
      </c>
      <c r="G135" s="41">
        <v>6</v>
      </c>
      <c r="H135" s="41">
        <v>7</v>
      </c>
      <c r="I135" s="41">
        <v>8</v>
      </c>
      <c r="J135" s="42">
        <v>9</v>
      </c>
      <c r="K135" s="41">
        <v>10</v>
      </c>
      <c r="L135" s="41">
        <v>11</v>
      </c>
      <c r="M135" s="41">
        <v>12</v>
      </c>
      <c r="N135" s="42">
        <v>13</v>
      </c>
      <c r="O135" s="41">
        <v>14</v>
      </c>
      <c r="P135" s="41">
        <v>15</v>
      </c>
      <c r="Q135" s="41">
        <v>16</v>
      </c>
      <c r="R135" s="42">
        <v>17</v>
      </c>
      <c r="S135" s="41">
        <v>18</v>
      </c>
      <c r="T135" s="41">
        <v>19</v>
      </c>
      <c r="U135" s="41">
        <v>20</v>
      </c>
      <c r="V135" s="42">
        <v>21</v>
      </c>
      <c r="W135" s="41">
        <v>22</v>
      </c>
      <c r="X135" s="43">
        <v>23</v>
      </c>
      <c r="Y135" s="43">
        <v>24</v>
      </c>
      <c r="Z135" s="41">
        <v>25</v>
      </c>
      <c r="AA135" s="41">
        <v>26</v>
      </c>
      <c r="AB135" s="41">
        <v>27</v>
      </c>
      <c r="AC135" s="41">
        <v>28</v>
      </c>
      <c r="AD135" s="41">
        <v>29</v>
      </c>
      <c r="AE135" s="41">
        <v>30</v>
      </c>
      <c r="AF135" s="44">
        <v>31</v>
      </c>
      <c r="AG135" s="44">
        <v>32</v>
      </c>
      <c r="AH135" s="44">
        <v>33</v>
      </c>
      <c r="AI135" s="41">
        <v>34</v>
      </c>
      <c r="AJ135" s="41">
        <v>35</v>
      </c>
      <c r="AK135" s="41">
        <v>36</v>
      </c>
      <c r="AL135" s="43">
        <v>37</v>
      </c>
      <c r="AM135" s="43">
        <v>38</v>
      </c>
      <c r="AN135" s="43">
        <v>39</v>
      </c>
      <c r="AO135" s="41">
        <v>40</v>
      </c>
      <c r="AP135" s="41">
        <v>41</v>
      </c>
      <c r="AQ135" s="41">
        <v>42</v>
      </c>
      <c r="AR135" s="45">
        <v>43</v>
      </c>
      <c r="AS135" s="45">
        <v>44</v>
      </c>
      <c r="AT135" s="45">
        <v>45</v>
      </c>
      <c r="AU135" s="41">
        <v>46</v>
      </c>
      <c r="AV135" s="41">
        <v>47</v>
      </c>
      <c r="AW135" s="41">
        <v>48</v>
      </c>
      <c r="AX135" s="41">
        <v>49</v>
      </c>
      <c r="AY135" s="41">
        <v>50</v>
      </c>
      <c r="AZ135" s="41">
        <v>51</v>
      </c>
      <c r="BA135" s="41">
        <v>52</v>
      </c>
      <c r="BB135" s="41">
        <v>53</v>
      </c>
      <c r="BC135" s="41">
        <v>54</v>
      </c>
      <c r="BD135" s="45">
        <v>55</v>
      </c>
      <c r="BE135" s="45">
        <v>56</v>
      </c>
      <c r="BF135" s="45">
        <v>57</v>
      </c>
      <c r="BG135" s="45">
        <v>58</v>
      </c>
      <c r="BH135" s="45">
        <v>59</v>
      </c>
      <c r="BI135" s="45">
        <v>60</v>
      </c>
      <c r="BJ135" s="45">
        <v>61</v>
      </c>
      <c r="BK135" s="45">
        <v>62</v>
      </c>
      <c r="BL135" s="45">
        <v>63</v>
      </c>
      <c r="BM135" s="45">
        <v>64</v>
      </c>
      <c r="BN135" s="45">
        <v>65</v>
      </c>
      <c r="BO135" s="45">
        <v>66</v>
      </c>
      <c r="BP135" s="45">
        <v>67</v>
      </c>
      <c r="BQ135" s="45">
        <v>68</v>
      </c>
      <c r="BR135" s="45">
        <v>69</v>
      </c>
      <c r="BS135" s="46">
        <v>70</v>
      </c>
      <c r="BT135" s="47">
        <v>71</v>
      </c>
      <c r="BU135" s="47">
        <v>72</v>
      </c>
      <c r="BV135" s="47">
        <v>73</v>
      </c>
      <c r="BW135" s="47">
        <v>74</v>
      </c>
      <c r="BX135" s="47">
        <v>75</v>
      </c>
      <c r="BY135" s="47">
        <v>76</v>
      </c>
      <c r="BZ135" s="47">
        <v>77</v>
      </c>
      <c r="CA135" s="47">
        <v>78</v>
      </c>
      <c r="CB135" s="47">
        <v>79</v>
      </c>
      <c r="CC135" s="47">
        <v>80</v>
      </c>
      <c r="CD135" s="47">
        <v>81</v>
      </c>
      <c r="CE135" s="47">
        <v>82</v>
      </c>
      <c r="CF135" s="47">
        <v>83</v>
      </c>
      <c r="CG135" s="47">
        <v>84</v>
      </c>
      <c r="CH135" s="47">
        <v>85</v>
      </c>
      <c r="CI135" s="47">
        <v>86</v>
      </c>
      <c r="CJ135" s="47">
        <v>87</v>
      </c>
      <c r="CK135" s="47">
        <v>88</v>
      </c>
      <c r="CL135" s="47">
        <v>89</v>
      </c>
      <c r="CM135" s="47">
        <v>90</v>
      </c>
      <c r="CN135" s="47">
        <v>91</v>
      </c>
      <c r="CO135" s="47">
        <v>92</v>
      </c>
      <c r="CP135" s="47">
        <v>93</v>
      </c>
      <c r="CQ135" s="47">
        <v>94</v>
      </c>
      <c r="CR135" s="47">
        <v>95</v>
      </c>
      <c r="CS135" s="47">
        <v>96</v>
      </c>
      <c r="CT135" s="47">
        <v>97</v>
      </c>
      <c r="CU135" s="47">
        <v>98</v>
      </c>
      <c r="CV135" s="47">
        <v>99</v>
      </c>
      <c r="CW135" s="47">
        <v>100</v>
      </c>
      <c r="CX135" s="47">
        <v>101</v>
      </c>
      <c r="CY135" s="47">
        <v>102</v>
      </c>
      <c r="CZ135" s="47">
        <v>103</v>
      </c>
      <c r="DA135" s="47">
        <v>104</v>
      </c>
      <c r="DB135" s="47">
        <v>105</v>
      </c>
      <c r="DC135" s="47">
        <v>106</v>
      </c>
      <c r="DD135" s="47">
        <v>107</v>
      </c>
      <c r="DE135" s="47">
        <v>108</v>
      </c>
      <c r="DF135" s="47">
        <v>109</v>
      </c>
      <c r="DG135" s="47">
        <v>110</v>
      </c>
      <c r="DH135" s="47">
        <v>111</v>
      </c>
      <c r="DI135" s="47">
        <v>112</v>
      </c>
      <c r="DJ135" s="47">
        <v>113</v>
      </c>
      <c r="DK135" s="47">
        <v>114</v>
      </c>
      <c r="DL135" s="47">
        <v>115</v>
      </c>
      <c r="DM135" s="47">
        <v>116</v>
      </c>
      <c r="DN135" s="47">
        <v>117</v>
      </c>
      <c r="DO135" s="48">
        <v>118</v>
      </c>
      <c r="DP135" s="48">
        <v>119</v>
      </c>
      <c r="DQ135" s="48">
        <v>120</v>
      </c>
      <c r="DR135" s="48">
        <v>121</v>
      </c>
      <c r="DS135" s="48">
        <v>122</v>
      </c>
      <c r="DT135" s="48">
        <v>123</v>
      </c>
      <c r="DU135" s="48">
        <v>124</v>
      </c>
      <c r="DV135" s="48">
        <v>125</v>
      </c>
      <c r="DW135" s="48">
        <v>126</v>
      </c>
      <c r="DX135" s="48">
        <v>127</v>
      </c>
      <c r="DY135" s="48">
        <v>128</v>
      </c>
      <c r="DZ135" s="48">
        <v>129</v>
      </c>
      <c r="EA135" s="48">
        <v>130</v>
      </c>
      <c r="EB135" s="48">
        <v>131</v>
      </c>
      <c r="EC135" s="48">
        <v>132</v>
      </c>
      <c r="ED135" s="48">
        <v>133</v>
      </c>
      <c r="EE135" s="48">
        <v>134</v>
      </c>
      <c r="EF135" s="48">
        <v>135</v>
      </c>
      <c r="EG135" s="48">
        <v>136</v>
      </c>
      <c r="EH135" s="48">
        <v>137</v>
      </c>
      <c r="EI135" s="48">
        <v>138</v>
      </c>
      <c r="EJ135" s="48">
        <v>139</v>
      </c>
      <c r="EK135" s="48">
        <v>140</v>
      </c>
      <c r="EL135" s="48">
        <v>141</v>
      </c>
      <c r="EM135" s="48">
        <v>142</v>
      </c>
      <c r="EN135" s="48">
        <v>143</v>
      </c>
      <c r="EO135" s="48">
        <v>144</v>
      </c>
      <c r="EP135" s="48">
        <v>145</v>
      </c>
      <c r="EQ135" s="48">
        <v>146</v>
      </c>
      <c r="ER135" s="48">
        <v>147</v>
      </c>
      <c r="ES135" s="48">
        <v>148</v>
      </c>
      <c r="ET135" s="48">
        <v>149</v>
      </c>
      <c r="EU135" s="48">
        <v>150</v>
      </c>
      <c r="EV135" s="48">
        <v>151</v>
      </c>
      <c r="EW135" s="48">
        <v>152</v>
      </c>
      <c r="EX135" s="48">
        <v>153</v>
      </c>
      <c r="EY135" s="43">
        <v>154</v>
      </c>
      <c r="EZ135" s="43">
        <v>155</v>
      </c>
      <c r="FA135" s="43">
        <v>156</v>
      </c>
      <c r="FB135" s="43">
        <v>157</v>
      </c>
      <c r="FC135" s="43">
        <v>158</v>
      </c>
      <c r="FD135" s="43">
        <v>159</v>
      </c>
      <c r="FE135" s="49">
        <v>160</v>
      </c>
      <c r="FF135" s="49">
        <v>161</v>
      </c>
      <c r="FG135" s="49">
        <v>162</v>
      </c>
      <c r="FH135" s="43">
        <v>163</v>
      </c>
      <c r="FI135" s="43">
        <v>164</v>
      </c>
      <c r="FJ135" s="43">
        <v>165</v>
      </c>
      <c r="FK135" s="49">
        <v>166</v>
      </c>
      <c r="FL135" s="49">
        <v>167</v>
      </c>
      <c r="FM135" s="49">
        <v>168</v>
      </c>
      <c r="FN135" s="49">
        <v>169</v>
      </c>
      <c r="FO135" s="49">
        <v>170</v>
      </c>
      <c r="FP135" s="49">
        <v>171</v>
      </c>
      <c r="FQ135" s="50">
        <v>172</v>
      </c>
      <c r="FR135" s="50">
        <v>173</v>
      </c>
      <c r="FS135" s="50">
        <v>174</v>
      </c>
      <c r="FT135" s="50">
        <v>175</v>
      </c>
      <c r="FU135" s="50">
        <v>176</v>
      </c>
      <c r="FV135" s="50">
        <v>177</v>
      </c>
      <c r="FW135" s="50">
        <v>178</v>
      </c>
      <c r="FX135" s="50">
        <v>179</v>
      </c>
      <c r="FY135" s="50">
        <v>180</v>
      </c>
      <c r="FZ135" s="50">
        <v>181</v>
      </c>
      <c r="GA135" s="50">
        <v>182</v>
      </c>
      <c r="GB135" s="50">
        <v>183</v>
      </c>
      <c r="GC135" s="50">
        <v>184</v>
      </c>
      <c r="GD135" s="50">
        <v>185</v>
      </c>
      <c r="GE135" s="50">
        <v>186</v>
      </c>
      <c r="GF135" s="50">
        <v>187</v>
      </c>
      <c r="GG135" s="50">
        <v>188</v>
      </c>
      <c r="GH135" s="50">
        <v>189</v>
      </c>
      <c r="GI135" s="50">
        <v>190</v>
      </c>
      <c r="GJ135" s="50">
        <v>191</v>
      </c>
      <c r="GK135" s="50">
        <v>192</v>
      </c>
      <c r="GL135" s="50">
        <v>193</v>
      </c>
      <c r="GM135" s="50">
        <v>194</v>
      </c>
      <c r="GN135" s="50">
        <v>195</v>
      </c>
      <c r="GO135" s="50">
        <v>175</v>
      </c>
      <c r="GP135" s="50">
        <v>176</v>
      </c>
      <c r="GQ135" s="50">
        <v>177</v>
      </c>
      <c r="GR135" s="50">
        <v>178</v>
      </c>
      <c r="GS135" s="50">
        <v>179</v>
      </c>
      <c r="GT135" s="50">
        <v>180</v>
      </c>
      <c r="GU135" s="50">
        <v>181</v>
      </c>
      <c r="GV135" s="50">
        <v>182</v>
      </c>
      <c r="GW135" s="50">
        <v>183</v>
      </c>
      <c r="GX135" s="50">
        <v>184</v>
      </c>
      <c r="GY135" s="50">
        <v>185</v>
      </c>
      <c r="GZ135" s="50">
        <v>186</v>
      </c>
      <c r="HA135" s="50">
        <v>187</v>
      </c>
      <c r="HB135" s="50">
        <v>188</v>
      </c>
      <c r="HC135" s="50">
        <v>189</v>
      </c>
      <c r="HD135" s="50">
        <v>190</v>
      </c>
      <c r="HE135" s="50">
        <v>191</v>
      </c>
      <c r="HF135" s="50">
        <v>192</v>
      </c>
      <c r="HG135" s="50">
        <v>193</v>
      </c>
      <c r="HH135" s="50">
        <v>194</v>
      </c>
      <c r="HI135" s="50">
        <v>195</v>
      </c>
      <c r="HJ135" s="51"/>
      <c r="HK135" s="51"/>
    </row>
    <row r="136" spans="1:219" s="1" customFormat="1" ht="11.25" hidden="1" x14ac:dyDescent="0.2">
      <c r="A136" s="21"/>
      <c r="B136" s="41"/>
      <c r="C136" s="41"/>
      <c r="D136" s="41"/>
      <c r="E136" s="41"/>
      <c r="F136" s="41"/>
      <c r="G136" s="41"/>
      <c r="H136" s="41"/>
      <c r="I136" s="41"/>
      <c r="J136" s="42"/>
      <c r="K136" s="41"/>
      <c r="L136" s="41"/>
      <c r="M136" s="41"/>
      <c r="N136" s="42"/>
      <c r="O136" s="41"/>
      <c r="P136" s="41"/>
      <c r="Q136" s="41"/>
      <c r="R136" s="42"/>
      <c r="S136" s="41"/>
      <c r="T136" s="41"/>
      <c r="U136" s="41"/>
      <c r="V136" s="42"/>
      <c r="W136" s="41"/>
      <c r="X136" s="43"/>
      <c r="Y136" s="43"/>
      <c r="Z136" s="41"/>
      <c r="AA136" s="41"/>
      <c r="AB136" s="41"/>
      <c r="AC136" s="41"/>
      <c r="AD136" s="41"/>
      <c r="AE136" s="41"/>
      <c r="AF136" s="44"/>
      <c r="AG136" s="44"/>
      <c r="AH136" s="44"/>
      <c r="AI136" s="41"/>
      <c r="AJ136" s="41"/>
      <c r="AK136" s="41"/>
      <c r="AL136" s="43"/>
      <c r="AM136" s="43"/>
      <c r="AN136" s="43"/>
      <c r="AO136" s="41"/>
      <c r="AP136" s="41"/>
      <c r="AQ136" s="41"/>
      <c r="AR136" s="45"/>
      <c r="AS136" s="45"/>
      <c r="AT136" s="45"/>
      <c r="AU136" s="41"/>
      <c r="AV136" s="41"/>
      <c r="AW136" s="41"/>
      <c r="AX136" s="41"/>
      <c r="AY136" s="41"/>
      <c r="AZ136" s="41"/>
      <c r="BA136" s="41"/>
      <c r="BB136" s="41"/>
      <c r="BC136" s="41"/>
      <c r="BD136" s="45"/>
      <c r="BE136" s="45"/>
      <c r="BF136" s="45"/>
      <c r="BG136" s="45"/>
      <c r="BH136" s="45"/>
      <c r="BI136" s="45"/>
      <c r="BJ136" s="45"/>
      <c r="BK136" s="45"/>
      <c r="BL136" s="45"/>
      <c r="BM136" s="45"/>
      <c r="BN136" s="45"/>
      <c r="BO136" s="45"/>
      <c r="BP136" s="45"/>
      <c r="BQ136" s="45"/>
      <c r="BR136" s="45"/>
      <c r="BS136" s="46"/>
      <c r="BT136" s="47"/>
      <c r="BU136" s="47"/>
      <c r="BV136" s="47"/>
      <c r="BW136" s="47"/>
      <c r="BX136" s="47"/>
      <c r="BY136" s="47"/>
      <c r="BZ136" s="47"/>
      <c r="CA136" s="47"/>
      <c r="CB136" s="47"/>
      <c r="CC136" s="47"/>
      <c r="CD136" s="47"/>
      <c r="CE136" s="47"/>
      <c r="CF136" s="47"/>
      <c r="CG136" s="47"/>
      <c r="CH136" s="47"/>
      <c r="CI136" s="47"/>
      <c r="CJ136" s="47"/>
      <c r="CK136" s="47"/>
      <c r="CL136" s="47"/>
      <c r="CM136" s="47"/>
      <c r="CN136" s="47"/>
      <c r="CO136" s="47"/>
      <c r="CP136" s="47"/>
      <c r="CQ136" s="47"/>
      <c r="CR136" s="47"/>
      <c r="CS136" s="47"/>
      <c r="CT136" s="47"/>
      <c r="CU136" s="47"/>
      <c r="CV136" s="47"/>
      <c r="CW136" s="47"/>
      <c r="CX136" s="47"/>
      <c r="CY136" s="47"/>
      <c r="CZ136" s="47"/>
      <c r="DA136" s="47"/>
      <c r="DB136" s="47"/>
      <c r="DC136" s="47"/>
      <c r="DD136" s="47"/>
      <c r="DE136" s="47"/>
      <c r="DF136" s="47"/>
      <c r="DG136" s="47"/>
      <c r="DH136" s="47"/>
      <c r="DI136" s="47"/>
      <c r="DJ136" s="47"/>
      <c r="DK136" s="47"/>
      <c r="DL136" s="47"/>
      <c r="DM136" s="47"/>
      <c r="DN136" s="47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3"/>
      <c r="EZ136" s="43"/>
      <c r="FA136" s="43"/>
      <c r="FB136" s="43"/>
      <c r="FC136" s="43"/>
      <c r="FD136" s="43"/>
      <c r="FE136" s="49"/>
      <c r="FF136" s="49"/>
      <c r="FG136" s="49"/>
      <c r="FH136" s="43"/>
      <c r="FI136" s="43"/>
      <c r="FJ136" s="43"/>
      <c r="FK136" s="49"/>
      <c r="FL136" s="49"/>
      <c r="FM136" s="49"/>
      <c r="FN136" s="49"/>
      <c r="FO136" s="49"/>
      <c r="FP136" s="49"/>
      <c r="FQ136" s="50"/>
      <c r="FR136" s="50"/>
      <c r="FS136" s="50"/>
      <c r="FT136" s="50"/>
      <c r="FU136" s="50"/>
      <c r="FV136" s="50"/>
      <c r="FW136" s="50"/>
      <c r="FX136" s="50"/>
      <c r="FY136" s="50"/>
      <c r="FZ136" s="50"/>
      <c r="GA136" s="50"/>
      <c r="GB136" s="50"/>
      <c r="GC136" s="50"/>
      <c r="GD136" s="50"/>
      <c r="GE136" s="50"/>
      <c r="GF136" s="50"/>
      <c r="GG136" s="50"/>
      <c r="GH136" s="50"/>
      <c r="GI136" s="50"/>
      <c r="GJ136" s="50"/>
      <c r="GK136" s="50"/>
      <c r="GL136" s="50"/>
      <c r="GM136" s="50"/>
      <c r="GN136" s="50"/>
      <c r="GO136" s="50"/>
      <c r="GP136" s="50"/>
      <c r="GQ136" s="50"/>
      <c r="GR136" s="50"/>
      <c r="GS136" s="50"/>
      <c r="GT136" s="50"/>
      <c r="GU136" s="50"/>
      <c r="GV136" s="50"/>
      <c r="GW136" s="50"/>
      <c r="GX136" s="50"/>
      <c r="GY136" s="50"/>
      <c r="GZ136" s="50"/>
      <c r="HA136" s="50"/>
      <c r="HB136" s="50"/>
      <c r="HC136" s="50"/>
      <c r="HD136" s="50"/>
      <c r="HE136" s="50"/>
      <c r="HF136" s="50"/>
      <c r="HG136" s="50"/>
      <c r="HH136" s="50"/>
      <c r="HI136" s="50"/>
      <c r="HJ136" s="51"/>
      <c r="HK136" s="51"/>
    </row>
    <row r="137" spans="1:219" s="1" customFormat="1" ht="11.25" hidden="1" x14ac:dyDescent="0.2">
      <c r="A137" s="21"/>
      <c r="B137" s="41"/>
      <c r="C137" s="41"/>
      <c r="D137" s="41"/>
      <c r="E137" s="41"/>
      <c r="F137" s="41"/>
      <c r="G137" s="41"/>
      <c r="H137" s="41"/>
      <c r="I137" s="41"/>
      <c r="J137" s="42"/>
      <c r="K137" s="41"/>
      <c r="L137" s="41"/>
      <c r="M137" s="41"/>
      <c r="N137" s="42"/>
      <c r="O137" s="41"/>
      <c r="P137" s="41"/>
      <c r="Q137" s="41"/>
      <c r="R137" s="42"/>
      <c r="S137" s="41"/>
      <c r="T137" s="41"/>
      <c r="U137" s="41"/>
      <c r="V137" s="42"/>
      <c r="W137" s="41"/>
      <c r="X137" s="43"/>
      <c r="Y137" s="43"/>
      <c r="Z137" s="41"/>
      <c r="AA137" s="41"/>
      <c r="AB137" s="41"/>
      <c r="AC137" s="41"/>
      <c r="AD137" s="41"/>
      <c r="AE137" s="41"/>
      <c r="AF137" s="44"/>
      <c r="AG137" s="44"/>
      <c r="AH137" s="44"/>
      <c r="AI137" s="41"/>
      <c r="AJ137" s="41"/>
      <c r="AK137" s="41"/>
      <c r="AL137" s="43"/>
      <c r="AM137" s="43"/>
      <c r="AN137" s="43"/>
      <c r="AO137" s="41"/>
      <c r="AP137" s="41"/>
      <c r="AQ137" s="41"/>
      <c r="AR137" s="45"/>
      <c r="AS137" s="45"/>
      <c r="AT137" s="45"/>
      <c r="AU137" s="41"/>
      <c r="AV137" s="41"/>
      <c r="AW137" s="41"/>
      <c r="AX137" s="41"/>
      <c r="AY137" s="41"/>
      <c r="AZ137" s="41"/>
      <c r="BA137" s="41"/>
      <c r="BB137" s="41"/>
      <c r="BC137" s="41"/>
      <c r="BD137" s="45"/>
      <c r="BE137" s="45"/>
      <c r="BF137" s="45"/>
      <c r="BG137" s="45"/>
      <c r="BH137" s="45"/>
      <c r="BI137" s="45"/>
      <c r="BJ137" s="45"/>
      <c r="BK137" s="45"/>
      <c r="BL137" s="45"/>
      <c r="BM137" s="45"/>
      <c r="BN137" s="45"/>
      <c r="BO137" s="45"/>
      <c r="BP137" s="45"/>
      <c r="BQ137" s="45"/>
      <c r="BR137" s="45"/>
      <c r="BS137" s="46"/>
      <c r="BT137" s="47"/>
      <c r="BU137" s="47"/>
      <c r="BV137" s="47"/>
      <c r="BW137" s="47"/>
      <c r="BX137" s="47"/>
      <c r="BY137" s="47"/>
      <c r="BZ137" s="47"/>
      <c r="CA137" s="47"/>
      <c r="CB137" s="47"/>
      <c r="CC137" s="47"/>
      <c r="CD137" s="47"/>
      <c r="CE137" s="47"/>
      <c r="CF137" s="47"/>
      <c r="CG137" s="47"/>
      <c r="CH137" s="47"/>
      <c r="CI137" s="47"/>
      <c r="CJ137" s="47"/>
      <c r="CK137" s="47"/>
      <c r="CL137" s="47"/>
      <c r="CM137" s="47"/>
      <c r="CN137" s="47"/>
      <c r="CO137" s="47"/>
      <c r="CP137" s="47"/>
      <c r="CQ137" s="47"/>
      <c r="CR137" s="47"/>
      <c r="CS137" s="47"/>
      <c r="CT137" s="47"/>
      <c r="CU137" s="47"/>
      <c r="CV137" s="47"/>
      <c r="CW137" s="47"/>
      <c r="CX137" s="47"/>
      <c r="CY137" s="47"/>
      <c r="CZ137" s="47"/>
      <c r="DA137" s="47"/>
      <c r="DB137" s="47"/>
      <c r="DC137" s="47"/>
      <c r="DD137" s="47"/>
      <c r="DE137" s="47"/>
      <c r="DF137" s="47"/>
      <c r="DG137" s="47"/>
      <c r="DH137" s="47"/>
      <c r="DI137" s="47"/>
      <c r="DJ137" s="47"/>
      <c r="DK137" s="47"/>
      <c r="DL137" s="47"/>
      <c r="DM137" s="47"/>
      <c r="DN137" s="47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3"/>
      <c r="EZ137" s="43"/>
      <c r="FA137" s="43"/>
      <c r="FB137" s="43"/>
      <c r="FC137" s="43"/>
      <c r="FD137" s="43"/>
      <c r="FE137" s="49"/>
      <c r="FF137" s="49"/>
      <c r="FG137" s="49"/>
      <c r="FH137" s="43"/>
      <c r="FI137" s="43"/>
      <c r="FJ137" s="43"/>
      <c r="FK137" s="49"/>
      <c r="FL137" s="49"/>
      <c r="FM137" s="49"/>
      <c r="FN137" s="49"/>
      <c r="FO137" s="49"/>
      <c r="FP137" s="49"/>
      <c r="FQ137" s="50"/>
      <c r="FR137" s="50"/>
      <c r="FS137" s="50"/>
      <c r="FT137" s="50"/>
      <c r="FU137" s="50"/>
      <c r="FV137" s="50"/>
      <c r="FW137" s="50"/>
      <c r="FX137" s="50"/>
      <c r="FY137" s="50"/>
      <c r="FZ137" s="50"/>
      <c r="GA137" s="50"/>
      <c r="GB137" s="50"/>
      <c r="GC137" s="50"/>
      <c r="GD137" s="50"/>
      <c r="GE137" s="50"/>
      <c r="GF137" s="50"/>
      <c r="GG137" s="50"/>
      <c r="GH137" s="50"/>
      <c r="GI137" s="50"/>
      <c r="GJ137" s="50"/>
      <c r="GK137" s="50"/>
      <c r="GL137" s="50"/>
      <c r="GM137" s="50"/>
      <c r="GN137" s="50"/>
      <c r="GO137" s="50"/>
      <c r="GP137" s="50"/>
      <c r="GQ137" s="50"/>
      <c r="GR137" s="50"/>
      <c r="GS137" s="50"/>
      <c r="GT137" s="50"/>
      <c r="GU137" s="50"/>
      <c r="GV137" s="50"/>
      <c r="GW137" s="50"/>
      <c r="GX137" s="50"/>
      <c r="GY137" s="50"/>
      <c r="GZ137" s="50"/>
      <c r="HA137" s="50"/>
      <c r="HB137" s="50"/>
      <c r="HC137" s="50"/>
      <c r="HD137" s="50"/>
      <c r="HE137" s="50"/>
      <c r="HF137" s="50"/>
      <c r="HG137" s="50"/>
      <c r="HH137" s="50"/>
      <c r="HI137" s="50"/>
      <c r="HJ137" s="51"/>
      <c r="HK137" s="51"/>
    </row>
  </sheetData>
  <autoFilter ref="B11:AS137"/>
  <mergeCells count="157">
    <mergeCell ref="HJ9:HK9"/>
    <mergeCell ref="A5:HK5"/>
    <mergeCell ref="A6:HK6"/>
    <mergeCell ref="HA9:HA10"/>
    <mergeCell ref="HB9:HC9"/>
    <mergeCell ref="HD9:HD10"/>
    <mergeCell ref="HE9:HF9"/>
    <mergeCell ref="HG9:HG10"/>
    <mergeCell ref="HH9:HI9"/>
    <mergeCell ref="GR9:GR10"/>
    <mergeCell ref="GS9:GT9"/>
    <mergeCell ref="GU9:GU10"/>
    <mergeCell ref="GV9:GW9"/>
    <mergeCell ref="GX9:GX10"/>
    <mergeCell ref="GY9:GZ9"/>
    <mergeCell ref="GG9:GH9"/>
    <mergeCell ref="GI9:GI10"/>
    <mergeCell ref="GJ9:GK9"/>
    <mergeCell ref="GM9:GN9"/>
    <mergeCell ref="GO9:GO10"/>
    <mergeCell ref="GP9:GQ9"/>
    <mergeCell ref="FX9:FY9"/>
    <mergeCell ref="FZ9:FZ10"/>
    <mergeCell ref="GA9:GB9"/>
    <mergeCell ref="GC9:GC10"/>
    <mergeCell ref="GD9:GE9"/>
    <mergeCell ref="GF9:GF10"/>
    <mergeCell ref="FN9:FN10"/>
    <mergeCell ref="FO9:FP9"/>
    <mergeCell ref="FR9:FS9"/>
    <mergeCell ref="FT9:FT10"/>
    <mergeCell ref="FU9:FV9"/>
    <mergeCell ref="FW9:FW10"/>
    <mergeCell ref="FE9:FE10"/>
    <mergeCell ref="FF9:FG9"/>
    <mergeCell ref="FH9:FH10"/>
    <mergeCell ref="FI9:FJ9"/>
    <mergeCell ref="FK9:FK10"/>
    <mergeCell ref="FL9:FM9"/>
    <mergeCell ref="EV9:EV10"/>
    <mergeCell ref="EW9:EX9"/>
    <mergeCell ref="EY9:EY10"/>
    <mergeCell ref="EZ9:FA9"/>
    <mergeCell ref="FB9:FB10"/>
    <mergeCell ref="FC9:FD9"/>
    <mergeCell ref="EM9:EM10"/>
    <mergeCell ref="EN9:EO9"/>
    <mergeCell ref="EP9:EP10"/>
    <mergeCell ref="EQ9:ER9"/>
    <mergeCell ref="ES9:ES10"/>
    <mergeCell ref="ET9:EU9"/>
    <mergeCell ref="ED9:ED10"/>
    <mergeCell ref="EE9:EF9"/>
    <mergeCell ref="EG9:EG10"/>
    <mergeCell ref="EH9:EI9"/>
    <mergeCell ref="EJ9:EJ10"/>
    <mergeCell ref="EK9:EL9"/>
    <mergeCell ref="DU9:DU10"/>
    <mergeCell ref="DV9:DW9"/>
    <mergeCell ref="DX9:DX10"/>
    <mergeCell ref="DY9:DZ9"/>
    <mergeCell ref="EA9:EA10"/>
    <mergeCell ref="EB9:EC9"/>
    <mergeCell ref="DL9:DL10"/>
    <mergeCell ref="DM9:DN9"/>
    <mergeCell ref="DO9:DO10"/>
    <mergeCell ref="DP9:DQ9"/>
    <mergeCell ref="DR9:DR10"/>
    <mergeCell ref="DS9:DT9"/>
    <mergeCell ref="DC9:DC10"/>
    <mergeCell ref="DD9:DE9"/>
    <mergeCell ref="DF9:DF10"/>
    <mergeCell ref="DG9:DH9"/>
    <mergeCell ref="DI9:DI10"/>
    <mergeCell ref="DJ9:DK9"/>
    <mergeCell ref="CT9:CT10"/>
    <mergeCell ref="CU9:CV9"/>
    <mergeCell ref="CW9:CW10"/>
    <mergeCell ref="CX9:CY9"/>
    <mergeCell ref="CZ9:CZ10"/>
    <mergeCell ref="DA9:DB9"/>
    <mergeCell ref="CN9:CN10"/>
    <mergeCell ref="CO9:CP9"/>
    <mergeCell ref="CQ9:CQ10"/>
    <mergeCell ref="CR9:CS9"/>
    <mergeCell ref="CB9:CB10"/>
    <mergeCell ref="CC9:CD9"/>
    <mergeCell ref="CE9:CE10"/>
    <mergeCell ref="CF9:CG9"/>
    <mergeCell ref="CH9:CH10"/>
    <mergeCell ref="CI9:CJ9"/>
    <mergeCell ref="BZ9:CA9"/>
    <mergeCell ref="BJ9:BJ10"/>
    <mergeCell ref="BK9:BL9"/>
    <mergeCell ref="BM9:BM10"/>
    <mergeCell ref="BN9:BO9"/>
    <mergeCell ref="BP9:BP10"/>
    <mergeCell ref="BQ9:BR9"/>
    <mergeCell ref="CK9:CK10"/>
    <mergeCell ref="CL9:CM9"/>
    <mergeCell ref="AU9:AU10"/>
    <mergeCell ref="AV9:AW9"/>
    <mergeCell ref="AX9:AX10"/>
    <mergeCell ref="AY9:AZ9"/>
    <mergeCell ref="BS9:BS10"/>
    <mergeCell ref="BT9:BU9"/>
    <mergeCell ref="BV9:BV10"/>
    <mergeCell ref="BW9:BX9"/>
    <mergeCell ref="BY9:BY10"/>
    <mergeCell ref="HG8:HK8"/>
    <mergeCell ref="G9:G10"/>
    <mergeCell ref="H9:H10"/>
    <mergeCell ref="I9:I10"/>
    <mergeCell ref="J9:J10"/>
    <mergeCell ref="K9:K10"/>
    <mergeCell ref="L9:L10"/>
    <mergeCell ref="S9:S10"/>
    <mergeCell ref="T9:T10"/>
    <mergeCell ref="U9:U10"/>
    <mergeCell ref="V9:V10"/>
    <mergeCell ref="W9:W10"/>
    <mergeCell ref="X9:Y9"/>
    <mergeCell ref="M9:M10"/>
    <mergeCell ref="N9:N10"/>
    <mergeCell ref="O9:O10"/>
    <mergeCell ref="P9:P10"/>
    <mergeCell ref="Q9:Q10"/>
    <mergeCell ref="R9:R10"/>
    <mergeCell ref="AI9:AI10"/>
    <mergeCell ref="AJ9:AK9"/>
    <mergeCell ref="AL9:AL10"/>
    <mergeCell ref="AM9:AN9"/>
    <mergeCell ref="AO9:AO10"/>
    <mergeCell ref="A8:A10"/>
    <mergeCell ref="B8:B10"/>
    <mergeCell ref="C8:C10"/>
    <mergeCell ref="D8:D10"/>
    <mergeCell ref="E8:E10"/>
    <mergeCell ref="F8:F10"/>
    <mergeCell ref="BO8:BR8"/>
    <mergeCell ref="FQ8:FQ10"/>
    <mergeCell ref="GL8:GL10"/>
    <mergeCell ref="AP9:AQ9"/>
    <mergeCell ref="Z9:Z10"/>
    <mergeCell ref="AA9:AB9"/>
    <mergeCell ref="AC9:AC10"/>
    <mergeCell ref="AD9:AE9"/>
    <mergeCell ref="AF9:AF10"/>
    <mergeCell ref="AG9:AH9"/>
    <mergeCell ref="BA9:BA10"/>
    <mergeCell ref="BB9:BC9"/>
    <mergeCell ref="BD9:BD10"/>
    <mergeCell ref="BE9:BF9"/>
    <mergeCell ref="BG9:BG10"/>
    <mergeCell ref="BH9:BI9"/>
    <mergeCell ref="AR9:AR10"/>
    <mergeCell ref="AS9:AT9"/>
  </mergeCells>
  <pageMargins left="0.51181102362204722" right="0.51181102362204722" top="0.55118110236220474" bottom="0.59055118110236227" header="0.31496062992125984" footer="0.31496062992125984"/>
  <pageSetup paperSize="9" scale="69" firstPageNumber="0" fitToHeight="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НДФЛ</vt:lpstr>
      <vt:lpstr>сортировка по отклонению (2)</vt:lpstr>
      <vt:lpstr>НДФЛ сорт по отклон в район</vt:lpstr>
      <vt:lpstr>НДФЛ!Заголовки_для_печати</vt:lpstr>
      <vt:lpstr>'НДФЛ сорт по отклон в район'!Заголовки_для_печати</vt:lpstr>
      <vt:lpstr>'сортировка по отклонению (2)'!Заголовки_для_печати</vt:lpstr>
      <vt:lpstr>НДФЛ!Область_печати</vt:lpstr>
      <vt:lpstr>'НДФЛ сорт по отклон в район'!Область_печати</vt:lpstr>
      <vt:lpstr>'сортировка по отклонению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2023-03-30T13:16:47Z</cp:lastPrinted>
  <dcterms:created xsi:type="dcterms:W3CDTF">2022-03-29T12:04:24Z</dcterms:created>
  <dcterms:modified xsi:type="dcterms:W3CDTF">2023-04-19T13:40:08Z</dcterms:modified>
</cp:coreProperties>
</file>