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прил.4!$A$1:$I$56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F10" i="1"/>
  <c r="G10" i="1"/>
  <c r="F21" i="1"/>
  <c r="H11" i="1"/>
  <c r="H22" i="1" l="1"/>
  <c r="H55" i="1"/>
  <c r="H54" i="1"/>
  <c r="G53" i="1"/>
  <c r="F53" i="1"/>
  <c r="H52" i="1"/>
  <c r="G51" i="1"/>
  <c r="F51" i="1"/>
  <c r="H50" i="1"/>
  <c r="G49" i="1"/>
  <c r="F49" i="1"/>
  <c r="H48" i="1"/>
  <c r="H47" i="1"/>
  <c r="G46" i="1"/>
  <c r="F46" i="1"/>
  <c r="H45" i="1"/>
  <c r="H44" i="1"/>
  <c r="H43" i="1"/>
  <c r="H42" i="1"/>
  <c r="H41" i="1"/>
  <c r="G40" i="1"/>
  <c r="F40" i="1"/>
  <c r="H39" i="1"/>
  <c r="G38" i="1"/>
  <c r="F38" i="1"/>
  <c r="H37" i="1"/>
  <c r="H36" i="1"/>
  <c r="H35" i="1"/>
  <c r="H34" i="1"/>
  <c r="H33" i="1"/>
  <c r="G32" i="1"/>
  <c r="F32" i="1"/>
  <c r="H31" i="1"/>
  <c r="H30" i="1"/>
  <c r="H29" i="1"/>
  <c r="G28" i="1"/>
  <c r="F28" i="1"/>
  <c r="H27" i="1"/>
  <c r="H26" i="1"/>
  <c r="H25" i="1"/>
  <c r="H24" i="1"/>
  <c r="G23" i="1"/>
  <c r="F23" i="1"/>
  <c r="G21" i="1"/>
  <c r="H20" i="1"/>
  <c r="G19" i="1"/>
  <c r="F19" i="1"/>
  <c r="H18" i="1"/>
  <c r="H17" i="1"/>
  <c r="H15" i="1"/>
  <c r="H14" i="1"/>
  <c r="H13" i="1"/>
  <c r="H12" i="1"/>
  <c r="F56" i="1" l="1"/>
  <c r="I54" i="1" s="1"/>
  <c r="H51" i="1"/>
  <c r="H40" i="1"/>
  <c r="H32" i="1"/>
  <c r="H21" i="1"/>
  <c r="H10" i="1"/>
  <c r="G56" i="1"/>
  <c r="H23" i="1"/>
  <c r="H28" i="1"/>
  <c r="H38" i="1"/>
  <c r="H46" i="1"/>
  <c r="H49" i="1"/>
  <c r="H53" i="1"/>
  <c r="H19" i="1"/>
  <c r="I53" i="1" l="1"/>
  <c r="I22" i="1"/>
  <c r="I28" i="1"/>
  <c r="I46" i="1"/>
  <c r="I38" i="1"/>
  <c r="I19" i="1"/>
  <c r="I56" i="1"/>
  <c r="I55" i="1"/>
  <c r="I52" i="1"/>
  <c r="I48" i="1"/>
  <c r="I45" i="1"/>
  <c r="I43" i="1"/>
  <c r="I41" i="1"/>
  <c r="I37" i="1"/>
  <c r="I35" i="1"/>
  <c r="I33" i="1"/>
  <c r="I30" i="1"/>
  <c r="I27" i="1"/>
  <c r="I25" i="1"/>
  <c r="I18" i="1"/>
  <c r="I16" i="1"/>
  <c r="I14" i="1"/>
  <c r="I12" i="1"/>
  <c r="I50" i="1"/>
  <c r="I47" i="1"/>
  <c r="I44" i="1"/>
  <c r="I42" i="1"/>
  <c r="I39" i="1"/>
  <c r="I36" i="1"/>
  <c r="I32" i="1"/>
  <c r="I31" i="1"/>
  <c r="I15" i="1"/>
  <c r="I10" i="1"/>
  <c r="H56" i="1"/>
  <c r="I51" i="1"/>
  <c r="I40" i="1"/>
  <c r="I34" i="1"/>
  <c r="I29" i="1"/>
  <c r="I26" i="1"/>
  <c r="I24" i="1"/>
  <c r="I21" i="1"/>
  <c r="I20" i="1"/>
  <c r="I17" i="1"/>
  <c r="I13" i="1"/>
  <c r="I49" i="1"/>
  <c r="I23" i="1"/>
</calcChain>
</file>

<file path=xl/sharedStrings.xml><?xml version="1.0" encoding="utf-8"?>
<sst xmlns="http://schemas.openxmlformats.org/spreadsheetml/2006/main" count="181" uniqueCount="92">
  <si>
    <t>Приложение 3</t>
  </si>
  <si>
    <t>тыс. рублей</t>
  </si>
  <si>
    <t>Наименование</t>
  </si>
  <si>
    <t>раздел</t>
  </si>
  <si>
    <t>подраздел</t>
  </si>
  <si>
    <t>цел. статья</t>
  </si>
  <si>
    <t>вид расходов</t>
  </si>
  <si>
    <t>Утверждено</t>
  </si>
  <si>
    <t>Исполнено</t>
  </si>
  <si>
    <t>Процент исполнения</t>
  </si>
  <si>
    <t>Удельный вес в общем расходе исполнения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</si>
  <si>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</si>
  <si>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</si>
  <si>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</si>
  <si>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</si>
  <si>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</si>
  <si>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</si>
  <si>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</si>
  <si>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</si>
  <si>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</si>
  <si>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</si>
  <si>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</si>
  <si>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</si>
  <si>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500</t>
  </si>
  <si>
    <t>Обеспечение проведения выборов и референдумов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</si>
  <si>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</si>
  <si>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</si>
  <si>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</si>
  <si>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</si>
  <si>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</si>
  <si>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</si>
  <si>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</si>
  <si>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</si>
  <si>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</si>
  <si>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</si>
  <si>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</si>
  <si>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</si>
  <si>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</si>
  <si>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</si>
  <si>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</si>
  <si>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</si>
  <si>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</si>
  <si>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</si>
  <si>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</si>
  <si>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</si>
  <si>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</si>
  <si>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</si>
  <si>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</si>
  <si>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</si>
  <si>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</si>
  <si>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</si>
  <si>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</si>
  <si>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</si>
  <si>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</si>
  <si>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</si>
  <si>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</si>
  <si>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</si>
  <si>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</si>
  <si>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</si>
  <si>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</si>
  <si>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</si>
  <si>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</si>
  <si>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</si>
  <si>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</si>
  <si>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</si>
  <si>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</si>
  <si>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</si>
  <si>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</si>
  <si>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</si>
  <si>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</si>
  <si>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</si>
  <si>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</si>
  <si>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</si>
  <si>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</si>
  <si>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</si>
  <si>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</si>
  <si>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</si>
  <si>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</si>
  <si>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</si>
  <si>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</si>
  <si>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</si>
  <si>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</si>
  <si>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</si>
  <si>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</si>
  <si>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</si>
  <si>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</si>
  <si>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</si>
  <si>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</si>
  <si>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к пояснительной записке к отчету</t>
  </si>
  <si>
    <t>Исполнение бюджета Лахденпохского муниципального района за 2020 год по разделам и подразделам классификации расходов бюджетов</t>
  </si>
  <si>
    <t>Функционирование высшего должностного лица субъекта Российской Федерации и муниципального образования</t>
  </si>
  <si>
    <t>об исполнении бюджета района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</si>
</sst>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0" fillId="0" borderId="0" xfId="0" applyFont="1" applyAlignment="1">
      <alignment horizontal="right"/>
    </xf>
    <xf numFmtId="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49" fontId="2" fillId="2" borderId="2" xfId="0" applyNumberFormat="1" applyFont="1" applyFill="1" applyBorder="1" applyAlignment="1" applyProtection="1">
      <alignment horizontal="center" wrapText="1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 applyProtection="1">
      <alignment horizontal="center"/>
      <protection locked="0"/>
    </xf>
    <xf numFmtId="1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10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 applyProtection="1">
      <alignment horizontal="center" wrapText="1"/>
      <protection locked="0"/>
    </xf>
    <xf numFmtId="4" fontId="2" fillId="2" borderId="2" xfId="0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 applyProtection="1">
      <alignment horizontal="center"/>
      <protection locked="0"/>
    </xf>
    <xf numFmtId="10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4" fontId="5" fillId="2" borderId="2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4" fontId="2" fillId="0" borderId="2" xfId="0" applyNumberFormat="1" applyFont="1" applyBorder="1" applyAlignment="1" applyProtection="1">
      <alignment horizontal="center" wrapText="1"/>
      <protection locked="0"/>
    </xf>
    <xf numFmtId="49" fontId="9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 applyProtection="1">
      <alignment horizontal="center" wrapText="1"/>
      <protection locked="0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 applyProtection="1">
      <alignment horizontal="center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 applyProtection="1">
      <alignment horizont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2" fontId="5" fillId="0" borderId="2" xfId="0" applyNumberFormat="1" applyFont="1" applyBorder="1" applyAlignment="1" applyProtection="1">
      <alignment horizontal="center" wrapText="1"/>
      <protection locked="0"/>
    </xf>
    <xf numFmtId="2" fontId="5" fillId="0" borderId="2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2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4" fontId="6" fillId="0" borderId="0" xfId="0" applyNumberFormat="1" applyFont="1"/>
    <xf numFmtId="165" fontId="0" fillId="0" borderId="0" xfId="0" applyNumberFormat="1"/>
    <xf numFmtId="165" fontId="2" fillId="0" borderId="0" xfId="0" applyNumberFormat="1" applyFont="1" applyAlignment="1" applyProtection="1">
      <alignment horizontal="center"/>
      <protection locked="0"/>
    </xf>
    <xf numFmtId="165" fontId="5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  <protection locked="0"/>
    </xf>
    <xf numFmtId="1" fontId="5" fillId="0" borderId="2" xfId="0" applyNumberFormat="1" applyFont="1" applyBorder="1" applyAlignment="1">
      <alignment horizontal="center" vertical="center" textRotation="90" wrapText="1"/>
    </xf>
    <xf numFmtId="165" fontId="5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57"/>
  <sheetViews>
    <sheetView tabSelected="1" topLeftCell="A24" zoomScaleNormal="100" workbookViewId="0">
      <selection activeCell="H56" sqref="H56"/>
    </sheetView>
  </sheetViews>
  <sheetFormatPr defaultRowHeight="12.75" x14ac:dyDescent="0.2"/>
  <cols>
    <col min="1" max="1" width="56.7109375" customWidth="1"/>
    <col min="2" max="2" width="5" customWidth="1"/>
    <col min="3" max="3" width="4.140625" customWidth="1"/>
    <col min="4" max="4" width="8.140625" hidden="1" customWidth="1"/>
    <col min="5" max="5" width="4" hidden="1" customWidth="1"/>
    <col min="6" max="6" width="13.85546875" style="1" customWidth="1"/>
    <col min="7" max="7" width="12.85546875" customWidth="1"/>
    <col min="8" max="8" width="11.42578125" style="2" customWidth="1"/>
    <col min="9" max="9" width="12.7109375" style="65" customWidth="1"/>
    <col min="10" max="10" width="8.7109375" customWidth="1"/>
    <col min="11" max="11" width="17.42578125" customWidth="1"/>
    <col min="12" max="1025" width="8.7109375" customWidth="1"/>
  </cols>
  <sheetData>
    <row r="1" spans="1:11" x14ac:dyDescent="0.2">
      <c r="D1" s="3"/>
      <c r="E1" s="4"/>
      <c r="F1" s="5"/>
      <c r="G1" s="2"/>
      <c r="H1" s="70" t="s">
        <v>0</v>
      </c>
      <c r="I1" s="70"/>
    </row>
    <row r="2" spans="1:11" x14ac:dyDescent="0.2">
      <c r="D2" s="3"/>
      <c r="E2" s="4"/>
      <c r="F2" s="5"/>
      <c r="G2" s="70" t="s">
        <v>88</v>
      </c>
      <c r="H2" s="70"/>
      <c r="I2" s="70"/>
    </row>
    <row r="3" spans="1:11" x14ac:dyDescent="0.2">
      <c r="D3" s="3"/>
      <c r="E3" s="4"/>
      <c r="F3" s="5"/>
      <c r="G3" s="70" t="s">
        <v>91</v>
      </c>
      <c r="H3" s="70"/>
      <c r="I3" s="70"/>
    </row>
    <row r="4" spans="1:11" x14ac:dyDescent="0.2">
      <c r="D4" s="3"/>
      <c r="E4" s="4"/>
      <c r="F4" s="5"/>
      <c r="G4" s="2"/>
      <c r="H4" s="70"/>
      <c r="I4" s="70"/>
    </row>
    <row r="5" spans="1:11" ht="12.75" customHeight="1" x14ac:dyDescent="0.2">
      <c r="B5" s="6"/>
      <c r="E5" s="3"/>
      <c r="F5" s="4"/>
      <c r="G5" s="5"/>
    </row>
    <row r="6" spans="1:11" s="7" customFormat="1" ht="38.25" customHeight="1" x14ac:dyDescent="0.2">
      <c r="A6" s="71" t="s">
        <v>89</v>
      </c>
      <c r="B6" s="71"/>
      <c r="C6" s="71"/>
      <c r="D6" s="71"/>
      <c r="E6" s="71"/>
      <c r="F6" s="71"/>
      <c r="G6" s="71"/>
      <c r="H6" s="71"/>
      <c r="I6" s="71"/>
    </row>
    <row r="7" spans="1:11" s="7" customFormat="1" ht="12.75" customHeight="1" x14ac:dyDescent="0.2">
      <c r="A7" s="74"/>
      <c r="B7" s="74"/>
      <c r="C7" s="74"/>
      <c r="D7" s="74"/>
      <c r="E7" s="74"/>
      <c r="F7" s="74"/>
      <c r="G7" s="74"/>
      <c r="H7" s="8"/>
      <c r="I7" s="66" t="s">
        <v>1</v>
      </c>
    </row>
    <row r="8" spans="1:11" ht="34.5" customHeight="1" x14ac:dyDescent="0.2">
      <c r="A8" s="75" t="s">
        <v>2</v>
      </c>
      <c r="B8" s="76" t="s">
        <v>3</v>
      </c>
      <c r="C8" s="76" t="s">
        <v>4</v>
      </c>
      <c r="D8" s="76" t="s">
        <v>5</v>
      </c>
      <c r="E8" s="76" t="s">
        <v>6</v>
      </c>
      <c r="F8" s="76" t="s">
        <v>7</v>
      </c>
      <c r="G8" s="76" t="s">
        <v>8</v>
      </c>
      <c r="H8" s="72" t="s">
        <v>9</v>
      </c>
      <c r="I8" s="73" t="s">
        <v>10</v>
      </c>
    </row>
    <row r="9" spans="1:11" ht="51.75" customHeight="1" x14ac:dyDescent="0.2">
      <c r="A9" s="75"/>
      <c r="B9" s="76"/>
      <c r="C9" s="76"/>
      <c r="D9" s="76"/>
      <c r="E9" s="76"/>
      <c r="F9" s="76"/>
      <c r="G9" s="76"/>
      <c r="H9" s="72"/>
      <c r="I9" s="73"/>
    </row>
    <row r="10" spans="1:11" s="14" customFormat="1" ht="19.5" customHeight="1" x14ac:dyDescent="0.2">
      <c r="A10" s="9" t="s">
        <v>11</v>
      </c>
      <c r="B10" s="10" t="s">
        <v>12</v>
      </c>
      <c r="C10" s="10"/>
      <c r="D10" s="11"/>
      <c r="E10" s="11"/>
      <c r="F10" s="12">
        <f>SUM(F11:F18)</f>
        <v>55143.810000000005</v>
      </c>
      <c r="G10" s="12">
        <f>SUM(G11:G18)</f>
        <v>48578.95</v>
      </c>
      <c r="H10" s="13">
        <f t="shared" ref="H10:H56" si="0">G10/F10</f>
        <v>0.88095019187103674</v>
      </c>
      <c r="I10" s="67">
        <f>G10/G56</f>
        <v>0.10158005354542958</v>
      </c>
      <c r="K10" s="64"/>
    </row>
    <row r="11" spans="1:11" s="14" customFormat="1" ht="27.75" customHeight="1" x14ac:dyDescent="0.2">
      <c r="A11" s="22" t="s">
        <v>90</v>
      </c>
      <c r="B11" s="24" t="s">
        <v>12</v>
      </c>
      <c r="C11" s="24" t="s">
        <v>33</v>
      </c>
      <c r="D11" s="18"/>
      <c r="E11" s="18"/>
      <c r="F11" s="29">
        <v>3.75</v>
      </c>
      <c r="G11" s="19">
        <v>0</v>
      </c>
      <c r="H11" s="21">
        <f t="shared" si="0"/>
        <v>0</v>
      </c>
      <c r="I11" s="68">
        <f>G11/G53</f>
        <v>0</v>
      </c>
    </row>
    <row r="12" spans="1:11" ht="39" customHeight="1" x14ac:dyDescent="0.2">
      <c r="A12" s="15" t="s">
        <v>13</v>
      </c>
      <c r="B12" s="16" t="s">
        <v>12</v>
      </c>
      <c r="C12" s="17" t="s">
        <v>14</v>
      </c>
      <c r="D12" s="18" t="s">
        <v>15</v>
      </c>
      <c r="E12" s="18"/>
      <c r="F12" s="19">
        <v>643.83000000000004</v>
      </c>
      <c r="G12" s="20">
        <v>638.42999999999995</v>
      </c>
      <c r="H12" s="21">
        <f t="shared" si="0"/>
        <v>0.99161269279157527</v>
      </c>
      <c r="I12" s="68">
        <f>G12/G56</f>
        <v>1.3349764370166215E-3</v>
      </c>
    </row>
    <row r="13" spans="1:11" ht="37.5" customHeight="1" x14ac:dyDescent="0.2">
      <c r="A13" s="22" t="s">
        <v>16</v>
      </c>
      <c r="B13" s="23" t="s">
        <v>12</v>
      </c>
      <c r="C13" s="24" t="s">
        <v>17</v>
      </c>
      <c r="D13" s="18" t="s">
        <v>18</v>
      </c>
      <c r="E13" s="25"/>
      <c r="F13" s="26">
        <v>26947.91</v>
      </c>
      <c r="G13" s="26">
        <v>26567.34</v>
      </c>
      <c r="H13" s="27">
        <f t="shared" si="0"/>
        <v>0.98587756898401402</v>
      </c>
      <c r="I13" s="68">
        <f>G13/G56</f>
        <v>5.5553111373540048E-2</v>
      </c>
    </row>
    <row r="14" spans="1:11" ht="18" customHeight="1" x14ac:dyDescent="0.2">
      <c r="A14" s="22" t="s">
        <v>19</v>
      </c>
      <c r="B14" s="23" t="s">
        <v>12</v>
      </c>
      <c r="C14" s="24" t="s">
        <v>20</v>
      </c>
      <c r="D14" s="18"/>
      <c r="E14" s="25"/>
      <c r="F14" s="26">
        <v>1.4</v>
      </c>
      <c r="G14" s="26">
        <v>1.4</v>
      </c>
      <c r="H14" s="27">
        <f t="shared" si="0"/>
        <v>1</v>
      </c>
      <c r="I14" s="68">
        <f>G14/G56</f>
        <v>2.927442337959166E-6</v>
      </c>
    </row>
    <row r="15" spans="1:11" ht="25.5" customHeight="1" x14ac:dyDescent="0.2">
      <c r="A15" s="22" t="s">
        <v>21</v>
      </c>
      <c r="B15" s="16" t="s">
        <v>12</v>
      </c>
      <c r="C15" s="16" t="s">
        <v>22</v>
      </c>
      <c r="D15" s="18" t="s">
        <v>18</v>
      </c>
      <c r="E15" s="25" t="s">
        <v>23</v>
      </c>
      <c r="F15" s="26">
        <v>1457.17</v>
      </c>
      <c r="G15" s="28">
        <v>1239.78</v>
      </c>
      <c r="H15" s="27">
        <f t="shared" si="0"/>
        <v>0.85081356327676239</v>
      </c>
      <c r="I15" s="68">
        <f>G15/G56</f>
        <v>2.5924174726821535E-3</v>
      </c>
    </row>
    <row r="16" spans="1:11" ht="21" customHeight="1" x14ac:dyDescent="0.2">
      <c r="A16" s="22" t="s">
        <v>24</v>
      </c>
      <c r="B16" s="16" t="s">
        <v>12</v>
      </c>
      <c r="C16" s="16" t="s">
        <v>25</v>
      </c>
      <c r="D16" s="18"/>
      <c r="E16" s="25"/>
      <c r="F16" s="26">
        <v>0</v>
      </c>
      <c r="G16" s="28">
        <v>0</v>
      </c>
      <c r="H16" s="27">
        <v>0</v>
      </c>
      <c r="I16" s="69">
        <f>G16/G56</f>
        <v>0</v>
      </c>
    </row>
    <row r="17" spans="1:9" ht="18" customHeight="1" x14ac:dyDescent="0.2">
      <c r="A17" s="15" t="s">
        <v>26</v>
      </c>
      <c r="B17" s="16" t="s">
        <v>12</v>
      </c>
      <c r="C17" s="16" t="s">
        <v>27</v>
      </c>
      <c r="D17" s="18" t="s">
        <v>28</v>
      </c>
      <c r="E17" s="18"/>
      <c r="F17" s="29">
        <v>520.78</v>
      </c>
      <c r="G17" s="28">
        <v>0</v>
      </c>
      <c r="H17" s="27">
        <f t="shared" si="0"/>
        <v>0</v>
      </c>
      <c r="I17" s="68">
        <f>G17/G56</f>
        <v>0</v>
      </c>
    </row>
    <row r="18" spans="1:9" ht="18" customHeight="1" x14ac:dyDescent="0.2">
      <c r="A18" s="30" t="s">
        <v>29</v>
      </c>
      <c r="B18" s="23" t="s">
        <v>12</v>
      </c>
      <c r="C18" s="23" t="s">
        <v>30</v>
      </c>
      <c r="D18" s="18" t="s">
        <v>31</v>
      </c>
      <c r="E18" s="18" t="s">
        <v>23</v>
      </c>
      <c r="F18" s="29">
        <v>25568.97</v>
      </c>
      <c r="G18" s="28">
        <v>20132</v>
      </c>
      <c r="H18" s="27">
        <f t="shared" si="0"/>
        <v>0.78736061718559636</v>
      </c>
      <c r="I18" s="68">
        <f>G18/G56</f>
        <v>4.2096620819852805E-2</v>
      </c>
    </row>
    <row r="19" spans="1:9" s="14" customFormat="1" ht="19.5" customHeight="1" x14ac:dyDescent="0.2">
      <c r="A19" s="9" t="s">
        <v>32</v>
      </c>
      <c r="B19" s="31" t="s">
        <v>33</v>
      </c>
      <c r="C19" s="31"/>
      <c r="D19" s="11"/>
      <c r="E19" s="11"/>
      <c r="F19" s="32">
        <f>F20</f>
        <v>1022.7</v>
      </c>
      <c r="G19" s="32">
        <f>G20</f>
        <v>1022.7</v>
      </c>
      <c r="H19" s="33">
        <f t="shared" si="0"/>
        <v>1</v>
      </c>
      <c r="I19" s="67">
        <f>G19/G56</f>
        <v>2.1384966278791707E-3</v>
      </c>
    </row>
    <row r="20" spans="1:9" s="14" customFormat="1" ht="18" customHeight="1" x14ac:dyDescent="0.2">
      <c r="A20" s="22" t="s">
        <v>34</v>
      </c>
      <c r="B20" s="23" t="s">
        <v>33</v>
      </c>
      <c r="C20" s="23" t="s">
        <v>14</v>
      </c>
      <c r="D20" s="18" t="s">
        <v>15</v>
      </c>
      <c r="E20" s="18"/>
      <c r="F20" s="29">
        <v>1022.7</v>
      </c>
      <c r="G20" s="26">
        <v>1022.7</v>
      </c>
      <c r="H20" s="27">
        <f t="shared" si="0"/>
        <v>1</v>
      </c>
      <c r="I20" s="68">
        <f>G20/G56</f>
        <v>2.1384966278791707E-3</v>
      </c>
    </row>
    <row r="21" spans="1:9" s="14" customFormat="1" ht="15.75" customHeight="1" x14ac:dyDescent="0.2">
      <c r="A21" s="34" t="s">
        <v>35</v>
      </c>
      <c r="B21" s="31" t="s">
        <v>14</v>
      </c>
      <c r="C21" s="23"/>
      <c r="D21" s="18"/>
      <c r="E21" s="18"/>
      <c r="F21" s="32">
        <f>F22</f>
        <v>381.5</v>
      </c>
      <c r="G21" s="32">
        <f>G22</f>
        <v>368.25</v>
      </c>
      <c r="H21" s="33">
        <f t="shared" si="0"/>
        <v>0.96526867627785062</v>
      </c>
      <c r="I21" s="67">
        <f>G21/G56</f>
        <v>7.7002188639533058E-4</v>
      </c>
    </row>
    <row r="22" spans="1:9" s="14" customFormat="1" ht="27" customHeight="1" x14ac:dyDescent="0.2">
      <c r="A22" s="35" t="s">
        <v>36</v>
      </c>
      <c r="B22" s="23" t="s">
        <v>14</v>
      </c>
      <c r="C22" s="23" t="s">
        <v>37</v>
      </c>
      <c r="D22" s="18"/>
      <c r="E22" s="18"/>
      <c r="F22" s="29">
        <v>381.5</v>
      </c>
      <c r="G22" s="26">
        <v>368.25</v>
      </c>
      <c r="H22" s="27">
        <f t="shared" si="0"/>
        <v>0.96526867627785062</v>
      </c>
      <c r="I22" s="68">
        <f>G22/G56</f>
        <v>7.7002188639533058E-4</v>
      </c>
    </row>
    <row r="23" spans="1:9" s="38" customFormat="1" ht="19.5" customHeight="1" x14ac:dyDescent="0.2">
      <c r="A23" s="36" t="s">
        <v>38</v>
      </c>
      <c r="B23" s="31" t="s">
        <v>17</v>
      </c>
      <c r="C23" s="31"/>
      <c r="D23" s="11" t="s">
        <v>28</v>
      </c>
      <c r="E23" s="11" t="s">
        <v>23</v>
      </c>
      <c r="F23" s="37">
        <f>SUM(F24:F27)</f>
        <v>11726.62</v>
      </c>
      <c r="G23" s="37">
        <f>SUM(G24:G27)</f>
        <v>11398.17</v>
      </c>
      <c r="H23" s="33">
        <f t="shared" si="0"/>
        <v>0.97199107671264173</v>
      </c>
      <c r="I23" s="67">
        <f>G23/G56</f>
        <v>2.3833918166611449E-2</v>
      </c>
    </row>
    <row r="24" spans="1:9" ht="18" customHeight="1" x14ac:dyDescent="0.2">
      <c r="A24" s="39" t="s">
        <v>39</v>
      </c>
      <c r="B24" s="23" t="s">
        <v>17</v>
      </c>
      <c r="C24" s="23" t="s">
        <v>12</v>
      </c>
      <c r="D24" s="18"/>
      <c r="E24" s="18"/>
      <c r="F24" s="28">
        <v>250</v>
      </c>
      <c r="G24" s="28">
        <v>250</v>
      </c>
      <c r="H24" s="27">
        <f t="shared" si="0"/>
        <v>1</v>
      </c>
      <c r="I24" s="68">
        <f>G24/G56</f>
        <v>5.2275756034985104E-4</v>
      </c>
    </row>
    <row r="25" spans="1:9" ht="18" customHeight="1" x14ac:dyDescent="0.2">
      <c r="A25" s="39" t="s">
        <v>40</v>
      </c>
      <c r="B25" s="23" t="s">
        <v>17</v>
      </c>
      <c r="C25" s="23" t="s">
        <v>20</v>
      </c>
      <c r="D25" s="18" t="s">
        <v>41</v>
      </c>
      <c r="E25" s="18"/>
      <c r="F25" s="29">
        <v>218</v>
      </c>
      <c r="G25" s="28">
        <v>218</v>
      </c>
      <c r="H25" s="27">
        <f t="shared" si="0"/>
        <v>1</v>
      </c>
      <c r="I25" s="68">
        <f>G25/G56</f>
        <v>4.5584459262507012E-4</v>
      </c>
    </row>
    <row r="26" spans="1:9" ht="18" customHeight="1" x14ac:dyDescent="0.2">
      <c r="A26" s="39" t="s">
        <v>42</v>
      </c>
      <c r="B26" s="23" t="s">
        <v>17</v>
      </c>
      <c r="C26" s="23" t="s">
        <v>37</v>
      </c>
      <c r="D26" s="18"/>
      <c r="E26" s="18"/>
      <c r="F26" s="29">
        <v>9508.6200000000008</v>
      </c>
      <c r="G26" s="28">
        <v>9180.17</v>
      </c>
      <c r="H26" s="27">
        <f t="shared" si="0"/>
        <v>0.965457658419413</v>
      </c>
      <c r="I26" s="68">
        <f>G26/G56</f>
        <v>1.9196013091187569E-2</v>
      </c>
    </row>
    <row r="27" spans="1:9" ht="18" customHeight="1" x14ac:dyDescent="0.2">
      <c r="A27" s="39" t="s">
        <v>43</v>
      </c>
      <c r="B27" s="23" t="s">
        <v>17</v>
      </c>
      <c r="C27" s="23" t="s">
        <v>44</v>
      </c>
      <c r="D27" s="18" t="s">
        <v>41</v>
      </c>
      <c r="E27" s="18" t="s">
        <v>23</v>
      </c>
      <c r="F27" s="19">
        <v>1750</v>
      </c>
      <c r="G27" s="40">
        <v>1750</v>
      </c>
      <c r="H27" s="21">
        <f t="shared" si="0"/>
        <v>1</v>
      </c>
      <c r="I27" s="68">
        <f>G27/G56</f>
        <v>3.6593029224489576E-3</v>
      </c>
    </row>
    <row r="28" spans="1:9" s="43" customFormat="1" ht="19.5" customHeight="1" x14ac:dyDescent="0.2">
      <c r="A28" s="36" t="s">
        <v>45</v>
      </c>
      <c r="B28" s="31" t="s">
        <v>20</v>
      </c>
      <c r="C28" s="31"/>
      <c r="D28" s="41"/>
      <c r="E28" s="41"/>
      <c r="F28" s="37">
        <f>SUM(F29:F31)</f>
        <v>52656</v>
      </c>
      <c r="G28" s="42">
        <f>SUM(G29:G31)</f>
        <v>52637.000000000007</v>
      </c>
      <c r="H28" s="13">
        <f t="shared" si="0"/>
        <v>0.99963916742631431</v>
      </c>
      <c r="I28" s="67">
        <f>G28/G56</f>
        <v>0.11006555881654045</v>
      </c>
    </row>
    <row r="29" spans="1:9" ht="18" customHeight="1" x14ac:dyDescent="0.2">
      <c r="A29" s="44" t="s">
        <v>46</v>
      </c>
      <c r="B29" s="45" t="s">
        <v>20</v>
      </c>
      <c r="C29" s="45" t="s">
        <v>12</v>
      </c>
      <c r="D29" s="18" t="s">
        <v>47</v>
      </c>
      <c r="E29" s="18"/>
      <c r="F29" s="19">
        <v>50371.9</v>
      </c>
      <c r="G29" s="40">
        <v>50369.760000000002</v>
      </c>
      <c r="H29" s="21">
        <f t="shared" si="0"/>
        <v>0.99995751599602156</v>
      </c>
      <c r="I29" s="68">
        <f>G29/G56</f>
        <v>0.10532469141203006</v>
      </c>
    </row>
    <row r="30" spans="1:9" ht="18" customHeight="1" x14ac:dyDescent="0.2">
      <c r="A30" s="39" t="s">
        <v>48</v>
      </c>
      <c r="B30" s="23" t="s">
        <v>20</v>
      </c>
      <c r="C30" s="23" t="s">
        <v>33</v>
      </c>
      <c r="D30" s="18" t="s">
        <v>47</v>
      </c>
      <c r="E30" s="18" t="s">
        <v>23</v>
      </c>
      <c r="F30" s="19">
        <v>2010.52</v>
      </c>
      <c r="G30" s="40">
        <v>1993.66</v>
      </c>
      <c r="H30" s="21">
        <f t="shared" si="0"/>
        <v>0.99161410978254383</v>
      </c>
      <c r="I30" s="68">
        <f>G30/G56</f>
        <v>4.1688033510683363E-3</v>
      </c>
    </row>
    <row r="31" spans="1:9" ht="18" customHeight="1" x14ac:dyDescent="0.2">
      <c r="A31" s="39" t="s">
        <v>49</v>
      </c>
      <c r="B31" s="23" t="s">
        <v>20</v>
      </c>
      <c r="C31" s="23" t="s">
        <v>14</v>
      </c>
      <c r="D31" s="18"/>
      <c r="E31" s="18"/>
      <c r="F31" s="19">
        <v>273.58</v>
      </c>
      <c r="G31" s="40">
        <v>273.58</v>
      </c>
      <c r="H31" s="21">
        <f t="shared" si="0"/>
        <v>1</v>
      </c>
      <c r="I31" s="68">
        <f>G31/G56</f>
        <v>5.7206405344204902E-4</v>
      </c>
    </row>
    <row r="32" spans="1:9" s="38" customFormat="1" ht="19.5" customHeight="1" x14ac:dyDescent="0.2">
      <c r="A32" s="9" t="s">
        <v>50</v>
      </c>
      <c r="B32" s="31" t="s">
        <v>25</v>
      </c>
      <c r="C32" s="10"/>
      <c r="D32" s="11" t="s">
        <v>51</v>
      </c>
      <c r="E32" s="11"/>
      <c r="F32" s="32">
        <f>SUM(F33:F37)</f>
        <v>338479.72</v>
      </c>
      <c r="G32" s="46">
        <f>SUM(G33:G37)</f>
        <v>331555.22000000003</v>
      </c>
      <c r="H32" s="13">
        <f t="shared" si="0"/>
        <v>0.979542348947819</v>
      </c>
      <c r="I32" s="67">
        <f>G32/G56</f>
        <v>0.69329199171383271</v>
      </c>
    </row>
    <row r="33" spans="1:9" ht="18" customHeight="1" x14ac:dyDescent="0.2">
      <c r="A33" s="15" t="s">
        <v>52</v>
      </c>
      <c r="B33" s="16" t="s">
        <v>25</v>
      </c>
      <c r="C33" s="17" t="s">
        <v>12</v>
      </c>
      <c r="D33" s="18" t="s">
        <v>51</v>
      </c>
      <c r="E33" s="18" t="s">
        <v>23</v>
      </c>
      <c r="F33" s="19">
        <v>112055.39</v>
      </c>
      <c r="G33" s="20">
        <v>109494.19</v>
      </c>
      <c r="H33" s="21">
        <f t="shared" si="0"/>
        <v>0.97714344664723407</v>
      </c>
      <c r="I33" s="68">
        <f>G33/G56</f>
        <v>0.22895566254753225</v>
      </c>
    </row>
    <row r="34" spans="1:9" ht="18" customHeight="1" x14ac:dyDescent="0.2">
      <c r="A34" s="22" t="s">
        <v>53</v>
      </c>
      <c r="B34" s="23" t="s">
        <v>25</v>
      </c>
      <c r="C34" s="24" t="s">
        <v>33</v>
      </c>
      <c r="D34" s="18" t="s">
        <v>54</v>
      </c>
      <c r="E34" s="18"/>
      <c r="F34" s="19">
        <v>165683.42000000001</v>
      </c>
      <c r="G34" s="20">
        <v>161965.39000000001</v>
      </c>
      <c r="H34" s="21">
        <f t="shared" si="0"/>
        <v>0.97755943231978193</v>
      </c>
      <c r="I34" s="68">
        <f>G34/G56</f>
        <v>0.3386745285500487</v>
      </c>
    </row>
    <row r="35" spans="1:9" ht="18" customHeight="1" x14ac:dyDescent="0.2">
      <c r="A35" s="22" t="s">
        <v>55</v>
      </c>
      <c r="B35" s="23" t="s">
        <v>25</v>
      </c>
      <c r="C35" s="24" t="s">
        <v>14</v>
      </c>
      <c r="D35" s="18"/>
      <c r="E35" s="18"/>
      <c r="F35" s="19">
        <v>44066.1</v>
      </c>
      <c r="G35" s="20">
        <v>43534.89</v>
      </c>
      <c r="H35" s="21">
        <f t="shared" si="0"/>
        <v>0.9879451551192413</v>
      </c>
      <c r="I35" s="68">
        <f>G35/G56</f>
        <v>9.103277154599651E-2</v>
      </c>
    </row>
    <row r="36" spans="1:9" ht="18" customHeight="1" x14ac:dyDescent="0.2">
      <c r="A36" s="22" t="s">
        <v>56</v>
      </c>
      <c r="B36" s="23" t="s">
        <v>25</v>
      </c>
      <c r="C36" s="24" t="s">
        <v>25</v>
      </c>
      <c r="D36" s="18" t="s">
        <v>54</v>
      </c>
      <c r="E36" s="18" t="s">
        <v>23</v>
      </c>
      <c r="F36" s="19">
        <v>1372.67</v>
      </c>
      <c r="G36" s="20">
        <v>1328.86</v>
      </c>
      <c r="H36" s="21">
        <f t="shared" si="0"/>
        <v>0.96808409887299918</v>
      </c>
      <c r="I36" s="68">
        <f>G36/G56</f>
        <v>2.7786864465860124E-3</v>
      </c>
    </row>
    <row r="37" spans="1:9" ht="18" customHeight="1" x14ac:dyDescent="0.2">
      <c r="A37" s="22" t="s">
        <v>57</v>
      </c>
      <c r="B37" s="23" t="s">
        <v>25</v>
      </c>
      <c r="C37" s="24" t="s">
        <v>37</v>
      </c>
      <c r="D37" s="18" t="s">
        <v>58</v>
      </c>
      <c r="E37" s="18"/>
      <c r="F37" s="19">
        <v>15302.14</v>
      </c>
      <c r="G37" s="20">
        <v>15231.89</v>
      </c>
      <c r="H37" s="21">
        <f t="shared" si="0"/>
        <v>0.99540913885247417</v>
      </c>
      <c r="I37" s="68">
        <f>G37/G56</f>
        <v>3.1850342623669169E-2</v>
      </c>
    </row>
    <row r="38" spans="1:9" s="38" customFormat="1" ht="19.5" customHeight="1" x14ac:dyDescent="0.2">
      <c r="A38" s="9" t="s">
        <v>59</v>
      </c>
      <c r="B38" s="10" t="s">
        <v>60</v>
      </c>
      <c r="C38" s="10"/>
      <c r="D38" s="11" t="s">
        <v>58</v>
      </c>
      <c r="E38" s="11" t="s">
        <v>23</v>
      </c>
      <c r="F38" s="32">
        <f>SUM(F39:F39)</f>
        <v>8997.5</v>
      </c>
      <c r="G38" s="46">
        <f>SUM(G39:G39)</f>
        <v>8930.3799999999992</v>
      </c>
      <c r="H38" s="13">
        <f t="shared" si="0"/>
        <v>0.99254015004167817</v>
      </c>
      <c r="I38" s="67">
        <f>G38/G56</f>
        <v>1.8673694647188412E-2</v>
      </c>
    </row>
    <row r="39" spans="1:9" ht="18" customHeight="1" x14ac:dyDescent="0.2">
      <c r="A39" s="22" t="s">
        <v>61</v>
      </c>
      <c r="B39" s="24" t="s">
        <v>60</v>
      </c>
      <c r="C39" s="24" t="s">
        <v>12</v>
      </c>
      <c r="D39" s="47" t="s">
        <v>62</v>
      </c>
      <c r="E39" s="47"/>
      <c r="F39" s="40">
        <v>8997.5</v>
      </c>
      <c r="G39" s="20">
        <v>8930.3799999999992</v>
      </c>
      <c r="H39" s="21">
        <f t="shared" si="0"/>
        <v>0.99254015004167817</v>
      </c>
      <c r="I39" s="68">
        <f>G39/G56</f>
        <v>1.8673694647188412E-2</v>
      </c>
    </row>
    <row r="40" spans="1:9" s="48" customFormat="1" ht="19.5" customHeight="1" x14ac:dyDescent="0.2">
      <c r="A40" s="9" t="s">
        <v>63</v>
      </c>
      <c r="B40" s="31" t="s">
        <v>64</v>
      </c>
      <c r="C40" s="10"/>
      <c r="D40" s="18" t="s">
        <v>65</v>
      </c>
      <c r="E40" s="18"/>
      <c r="F40" s="32">
        <f>SUM(F41:F45)</f>
        <v>14580.669999999998</v>
      </c>
      <c r="G40" s="46">
        <f>SUM(G41:G45)</f>
        <v>13266.61</v>
      </c>
      <c r="H40" s="13">
        <f t="shared" si="0"/>
        <v>0.90987656945805662</v>
      </c>
      <c r="I40" s="67">
        <f>G40/G56</f>
        <v>2.774088271085175E-2</v>
      </c>
    </row>
    <row r="41" spans="1:9" ht="18" customHeight="1" x14ac:dyDescent="0.2">
      <c r="A41" s="22" t="s">
        <v>66</v>
      </c>
      <c r="B41" s="23" t="s">
        <v>64</v>
      </c>
      <c r="C41" s="24" t="s">
        <v>12</v>
      </c>
      <c r="D41" s="18" t="s">
        <v>65</v>
      </c>
      <c r="E41" s="47" t="s">
        <v>23</v>
      </c>
      <c r="F41" s="40">
        <v>27</v>
      </c>
      <c r="G41" s="20">
        <v>25.2</v>
      </c>
      <c r="H41" s="21">
        <f t="shared" si="0"/>
        <v>0.93333333333333335</v>
      </c>
      <c r="I41" s="68">
        <f>G41/G56</f>
        <v>5.2693962083264989E-5</v>
      </c>
    </row>
    <row r="42" spans="1:9" ht="18" hidden="1" customHeight="1" x14ac:dyDescent="0.2">
      <c r="A42" s="22" t="s">
        <v>67</v>
      </c>
      <c r="B42" s="23" t="s">
        <v>64</v>
      </c>
      <c r="C42" s="24" t="s">
        <v>33</v>
      </c>
      <c r="D42" s="18" t="s">
        <v>68</v>
      </c>
      <c r="E42" s="47"/>
      <c r="F42" s="40">
        <v>0</v>
      </c>
      <c r="G42" s="20">
        <v>0</v>
      </c>
      <c r="H42" s="21" t="e">
        <f t="shared" si="0"/>
        <v>#DIV/0!</v>
      </c>
      <c r="I42" s="68">
        <f>G42/G56</f>
        <v>0</v>
      </c>
    </row>
    <row r="43" spans="1:9" ht="18" customHeight="1" x14ac:dyDescent="0.2">
      <c r="A43" s="22" t="s">
        <v>69</v>
      </c>
      <c r="B43" s="23" t="s">
        <v>64</v>
      </c>
      <c r="C43" s="24" t="s">
        <v>14</v>
      </c>
      <c r="D43" s="47" t="s">
        <v>70</v>
      </c>
      <c r="E43" s="47"/>
      <c r="F43" s="40">
        <v>6565.19</v>
      </c>
      <c r="G43" s="20">
        <v>6487.53</v>
      </c>
      <c r="H43" s="21">
        <f t="shared" si="0"/>
        <v>0.98817094402446848</v>
      </c>
      <c r="I43" s="68">
        <f>G43/G56</f>
        <v>1.3565621421985877E-2</v>
      </c>
    </row>
    <row r="44" spans="1:9" ht="18" customHeight="1" x14ac:dyDescent="0.2">
      <c r="A44" s="22" t="s">
        <v>71</v>
      </c>
      <c r="B44" s="23" t="s">
        <v>64</v>
      </c>
      <c r="C44" s="24" t="s">
        <v>17</v>
      </c>
      <c r="D44" s="47" t="s">
        <v>70</v>
      </c>
      <c r="E44" s="47" t="s">
        <v>23</v>
      </c>
      <c r="F44" s="40">
        <v>6897.48</v>
      </c>
      <c r="G44" s="20">
        <v>5683.88</v>
      </c>
      <c r="H44" s="21">
        <f t="shared" si="0"/>
        <v>0.82405168264351625</v>
      </c>
      <c r="I44" s="68">
        <f>G44/G56</f>
        <v>1.1885164968485247E-2</v>
      </c>
    </row>
    <row r="45" spans="1:9" ht="18" customHeight="1" x14ac:dyDescent="0.2">
      <c r="A45" s="35" t="s">
        <v>72</v>
      </c>
      <c r="B45" s="23" t="s">
        <v>64</v>
      </c>
      <c r="C45" s="24" t="s">
        <v>22</v>
      </c>
      <c r="D45" s="47"/>
      <c r="E45" s="47"/>
      <c r="F45" s="40">
        <v>1091</v>
      </c>
      <c r="G45" s="20">
        <v>1070</v>
      </c>
      <c r="H45" s="21">
        <f t="shared" si="0"/>
        <v>0.98075160403299722</v>
      </c>
      <c r="I45" s="68">
        <f>G45/G56</f>
        <v>2.2374023582973626E-3</v>
      </c>
    </row>
    <row r="46" spans="1:9" ht="19.5" customHeight="1" x14ac:dyDescent="0.2">
      <c r="A46" s="9" t="s">
        <v>73</v>
      </c>
      <c r="B46" s="31" t="s">
        <v>27</v>
      </c>
      <c r="C46" s="10"/>
      <c r="D46" s="18" t="s">
        <v>74</v>
      </c>
      <c r="E46" s="18" t="s">
        <v>23</v>
      </c>
      <c r="F46" s="32">
        <f>F47+F48</f>
        <v>2023.8</v>
      </c>
      <c r="G46" s="46">
        <f>G47+G48</f>
        <v>1780.09</v>
      </c>
      <c r="H46" s="13">
        <f t="shared" si="0"/>
        <v>0.87957802154363074</v>
      </c>
      <c r="I46" s="67">
        <f>G46/G56</f>
        <v>3.7222220224126653E-3</v>
      </c>
    </row>
    <row r="47" spans="1:9" ht="16.5" customHeight="1" x14ac:dyDescent="0.2">
      <c r="A47" s="22" t="s">
        <v>75</v>
      </c>
      <c r="B47" s="23" t="s">
        <v>27</v>
      </c>
      <c r="C47" s="24" t="s">
        <v>12</v>
      </c>
      <c r="D47" s="47"/>
      <c r="E47" s="47"/>
      <c r="F47" s="40">
        <v>2023.8</v>
      </c>
      <c r="G47" s="20">
        <v>1780.09</v>
      </c>
      <c r="H47" s="21">
        <f t="shared" si="0"/>
        <v>0.87957802154363074</v>
      </c>
      <c r="I47" s="68">
        <f>G47/G56</f>
        <v>3.7222220224126653E-3</v>
      </c>
    </row>
    <row r="48" spans="1:9" ht="18" hidden="1" customHeight="1" x14ac:dyDescent="0.2">
      <c r="A48" s="22" t="s">
        <v>76</v>
      </c>
      <c r="B48" s="23" t="s">
        <v>27</v>
      </c>
      <c r="C48" s="24" t="s">
        <v>33</v>
      </c>
      <c r="D48" s="47"/>
      <c r="E48" s="47"/>
      <c r="F48" s="40"/>
      <c r="G48" s="20"/>
      <c r="H48" s="21" t="e">
        <f t="shared" si="0"/>
        <v>#DIV/0!</v>
      </c>
      <c r="I48" s="68">
        <f>G48/G56</f>
        <v>0</v>
      </c>
    </row>
    <row r="49" spans="1:9" ht="19.5" customHeight="1" x14ac:dyDescent="0.2">
      <c r="A49" s="9" t="s">
        <v>77</v>
      </c>
      <c r="B49" s="10" t="s">
        <v>44</v>
      </c>
      <c r="C49" s="10"/>
      <c r="D49" s="47" t="s">
        <v>78</v>
      </c>
      <c r="E49" s="47" t="s">
        <v>23</v>
      </c>
      <c r="F49" s="32">
        <f>F50</f>
        <v>520</v>
      </c>
      <c r="G49" s="46">
        <f>G50</f>
        <v>520</v>
      </c>
      <c r="H49" s="13">
        <f t="shared" si="0"/>
        <v>1</v>
      </c>
      <c r="I49" s="67">
        <f>G49/G56</f>
        <v>1.0873357255276903E-3</v>
      </c>
    </row>
    <row r="50" spans="1:9" s="49" customFormat="1" ht="18" customHeight="1" x14ac:dyDescent="0.2">
      <c r="A50" s="22" t="s">
        <v>79</v>
      </c>
      <c r="B50" s="24" t="s">
        <v>44</v>
      </c>
      <c r="C50" s="24" t="s">
        <v>33</v>
      </c>
      <c r="D50" s="47" t="s">
        <v>80</v>
      </c>
      <c r="E50" s="47"/>
      <c r="F50" s="40">
        <v>520</v>
      </c>
      <c r="G50" s="20">
        <v>520</v>
      </c>
      <c r="H50" s="21">
        <f t="shared" si="0"/>
        <v>1</v>
      </c>
      <c r="I50" s="68">
        <f>G50/G56</f>
        <v>1.0873357255276903E-3</v>
      </c>
    </row>
    <row r="51" spans="1:9" ht="19.5" customHeight="1" x14ac:dyDescent="0.2">
      <c r="A51" s="50" t="s">
        <v>81</v>
      </c>
      <c r="B51" s="51" t="s">
        <v>30</v>
      </c>
      <c r="C51" s="51"/>
      <c r="D51" s="52"/>
      <c r="E51" s="52"/>
      <c r="F51" s="53">
        <f>F52</f>
        <v>1950</v>
      </c>
      <c r="G51" s="54">
        <f>G52</f>
        <v>1789.41</v>
      </c>
      <c r="H51" s="13">
        <f t="shared" si="0"/>
        <v>0.91764615384615389</v>
      </c>
      <c r="I51" s="67">
        <f>G51/G56</f>
        <v>3.741710424262508E-3</v>
      </c>
    </row>
    <row r="52" spans="1:9" ht="27" customHeight="1" x14ac:dyDescent="0.2">
      <c r="A52" s="35" t="s">
        <v>82</v>
      </c>
      <c r="B52" s="55">
        <v>13</v>
      </c>
      <c r="C52" s="56" t="s">
        <v>12</v>
      </c>
      <c r="D52" s="57"/>
      <c r="E52" s="57"/>
      <c r="F52" s="58">
        <v>1950</v>
      </c>
      <c r="G52" s="58">
        <v>1789.41</v>
      </c>
      <c r="H52" s="21">
        <f t="shared" si="0"/>
        <v>0.91764615384615389</v>
      </c>
      <c r="I52" s="68">
        <f>G52/G56</f>
        <v>3.741710424262508E-3</v>
      </c>
    </row>
    <row r="53" spans="1:9" s="49" customFormat="1" ht="19.5" customHeight="1" x14ac:dyDescent="0.2">
      <c r="A53" s="36" t="s">
        <v>83</v>
      </c>
      <c r="B53" s="10" t="s">
        <v>84</v>
      </c>
      <c r="C53" s="10"/>
      <c r="D53" s="59"/>
      <c r="E53" s="59"/>
      <c r="F53" s="60">
        <f>SUM(F54:F55)</f>
        <v>6386.38</v>
      </c>
      <c r="G53" s="60">
        <f>SUM(G54:G55)</f>
        <v>6386.38</v>
      </c>
      <c r="H53" s="13">
        <f t="shared" si="0"/>
        <v>1</v>
      </c>
      <c r="I53" s="67">
        <f>G53/G56</f>
        <v>1.3354113713068327E-2</v>
      </c>
    </row>
    <row r="54" spans="1:9" s="61" customFormat="1" ht="18" customHeight="1" x14ac:dyDescent="0.2">
      <c r="A54" s="39" t="s">
        <v>85</v>
      </c>
      <c r="B54" s="24" t="s">
        <v>84</v>
      </c>
      <c r="C54" s="24" t="s">
        <v>12</v>
      </c>
      <c r="D54" s="18" t="s">
        <v>41</v>
      </c>
      <c r="E54" s="18"/>
      <c r="F54" s="19">
        <v>5038</v>
      </c>
      <c r="G54" s="40">
        <v>5038</v>
      </c>
      <c r="H54" s="21">
        <f t="shared" si="0"/>
        <v>1</v>
      </c>
      <c r="I54" s="68">
        <f>G54/F56</f>
        <v>1.0201091909651291E-2</v>
      </c>
    </row>
    <row r="55" spans="1:9" s="61" customFormat="1" ht="18" customHeight="1" x14ac:dyDescent="0.2">
      <c r="A55" s="39" t="s">
        <v>86</v>
      </c>
      <c r="B55" s="24" t="s">
        <v>84</v>
      </c>
      <c r="C55" s="24" t="s">
        <v>14</v>
      </c>
      <c r="D55" s="18"/>
      <c r="E55" s="18"/>
      <c r="F55" s="19">
        <v>1348.38</v>
      </c>
      <c r="G55" s="40">
        <v>1348.38</v>
      </c>
      <c r="H55" s="21">
        <f t="shared" si="0"/>
        <v>1</v>
      </c>
      <c r="I55" s="68">
        <f>G55/G56</f>
        <v>2.8195033568981288E-3</v>
      </c>
    </row>
    <row r="56" spans="1:9" s="63" customFormat="1" ht="21" customHeight="1" x14ac:dyDescent="0.2">
      <c r="A56" s="9" t="s">
        <v>87</v>
      </c>
      <c r="B56" s="31"/>
      <c r="C56" s="62"/>
      <c r="D56" s="18" t="s">
        <v>41</v>
      </c>
      <c r="E56" s="18" t="s">
        <v>23</v>
      </c>
      <c r="F56" s="12">
        <f>F10+F19+F23+F28+F32+F38+F40+F46+F49+F51+F53+F21</f>
        <v>493868.69999999995</v>
      </c>
      <c r="G56" s="12">
        <f>G10+G19+G23+G28+G32+G38+G40+G46+G49+G51+G53+G21</f>
        <v>478233.16000000003</v>
      </c>
      <c r="H56" s="13">
        <f t="shared" si="0"/>
        <v>0.96834069460162198</v>
      </c>
      <c r="I56" s="67">
        <f>G56/G56</f>
        <v>1</v>
      </c>
    </row>
    <row r="57" spans="1:9" ht="15.75" customHeight="1" x14ac:dyDescent="0.2"/>
  </sheetData>
  <mergeCells count="15">
    <mergeCell ref="H8:H9"/>
    <mergeCell ref="I8:I9"/>
    <mergeCell ref="A7:G7"/>
    <mergeCell ref="A8:A9"/>
    <mergeCell ref="B8:B9"/>
    <mergeCell ref="C8:C9"/>
    <mergeCell ref="D8:D9"/>
    <mergeCell ref="E8:E9"/>
    <mergeCell ref="F8:F9"/>
    <mergeCell ref="G8:G9"/>
    <mergeCell ref="H1:I1"/>
    <mergeCell ref="G3:I3"/>
    <mergeCell ref="H4:I4"/>
    <mergeCell ref="A6:I6"/>
    <mergeCell ref="G2:I2"/>
  </mergeCells>
  <pageMargins left="0.59027777777777801" right="0.59027777777777801" top="0.39374999999999999" bottom="0.39374999999999999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2021-02-25T07:19:50Z</cp:lastPrinted>
  <dcterms:created xsi:type="dcterms:W3CDTF">2016-03-10T09:30:43Z</dcterms:created>
  <dcterms:modified xsi:type="dcterms:W3CDTF">2021-03-09T16:24:39Z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