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0" i="1" l="1"/>
  <c r="L34" i="1" l="1"/>
  <c r="L30" i="1"/>
  <c r="L20" i="1" l="1"/>
  <c r="L18" i="1"/>
  <c r="L39" i="1" l="1"/>
  <c r="K39" i="1"/>
  <c r="L37" i="1"/>
  <c r="K37" i="1"/>
  <c r="K36" i="1" s="1"/>
  <c r="K35" i="1" s="1"/>
  <c r="L36" i="1"/>
  <c r="L35" i="1" s="1"/>
  <c r="L33" i="1"/>
  <c r="L32" i="1" s="1"/>
  <c r="L31" i="1" s="1"/>
  <c r="K33" i="1"/>
  <c r="K32" i="1" s="1"/>
  <c r="K31" i="1" s="1"/>
  <c r="L29" i="1"/>
  <c r="L28" i="1" s="1"/>
  <c r="L27" i="1" s="1"/>
  <c r="K29" i="1"/>
  <c r="K28" i="1" s="1"/>
  <c r="K27" i="1" s="1"/>
  <c r="L24" i="1"/>
  <c r="K24" i="1"/>
  <c r="L22" i="1"/>
  <c r="K22" i="1"/>
  <c r="K21" i="1" s="1"/>
  <c r="L21" i="1"/>
  <c r="L19" i="1"/>
  <c r="K19" i="1"/>
  <c r="L17" i="1"/>
  <c r="L16" i="1" s="1"/>
  <c r="K17" i="1"/>
  <c r="K16" i="1" l="1"/>
  <c r="K26" i="1"/>
  <c r="K15" i="1" s="1"/>
  <c r="K43" i="1" s="1"/>
  <c r="L26" i="1"/>
  <c r="L15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<sst xmlns="http://schemas.openxmlformats.org/spreadsheetml/2006/main" count="270" uniqueCount="74">
  <si>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</si>
  <si>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</si>
  <si>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</si>
  <si>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</si>
  <si>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</si>
  <si>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</si>
  <si>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</si>
  <si>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</si>
  <si>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</si>
  <si>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</si>
  <si>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</si>
  <si>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</si>
  <si>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</si>
  <si>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</si>
  <si>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</si>
  <si>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</si>
  <si>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</si>
  <si>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</si>
  <si>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</si>
  <si>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</si>
  <si>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</si>
  <si>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</si>
  <si>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</si>
  <si>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</si>
  <si>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</si>
  <si>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</si>
  <si>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</si>
  <si>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</si>
  <si>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</si>
  <si>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</si>
  <si>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</si>
  <si>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</si>
  <si>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</si>
  <si>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</si>
  <si>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</si>
  <si>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</si>
  <si>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</si>
  <si>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</si>
  <si>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</si>
  <si>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</si>
  <si>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</si>
  <si>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</si>
  <si>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</si>
  <si>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</si>
  <si>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</si>
  <si>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</si>
  <si>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</si>
  <si>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</si>
  <si>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</si>
  <si>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</si>
  <si>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</si>
  <si>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</si>
  <si>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</si>
  <si>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</si>
  <si>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</si>
  <si>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</si>
  <si>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</si>
  <si>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</si>
  <si>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</si>
  <si>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</si>
  <si>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</si>
  <si>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</si>
  <si>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</si>
  <si>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</si>
  <si>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</si>
  <si>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</si>
  <si>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</si>
  <si>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</si>
  <si>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</si>
  <si>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</si>
  <si>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</si>
  <si>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</si>
  <si>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16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</si>
  <si>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09 сентября  2021 г. №  72/506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</si>
</sst>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4" fontId="9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7"/>
  <sheetViews>
    <sheetView tabSelected="1" zoomScaleNormal="100" workbookViewId="0">
      <selection activeCell="P10" sqref="P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x14ac:dyDescent="0.2">
      <c r="E1" s="51"/>
      <c r="F1" s="51"/>
      <c r="G1" s="51"/>
      <c r="H1" s="51"/>
      <c r="I1" s="51"/>
      <c r="J1" s="51"/>
      <c r="K1" s="52"/>
      <c r="L1" s="53" t="s">
        <v>72</v>
      </c>
    </row>
    <row r="2" spans="1:12" ht="18.75" customHeight="1" x14ac:dyDescent="0.2">
      <c r="B2" s="4"/>
      <c r="C2" s="72" t="s">
        <v>73</v>
      </c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"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36.75" customHeight="1" x14ac:dyDescent="0.2">
      <c r="B4" s="4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">
      <c r="B5" s="4"/>
      <c r="E5" s="54"/>
      <c r="F5" s="54"/>
      <c r="G5" s="54"/>
      <c r="H5" s="54"/>
      <c r="I5" s="54"/>
      <c r="J5" s="54"/>
      <c r="K5" s="75"/>
      <c r="L5" s="75"/>
    </row>
    <row r="6" spans="1:12" ht="3.75" customHeight="1" x14ac:dyDescent="0.2"/>
    <row r="7" spans="1:12" hidden="1" x14ac:dyDescent="0.2">
      <c r="G7" s="50"/>
      <c r="H7" s="50"/>
      <c r="I7" s="50"/>
      <c r="J7" s="50"/>
      <c r="K7" s="50"/>
      <c r="L7" s="50"/>
    </row>
    <row r="8" spans="1:12" ht="12.75" customHeight="1" x14ac:dyDescent="0.2">
      <c r="F8" s="5"/>
      <c r="G8" s="50"/>
      <c r="H8" s="50"/>
      <c r="I8" s="50"/>
      <c r="J8" s="50"/>
      <c r="K8" s="50"/>
      <c r="L8" s="50"/>
    </row>
    <row r="9" spans="1:12" ht="13.5" hidden="1" customHeight="1" x14ac:dyDescent="0.2">
      <c r="D9" s="6"/>
      <c r="F9" s="5"/>
      <c r="G9" s="50"/>
      <c r="H9" s="50"/>
      <c r="I9" s="50"/>
      <c r="J9" s="50"/>
      <c r="K9" s="50"/>
      <c r="L9" s="50"/>
    </row>
    <row r="10" spans="1:12" ht="29.25" customHeight="1" x14ac:dyDescent="0.2">
      <c r="A10" s="73" t="s">
        <v>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8.75" customHeight="1" x14ac:dyDescent="0.2">
      <c r="A11" s="73" t="s">
        <v>70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ht="18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">
      <c r="L13" s="8" t="s">
        <v>4</v>
      </c>
    </row>
    <row r="14" spans="1:12" s="9" customFormat="1" ht="54" customHeight="1" x14ac:dyDescent="0.2">
      <c r="A14" s="61" t="s">
        <v>5</v>
      </c>
      <c r="B14" s="61" t="s">
        <v>6</v>
      </c>
      <c r="C14" s="74" t="s">
        <v>7</v>
      </c>
      <c r="D14" s="74"/>
      <c r="E14" s="74"/>
      <c r="F14" s="74"/>
      <c r="G14" s="74"/>
      <c r="H14" s="74"/>
      <c r="I14" s="74"/>
      <c r="J14" s="74"/>
      <c r="K14" s="62" t="s">
        <v>69</v>
      </c>
      <c r="L14" s="62" t="s">
        <v>71</v>
      </c>
    </row>
    <row r="15" spans="1:12" s="9" customFormat="1" ht="28.5" customHeight="1" x14ac:dyDescent="0.2">
      <c r="A15" s="63"/>
      <c r="B15" s="10" t="s">
        <v>8</v>
      </c>
      <c r="C15" s="11" t="s">
        <v>9</v>
      </c>
      <c r="D15" s="11" t="s">
        <v>10</v>
      </c>
      <c r="E15" s="11" t="s">
        <v>11</v>
      </c>
      <c r="F15" s="11" t="s">
        <v>11</v>
      </c>
      <c r="G15" s="11" t="s">
        <v>11</v>
      </c>
      <c r="H15" s="11" t="s">
        <v>11</v>
      </c>
      <c r="I15" s="11" t="s">
        <v>12</v>
      </c>
      <c r="J15" s="11" t="s">
        <v>9</v>
      </c>
      <c r="K15" s="64">
        <f>K16+K21+K26+K35</f>
        <v>6053.9980000000796</v>
      </c>
      <c r="L15" s="64">
        <f>L16+L21+L26+L35</f>
        <v>6330</v>
      </c>
    </row>
    <row r="16" spans="1:12" s="14" customFormat="1" ht="28.5" customHeight="1" x14ac:dyDescent="0.2">
      <c r="A16" s="12" t="s">
        <v>13</v>
      </c>
      <c r="B16" s="10" t="s">
        <v>14</v>
      </c>
      <c r="C16" s="13" t="s">
        <v>9</v>
      </c>
      <c r="D16" s="13" t="s">
        <v>10</v>
      </c>
      <c r="E16" s="13" t="s">
        <v>15</v>
      </c>
      <c r="F16" s="13" t="s">
        <v>11</v>
      </c>
      <c r="G16" s="13" t="s">
        <v>11</v>
      </c>
      <c r="H16" s="13" t="s">
        <v>11</v>
      </c>
      <c r="I16" s="13" t="s">
        <v>12</v>
      </c>
      <c r="J16" s="13" t="s">
        <v>9</v>
      </c>
      <c r="K16" s="65">
        <f>K17-K19</f>
        <v>6054</v>
      </c>
      <c r="L16" s="65">
        <f>L17-L19</f>
        <v>6330</v>
      </c>
    </row>
    <row r="17" spans="1:12" s="18" customFormat="1" ht="29.25" customHeight="1" x14ac:dyDescent="0.2">
      <c r="A17" s="15" t="s">
        <v>16</v>
      </c>
      <c r="B17" s="16" t="s">
        <v>17</v>
      </c>
      <c r="C17" s="17" t="s">
        <v>18</v>
      </c>
      <c r="D17" s="17" t="s">
        <v>10</v>
      </c>
      <c r="E17" s="17" t="s">
        <v>15</v>
      </c>
      <c r="F17" s="17" t="s">
        <v>11</v>
      </c>
      <c r="G17" s="17" t="s">
        <v>11</v>
      </c>
      <c r="H17" s="17" t="s">
        <v>11</v>
      </c>
      <c r="I17" s="17" t="s">
        <v>12</v>
      </c>
      <c r="J17" s="17" t="s">
        <v>19</v>
      </c>
      <c r="K17" s="66">
        <f>SUM(K18)</f>
        <v>34156</v>
      </c>
      <c r="L17" s="66">
        <f>SUM(L18)</f>
        <v>17130</v>
      </c>
    </row>
    <row r="18" spans="1:12" s="20" customFormat="1" ht="30.75" customHeight="1" x14ac:dyDescent="0.2">
      <c r="A18" s="15"/>
      <c r="B18" s="16" t="s">
        <v>20</v>
      </c>
      <c r="C18" s="19" t="s">
        <v>18</v>
      </c>
      <c r="D18" s="17" t="s">
        <v>10</v>
      </c>
      <c r="E18" s="17" t="s">
        <v>15</v>
      </c>
      <c r="F18" s="17" t="s">
        <v>11</v>
      </c>
      <c r="G18" s="17" t="s">
        <v>11</v>
      </c>
      <c r="H18" s="17" t="s">
        <v>21</v>
      </c>
      <c r="I18" s="17" t="s">
        <v>12</v>
      </c>
      <c r="J18" s="17" t="s">
        <v>22</v>
      </c>
      <c r="K18" s="66">
        <v>34156</v>
      </c>
      <c r="L18" s="66">
        <f>24830-7700</f>
        <v>17130</v>
      </c>
    </row>
    <row r="19" spans="1:12" s="20" customFormat="1" ht="32.25" customHeight="1" x14ac:dyDescent="0.2">
      <c r="A19" s="15" t="s">
        <v>23</v>
      </c>
      <c r="B19" s="16" t="s">
        <v>24</v>
      </c>
      <c r="C19" s="19" t="s">
        <v>18</v>
      </c>
      <c r="D19" s="17" t="s">
        <v>10</v>
      </c>
      <c r="E19" s="17" t="s">
        <v>15</v>
      </c>
      <c r="F19" s="17" t="s">
        <v>11</v>
      </c>
      <c r="G19" s="17" t="s">
        <v>11</v>
      </c>
      <c r="H19" s="17" t="s">
        <v>11</v>
      </c>
      <c r="I19" s="17" t="s">
        <v>12</v>
      </c>
      <c r="J19" s="17" t="s">
        <v>25</v>
      </c>
      <c r="K19" s="66">
        <f>SUM(K20)</f>
        <v>28102</v>
      </c>
      <c r="L19" s="66">
        <f>SUM(L20)</f>
        <v>10800</v>
      </c>
    </row>
    <row r="20" spans="1:12" s="20" customFormat="1" ht="45" customHeight="1" x14ac:dyDescent="0.2">
      <c r="A20" s="21"/>
      <c r="B20" s="16" t="s">
        <v>26</v>
      </c>
      <c r="C20" s="19" t="s">
        <v>18</v>
      </c>
      <c r="D20" s="17" t="s">
        <v>10</v>
      </c>
      <c r="E20" s="17" t="s">
        <v>15</v>
      </c>
      <c r="F20" s="17" t="s">
        <v>11</v>
      </c>
      <c r="G20" s="17" t="s">
        <v>11</v>
      </c>
      <c r="H20" s="17" t="s">
        <v>21</v>
      </c>
      <c r="I20" s="17" t="s">
        <v>12</v>
      </c>
      <c r="J20" s="17" t="s">
        <v>27</v>
      </c>
      <c r="K20" s="67">
        <v>28102</v>
      </c>
      <c r="L20" s="67">
        <f>18500-7700</f>
        <v>10800</v>
      </c>
    </row>
    <row r="21" spans="1:12" s="24" customFormat="1" ht="29.25" customHeight="1" x14ac:dyDescent="0.2">
      <c r="A21" s="22" t="s">
        <v>28</v>
      </c>
      <c r="B21" s="10" t="s">
        <v>29</v>
      </c>
      <c r="C21" s="11" t="s">
        <v>9</v>
      </c>
      <c r="D21" s="11" t="s">
        <v>10</v>
      </c>
      <c r="E21" s="11" t="s">
        <v>30</v>
      </c>
      <c r="F21" s="11" t="s">
        <v>11</v>
      </c>
      <c r="G21" s="11" t="s">
        <v>11</v>
      </c>
      <c r="H21" s="11" t="s">
        <v>11</v>
      </c>
      <c r="I21" s="11" t="s">
        <v>12</v>
      </c>
      <c r="J21" s="23" t="s">
        <v>9</v>
      </c>
      <c r="K21" s="68">
        <f>K22-K24</f>
        <v>0</v>
      </c>
      <c r="L21" s="68">
        <f>L22-L24</f>
        <v>0</v>
      </c>
    </row>
    <row r="22" spans="1:12" s="20" customFormat="1" ht="30.75" customHeight="1" x14ac:dyDescent="0.2">
      <c r="A22" s="25" t="s">
        <v>31</v>
      </c>
      <c r="B22" s="16" t="s">
        <v>32</v>
      </c>
      <c r="C22" s="19" t="s">
        <v>18</v>
      </c>
      <c r="D22" s="17" t="s">
        <v>10</v>
      </c>
      <c r="E22" s="17" t="s">
        <v>30</v>
      </c>
      <c r="F22" s="17" t="s">
        <v>10</v>
      </c>
      <c r="G22" s="17" t="s">
        <v>11</v>
      </c>
      <c r="H22" s="17" t="s">
        <v>11</v>
      </c>
      <c r="I22" s="17" t="s">
        <v>12</v>
      </c>
      <c r="J22" s="26" t="s">
        <v>19</v>
      </c>
      <c r="K22" s="69">
        <f>SUM(K23)</f>
        <v>0</v>
      </c>
      <c r="L22" s="69">
        <f>SUM(L23)</f>
        <v>0</v>
      </c>
    </row>
    <row r="23" spans="1:12" s="20" customFormat="1" ht="45.75" customHeight="1" x14ac:dyDescent="0.2">
      <c r="A23" s="25"/>
      <c r="B23" s="16" t="s">
        <v>33</v>
      </c>
      <c r="C23" s="19" t="s">
        <v>18</v>
      </c>
      <c r="D23" s="17" t="s">
        <v>10</v>
      </c>
      <c r="E23" s="17" t="s">
        <v>30</v>
      </c>
      <c r="F23" s="17" t="s">
        <v>10</v>
      </c>
      <c r="G23" s="17" t="s">
        <v>11</v>
      </c>
      <c r="H23" s="17" t="s">
        <v>21</v>
      </c>
      <c r="I23" s="17" t="s">
        <v>12</v>
      </c>
      <c r="J23" s="26" t="s">
        <v>22</v>
      </c>
      <c r="K23" s="69">
        <v>0</v>
      </c>
      <c r="L23" s="69">
        <v>0</v>
      </c>
    </row>
    <row r="24" spans="1:12" s="20" customFormat="1" ht="44.25" customHeight="1" x14ac:dyDescent="0.2">
      <c r="A24" s="27" t="s">
        <v>34</v>
      </c>
      <c r="B24" s="16" t="s">
        <v>35</v>
      </c>
      <c r="C24" s="19" t="s">
        <v>18</v>
      </c>
      <c r="D24" s="17" t="s">
        <v>10</v>
      </c>
      <c r="E24" s="17" t="s">
        <v>30</v>
      </c>
      <c r="F24" s="17" t="s">
        <v>10</v>
      </c>
      <c r="G24" s="17" t="s">
        <v>11</v>
      </c>
      <c r="H24" s="17" t="s">
        <v>11</v>
      </c>
      <c r="I24" s="17" t="s">
        <v>12</v>
      </c>
      <c r="J24" s="26" t="s">
        <v>25</v>
      </c>
      <c r="K24" s="69">
        <f>SUM(K25)</f>
        <v>0</v>
      </c>
      <c r="L24" s="69">
        <f>SUM(L25)</f>
        <v>0</v>
      </c>
    </row>
    <row r="25" spans="1:12" s="20" customFormat="1" ht="45.75" customHeight="1" x14ac:dyDescent="0.2">
      <c r="A25" s="21"/>
      <c r="B25" s="16" t="s">
        <v>36</v>
      </c>
      <c r="C25" s="19" t="s">
        <v>18</v>
      </c>
      <c r="D25" s="17" t="s">
        <v>10</v>
      </c>
      <c r="E25" s="17" t="s">
        <v>30</v>
      </c>
      <c r="F25" s="17" t="s">
        <v>10</v>
      </c>
      <c r="G25" s="17" t="s">
        <v>11</v>
      </c>
      <c r="H25" s="17" t="s">
        <v>21</v>
      </c>
      <c r="I25" s="17" t="s">
        <v>12</v>
      </c>
      <c r="J25" s="26" t="s">
        <v>27</v>
      </c>
      <c r="K25" s="70">
        <v>0</v>
      </c>
      <c r="L25" s="70">
        <v>0</v>
      </c>
    </row>
    <row r="26" spans="1:12" s="32" customFormat="1" ht="28.5" x14ac:dyDescent="0.2">
      <c r="A26" s="28" t="s">
        <v>37</v>
      </c>
      <c r="B26" s="10" t="s">
        <v>38</v>
      </c>
      <c r="C26" s="29" t="s">
        <v>9</v>
      </c>
      <c r="D26" s="30" t="s">
        <v>10</v>
      </c>
      <c r="E26" s="30" t="s">
        <v>21</v>
      </c>
      <c r="F26" s="30" t="s">
        <v>11</v>
      </c>
      <c r="G26" s="30" t="s">
        <v>11</v>
      </c>
      <c r="H26" s="30" t="s">
        <v>11</v>
      </c>
      <c r="I26" s="30" t="s">
        <v>12</v>
      </c>
      <c r="J26" s="31" t="s">
        <v>9</v>
      </c>
      <c r="K26" s="68">
        <f>-K27+K31</f>
        <v>-1.9999999203719199E-3</v>
      </c>
      <c r="L26" s="68">
        <f>-L27+L31</f>
        <v>0</v>
      </c>
    </row>
    <row r="27" spans="1:12" s="37" customFormat="1" ht="18" customHeight="1" x14ac:dyDescent="0.2">
      <c r="A27" s="33" t="s">
        <v>39</v>
      </c>
      <c r="B27" s="16" t="s">
        <v>40</v>
      </c>
      <c r="C27" s="34" t="s">
        <v>9</v>
      </c>
      <c r="D27" s="35" t="s">
        <v>10</v>
      </c>
      <c r="E27" s="35" t="s">
        <v>21</v>
      </c>
      <c r="F27" s="35" t="s">
        <v>11</v>
      </c>
      <c r="G27" s="35" t="s">
        <v>11</v>
      </c>
      <c r="H27" s="35" t="s">
        <v>11</v>
      </c>
      <c r="I27" s="35" t="s">
        <v>12</v>
      </c>
      <c r="J27" s="36" t="s">
        <v>41</v>
      </c>
      <c r="K27" s="70">
        <f t="shared" ref="K27:L29" si="0">K28</f>
        <v>335608.35</v>
      </c>
      <c r="L27" s="70">
        <f t="shared" si="0"/>
        <v>326074.49400000001</v>
      </c>
    </row>
    <row r="28" spans="1:12" s="37" customFormat="1" ht="18" customHeight="1" x14ac:dyDescent="0.2">
      <c r="A28" s="27"/>
      <c r="B28" s="16" t="s">
        <v>42</v>
      </c>
      <c r="C28" s="34" t="s">
        <v>9</v>
      </c>
      <c r="D28" s="35" t="s">
        <v>10</v>
      </c>
      <c r="E28" s="35" t="s">
        <v>21</v>
      </c>
      <c r="F28" s="35" t="s">
        <v>15</v>
      </c>
      <c r="G28" s="35" t="s">
        <v>11</v>
      </c>
      <c r="H28" s="35" t="s">
        <v>11</v>
      </c>
      <c r="I28" s="35" t="s">
        <v>12</v>
      </c>
      <c r="J28" s="36" t="s">
        <v>41</v>
      </c>
      <c r="K28" s="70">
        <f t="shared" si="0"/>
        <v>335608.35</v>
      </c>
      <c r="L28" s="70">
        <f t="shared" si="0"/>
        <v>326074.49400000001</v>
      </c>
    </row>
    <row r="29" spans="1:12" s="37" customFormat="1" ht="19.5" customHeight="1" x14ac:dyDescent="0.2">
      <c r="A29" s="27"/>
      <c r="B29" s="16" t="s">
        <v>43</v>
      </c>
      <c r="C29" s="34" t="s">
        <v>9</v>
      </c>
      <c r="D29" s="35" t="s">
        <v>10</v>
      </c>
      <c r="E29" s="35" t="s">
        <v>21</v>
      </c>
      <c r="F29" s="35" t="s">
        <v>15</v>
      </c>
      <c r="G29" s="35" t="s">
        <v>10</v>
      </c>
      <c r="H29" s="35" t="s">
        <v>11</v>
      </c>
      <c r="I29" s="35" t="s">
        <v>12</v>
      </c>
      <c r="J29" s="36" t="s">
        <v>44</v>
      </c>
      <c r="K29" s="70">
        <f t="shared" si="0"/>
        <v>335608.35</v>
      </c>
      <c r="L29" s="70">
        <f t="shared" si="0"/>
        <v>326074.49400000001</v>
      </c>
    </row>
    <row r="30" spans="1:12" s="39" customFormat="1" ht="30" x14ac:dyDescent="0.2">
      <c r="A30" s="27"/>
      <c r="B30" s="16" t="s">
        <v>45</v>
      </c>
      <c r="C30" s="34" t="s">
        <v>9</v>
      </c>
      <c r="D30" s="34" t="s">
        <v>10</v>
      </c>
      <c r="E30" s="34" t="s">
        <v>21</v>
      </c>
      <c r="F30" s="34" t="s">
        <v>15</v>
      </c>
      <c r="G30" s="34" t="s">
        <v>10</v>
      </c>
      <c r="H30" s="34" t="s">
        <v>21</v>
      </c>
      <c r="I30" s="34" t="s">
        <v>12</v>
      </c>
      <c r="J30" s="38" t="s">
        <v>44</v>
      </c>
      <c r="K30" s="71">
        <f>301452.35+K23+K38+K18</f>
        <v>335608.35</v>
      </c>
      <c r="L30" s="71">
        <f>307198.78+1745.714+L23+L38+L18</f>
        <v>326074.49400000001</v>
      </c>
    </row>
    <row r="31" spans="1:12" s="37" customFormat="1" ht="16.5" customHeight="1" x14ac:dyDescent="0.2">
      <c r="A31" s="33" t="s">
        <v>46</v>
      </c>
      <c r="B31" s="16" t="s">
        <v>47</v>
      </c>
      <c r="C31" s="34" t="s">
        <v>9</v>
      </c>
      <c r="D31" s="35" t="s">
        <v>10</v>
      </c>
      <c r="E31" s="35" t="s">
        <v>21</v>
      </c>
      <c r="F31" s="35" t="s">
        <v>11</v>
      </c>
      <c r="G31" s="35" t="s">
        <v>11</v>
      </c>
      <c r="H31" s="35" t="s">
        <v>11</v>
      </c>
      <c r="I31" s="35" t="s">
        <v>12</v>
      </c>
      <c r="J31" s="36" t="s">
        <v>48</v>
      </c>
      <c r="K31" s="71">
        <f t="shared" ref="K31:L33" si="1">SUM(K32)</f>
        <v>335608.34800000006</v>
      </c>
      <c r="L31" s="71">
        <f t="shared" si="1"/>
        <v>326074.49400000001</v>
      </c>
    </row>
    <row r="32" spans="1:12" s="37" customFormat="1" ht="16.5" customHeight="1" x14ac:dyDescent="0.2">
      <c r="A32" s="40"/>
      <c r="B32" s="16" t="s">
        <v>49</v>
      </c>
      <c r="C32" s="34" t="s">
        <v>9</v>
      </c>
      <c r="D32" s="35" t="s">
        <v>10</v>
      </c>
      <c r="E32" s="35" t="s">
        <v>21</v>
      </c>
      <c r="F32" s="35" t="s">
        <v>15</v>
      </c>
      <c r="G32" s="35" t="s">
        <v>11</v>
      </c>
      <c r="H32" s="35" t="s">
        <v>11</v>
      </c>
      <c r="I32" s="35" t="s">
        <v>12</v>
      </c>
      <c r="J32" s="36" t="s">
        <v>48</v>
      </c>
      <c r="K32" s="71">
        <f t="shared" si="1"/>
        <v>335608.34800000006</v>
      </c>
      <c r="L32" s="71">
        <f t="shared" si="1"/>
        <v>326074.49400000001</v>
      </c>
    </row>
    <row r="33" spans="1:12" s="37" customFormat="1" ht="15.75" customHeight="1" x14ac:dyDescent="0.2">
      <c r="A33" s="40"/>
      <c r="B33" s="16" t="s">
        <v>50</v>
      </c>
      <c r="C33" s="34" t="s">
        <v>9</v>
      </c>
      <c r="D33" s="35" t="s">
        <v>10</v>
      </c>
      <c r="E33" s="35" t="s">
        <v>21</v>
      </c>
      <c r="F33" s="35" t="s">
        <v>15</v>
      </c>
      <c r="G33" s="35" t="s">
        <v>10</v>
      </c>
      <c r="H33" s="35" t="s">
        <v>11</v>
      </c>
      <c r="I33" s="35" t="s">
        <v>12</v>
      </c>
      <c r="J33" s="36" t="s">
        <v>51</v>
      </c>
      <c r="K33" s="71">
        <f t="shared" si="1"/>
        <v>335608.34800000006</v>
      </c>
      <c r="L33" s="71">
        <f t="shared" si="1"/>
        <v>326074.49400000001</v>
      </c>
    </row>
    <row r="34" spans="1:12" s="39" customFormat="1" ht="30.75" customHeight="1" x14ac:dyDescent="0.2">
      <c r="A34" s="21"/>
      <c r="B34" s="16" t="s">
        <v>52</v>
      </c>
      <c r="C34" s="34" t="s">
        <v>9</v>
      </c>
      <c r="D34" s="34" t="s">
        <v>10</v>
      </c>
      <c r="E34" s="34" t="s">
        <v>21</v>
      </c>
      <c r="F34" s="34" t="s">
        <v>15</v>
      </c>
      <c r="G34" s="34" t="s">
        <v>10</v>
      </c>
      <c r="H34" s="34" t="s">
        <v>21</v>
      </c>
      <c r="I34" s="34" t="s">
        <v>12</v>
      </c>
      <c r="J34" s="38" t="s">
        <v>51</v>
      </c>
      <c r="K34" s="71">
        <f>304747.78+1858.568+900+K41+K25+K20</f>
        <v>335608.34800000006</v>
      </c>
      <c r="L34" s="71">
        <f>313528.78+1745.714+L41+L25+L20</f>
        <v>326074.49400000001</v>
      </c>
    </row>
    <row r="35" spans="1:12" s="42" customFormat="1" ht="30.75" customHeight="1" x14ac:dyDescent="0.2">
      <c r="A35" s="28" t="s">
        <v>53</v>
      </c>
      <c r="B35" s="10" t="s">
        <v>54</v>
      </c>
      <c r="C35" s="29" t="s">
        <v>9</v>
      </c>
      <c r="D35" s="29" t="s">
        <v>10</v>
      </c>
      <c r="E35" s="29" t="s">
        <v>55</v>
      </c>
      <c r="F35" s="29" t="s">
        <v>11</v>
      </c>
      <c r="G35" s="29" t="s">
        <v>11</v>
      </c>
      <c r="H35" s="29" t="s">
        <v>11</v>
      </c>
      <c r="I35" s="29" t="s">
        <v>12</v>
      </c>
      <c r="J35" s="41" t="s">
        <v>9</v>
      </c>
      <c r="K35" s="68">
        <f>K36</f>
        <v>0</v>
      </c>
      <c r="L35" s="68">
        <f>L36</f>
        <v>0</v>
      </c>
    </row>
    <row r="36" spans="1:12" s="39" customFormat="1" ht="30.75" customHeight="1" x14ac:dyDescent="0.2">
      <c r="A36" s="27" t="s">
        <v>56</v>
      </c>
      <c r="B36" s="16" t="s">
        <v>57</v>
      </c>
      <c r="C36" s="34" t="s">
        <v>18</v>
      </c>
      <c r="D36" s="34" t="s">
        <v>10</v>
      </c>
      <c r="E36" s="34" t="s">
        <v>55</v>
      </c>
      <c r="F36" s="34" t="s">
        <v>21</v>
      </c>
      <c r="G36" s="34" t="s">
        <v>11</v>
      </c>
      <c r="H36" s="34" t="s">
        <v>11</v>
      </c>
      <c r="I36" s="34" t="s">
        <v>12</v>
      </c>
      <c r="J36" s="38" t="s">
        <v>9</v>
      </c>
      <c r="K36" s="70">
        <f>-K39+K37</f>
        <v>0</v>
      </c>
      <c r="L36" s="70">
        <f>-L39+L37</f>
        <v>0</v>
      </c>
    </row>
    <row r="37" spans="1:12" s="39" customFormat="1" ht="31.5" customHeight="1" x14ac:dyDescent="0.2">
      <c r="A37" s="27" t="s">
        <v>58</v>
      </c>
      <c r="B37" s="16" t="s">
        <v>59</v>
      </c>
      <c r="C37" s="43" t="s">
        <v>18</v>
      </c>
      <c r="D37" s="34" t="s">
        <v>10</v>
      </c>
      <c r="E37" s="34" t="s">
        <v>55</v>
      </c>
      <c r="F37" s="34" t="s">
        <v>21</v>
      </c>
      <c r="G37" s="34" t="s">
        <v>11</v>
      </c>
      <c r="H37" s="34" t="s">
        <v>11</v>
      </c>
      <c r="I37" s="34" t="s">
        <v>12</v>
      </c>
      <c r="J37" s="38" t="s">
        <v>48</v>
      </c>
      <c r="K37" s="70">
        <f>K38</f>
        <v>0</v>
      </c>
      <c r="L37" s="70">
        <f>L38</f>
        <v>0</v>
      </c>
    </row>
    <row r="38" spans="1:12" s="39" customFormat="1" ht="49.5" customHeight="1" x14ac:dyDescent="0.2">
      <c r="A38" s="27"/>
      <c r="B38" s="16" t="s">
        <v>60</v>
      </c>
      <c r="C38" s="43" t="s">
        <v>18</v>
      </c>
      <c r="D38" s="34" t="s">
        <v>10</v>
      </c>
      <c r="E38" s="34" t="s">
        <v>55</v>
      </c>
      <c r="F38" s="34" t="s">
        <v>21</v>
      </c>
      <c r="G38" s="34" t="s">
        <v>15</v>
      </c>
      <c r="H38" s="34" t="s">
        <v>21</v>
      </c>
      <c r="I38" s="34" t="s">
        <v>12</v>
      </c>
      <c r="J38" s="38" t="s">
        <v>61</v>
      </c>
      <c r="K38" s="70">
        <v>0</v>
      </c>
      <c r="L38" s="70">
        <v>0</v>
      </c>
    </row>
    <row r="39" spans="1:12" s="39" customFormat="1" ht="30.75" customHeight="1" x14ac:dyDescent="0.2">
      <c r="A39" s="27" t="s">
        <v>62</v>
      </c>
      <c r="B39" s="16" t="s">
        <v>63</v>
      </c>
      <c r="C39" s="43" t="s">
        <v>18</v>
      </c>
      <c r="D39" s="34" t="s">
        <v>10</v>
      </c>
      <c r="E39" s="34" t="s">
        <v>55</v>
      </c>
      <c r="F39" s="34" t="s">
        <v>21</v>
      </c>
      <c r="G39" s="34" t="s">
        <v>11</v>
      </c>
      <c r="H39" s="34" t="s">
        <v>11</v>
      </c>
      <c r="I39" s="34" t="s">
        <v>12</v>
      </c>
      <c r="J39" s="38" t="s">
        <v>41</v>
      </c>
      <c r="K39" s="70">
        <f>K41</f>
        <v>0</v>
      </c>
      <c r="L39" s="70">
        <f>L41</f>
        <v>0</v>
      </c>
    </row>
    <row r="40" spans="1:12" s="39" customFormat="1" ht="56.25" hidden="1" customHeight="1" x14ac:dyDescent="0.2">
      <c r="A40" s="21"/>
      <c r="B40" s="44" t="s">
        <v>64</v>
      </c>
      <c r="C40" s="43" t="s">
        <v>65</v>
      </c>
      <c r="D40" s="34" t="s">
        <v>10</v>
      </c>
      <c r="E40" s="34" t="s">
        <v>55</v>
      </c>
      <c r="F40" s="34" t="s">
        <v>21</v>
      </c>
      <c r="G40" s="34" t="s">
        <v>10</v>
      </c>
      <c r="H40" s="34" t="s">
        <v>15</v>
      </c>
      <c r="I40" s="34" t="s">
        <v>12</v>
      </c>
      <c r="J40" s="38" t="s">
        <v>66</v>
      </c>
      <c r="K40" s="70"/>
      <c r="L40" s="70"/>
    </row>
    <row r="41" spans="1:12" s="39" customFormat="1" ht="48.75" customHeight="1" x14ac:dyDescent="0.2">
      <c r="A41" s="21"/>
      <c r="B41" s="16" t="s">
        <v>67</v>
      </c>
      <c r="C41" s="43" t="s">
        <v>18</v>
      </c>
      <c r="D41" s="34" t="s">
        <v>10</v>
      </c>
      <c r="E41" s="34" t="s">
        <v>55</v>
      </c>
      <c r="F41" s="34" t="s">
        <v>21</v>
      </c>
      <c r="G41" s="34" t="s">
        <v>15</v>
      </c>
      <c r="H41" s="34" t="s">
        <v>21</v>
      </c>
      <c r="I41" s="34" t="s">
        <v>12</v>
      </c>
      <c r="J41" s="38" t="s">
        <v>66</v>
      </c>
      <c r="K41" s="70">
        <v>0</v>
      </c>
      <c r="L41" s="70">
        <v>0</v>
      </c>
    </row>
    <row r="42" spans="1:12" s="39" customFormat="1" ht="12.75" hidden="1" customHeight="1" x14ac:dyDescent="0.2">
      <c r="A42" s="55"/>
      <c r="B42" s="56"/>
      <c r="C42" s="57"/>
      <c r="D42" s="58"/>
      <c r="E42" s="58"/>
      <c r="F42" s="58"/>
      <c r="G42" s="58"/>
      <c r="H42" s="58"/>
      <c r="I42" s="58"/>
      <c r="J42" s="59"/>
      <c r="K42" s="60"/>
    </row>
    <row r="43" spans="1:12" s="39" customFormat="1" ht="38.25" hidden="1" customHeight="1" x14ac:dyDescent="0.2">
      <c r="B43" s="45" t="s">
        <v>68</v>
      </c>
      <c r="C43" s="46"/>
      <c r="D43" s="47"/>
      <c r="E43" s="47"/>
      <c r="F43" s="47"/>
      <c r="G43" s="47"/>
      <c r="H43" s="47"/>
      <c r="I43" s="47"/>
      <c r="J43" s="48"/>
      <c r="K43" s="49">
        <f>K15</f>
        <v>6053.9980000000796</v>
      </c>
    </row>
    <row r="45" spans="1:12" hidden="1" x14ac:dyDescent="0.2">
      <c r="K45" s="3" t="s">
        <v>0</v>
      </c>
    </row>
    <row r="46" spans="1:12" hidden="1" x14ac:dyDescent="0.2">
      <c r="K46" s="3" t="s">
        <v>1</v>
      </c>
    </row>
    <row r="47" spans="1:12" hidden="1" x14ac:dyDescent="0.2">
      <c r="K47" s="3" t="s">
        <v>2</v>
      </c>
    </row>
  </sheetData>
  <mergeCells count="5">
    <mergeCell ref="C2:L4"/>
    <mergeCell ref="A10:L10"/>
    <mergeCell ref="A11:L11"/>
    <mergeCell ref="C14:J14"/>
    <mergeCell ref="K5:L5"/>
  </mergeCells>
  <pageMargins left="0.39374999999999999" right="0.39374999999999999" top="0.39374999999999999" bottom="0.39374999999999999" header="0.51180555555555496" footer="0.51180555555555496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2021-09-16T13:07:10Z</cp:lastPrinted>
  <dcterms:created xsi:type="dcterms:W3CDTF">1996-10-08T23:32:33Z</dcterms:created>
  <dcterms:modified xsi:type="dcterms:W3CDTF">2021-09-16T13:07:26Z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