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activeTab="4"/>
  </bookViews>
  <sheets>
    <sheet name="приложение_1" sheetId="6" r:id="rId1"/>
    <sheet name="приложение_2" sheetId="7" r:id="rId2"/>
    <sheet name="приложение_3" sheetId="3" r:id="rId3"/>
    <sheet name="приложение_4" sheetId="4" r:id="rId4"/>
    <sheet name="приложение_5" sheetId="5" r:id="rId5"/>
  </sheets>
  <definedNames>
    <definedName name="_xlnm.Print_Area" localSheetId="4">приложение_5!$A$1:$P$18</definedName>
  </definedNames>
  <calcPr calcId="145621"/>
</workbook>
</file>

<file path=xl/calcChain.xml><?xml version="1.0" encoding="utf-8"?>
<calcChain xmlns="http://schemas.openxmlformats.org/spreadsheetml/2006/main">
  <c r="I24" i="3" l="1"/>
  <c r="I25" i="3"/>
  <c r="J24" i="3"/>
  <c r="J25" i="3"/>
  <c r="J12" i="3"/>
  <c r="J11" i="3"/>
  <c r="P9" i="5" l="1"/>
  <c r="O9" i="5"/>
  <c r="N9" i="5"/>
  <c r="K30" i="3" l="1"/>
  <c r="L30" i="3"/>
  <c r="I11" i="4" l="1"/>
  <c r="H11" i="4"/>
  <c r="G11" i="4"/>
  <c r="F11" i="4"/>
  <c r="E11" i="4"/>
  <c r="I10" i="4"/>
  <c r="H10" i="4"/>
  <c r="G10" i="4"/>
  <c r="F10" i="4"/>
  <c r="E10" i="4"/>
  <c r="I9" i="4"/>
  <c r="H9" i="4"/>
  <c r="G9" i="4"/>
  <c r="F9" i="4"/>
  <c r="E9" i="4"/>
  <c r="J27" i="4"/>
  <c r="J26" i="4"/>
  <c r="J25" i="4"/>
  <c r="J24" i="4"/>
  <c r="I24" i="4"/>
  <c r="H24" i="4"/>
  <c r="G24" i="4"/>
  <c r="F24" i="4"/>
  <c r="E24" i="4"/>
  <c r="L12" i="3"/>
  <c r="K12" i="3"/>
  <c r="I12" i="3"/>
  <c r="H12" i="3"/>
  <c r="L11" i="3"/>
  <c r="K11" i="3"/>
  <c r="H11" i="3"/>
  <c r="L10" i="3"/>
  <c r="K10" i="3"/>
  <c r="J10" i="3"/>
  <c r="I10" i="3"/>
  <c r="H10" i="3"/>
  <c r="M29" i="3"/>
  <c r="M28" i="3"/>
  <c r="M27" i="3"/>
  <c r="M26" i="3"/>
  <c r="L26" i="3"/>
  <c r="K26" i="3"/>
  <c r="J26" i="3"/>
  <c r="I26" i="3"/>
  <c r="H26" i="3"/>
  <c r="I11" i="3" l="1"/>
  <c r="H24" i="3" l="1"/>
  <c r="F8" i="4"/>
  <c r="M20" i="3" l="1"/>
  <c r="K14" i="3"/>
  <c r="J31" i="4" l="1"/>
  <c r="J30" i="4"/>
  <c r="J29" i="4"/>
  <c r="I28" i="4"/>
  <c r="H28" i="4"/>
  <c r="G28" i="4"/>
  <c r="F28" i="4"/>
  <c r="E28" i="4"/>
  <c r="J23" i="4"/>
  <c r="J11" i="4" s="1"/>
  <c r="J22" i="4"/>
  <c r="J21" i="4"/>
  <c r="I20" i="4"/>
  <c r="H20" i="4"/>
  <c r="G20" i="4"/>
  <c r="F20" i="4"/>
  <c r="E20" i="4"/>
  <c r="J19" i="4"/>
  <c r="J18" i="4"/>
  <c r="J10" i="4" s="1"/>
  <c r="J17" i="4"/>
  <c r="I16" i="4"/>
  <c r="H16" i="4"/>
  <c r="G16" i="4"/>
  <c r="F16" i="4"/>
  <c r="E16" i="4"/>
  <c r="J15" i="4"/>
  <c r="J14" i="4"/>
  <c r="J13" i="4"/>
  <c r="J9" i="4" s="1"/>
  <c r="I12" i="4"/>
  <c r="H12" i="4"/>
  <c r="G12" i="4"/>
  <c r="F12" i="4"/>
  <c r="E12" i="4"/>
  <c r="J20" i="4" l="1"/>
  <c r="H8" i="4"/>
  <c r="J16" i="4"/>
  <c r="G8" i="4"/>
  <c r="I8" i="4"/>
  <c r="J28" i="4"/>
  <c r="E8" i="4"/>
  <c r="J12" i="4"/>
  <c r="J8" i="4" l="1"/>
  <c r="M23" i="3"/>
  <c r="M15" i="3"/>
  <c r="M16" i="3"/>
  <c r="M17" i="3"/>
  <c r="H14" i="3"/>
  <c r="I9" i="3" l="1"/>
  <c r="M33" i="3"/>
  <c r="M32" i="3"/>
  <c r="M31" i="3"/>
  <c r="J30" i="3"/>
  <c r="I30" i="3"/>
  <c r="H30" i="3"/>
  <c r="M25" i="3"/>
  <c r="M12" i="3" s="1"/>
  <c r="M24" i="3"/>
  <c r="M11" i="3" s="1"/>
  <c r="L22" i="3"/>
  <c r="K22" i="3"/>
  <c r="J22" i="3"/>
  <c r="I22" i="3"/>
  <c r="H22" i="3"/>
  <c r="M19" i="3"/>
  <c r="M18" i="3" s="1"/>
  <c r="L18" i="3"/>
  <c r="K18" i="3"/>
  <c r="J18" i="3"/>
  <c r="I18" i="3"/>
  <c r="H18" i="3"/>
  <c r="M14" i="3"/>
  <c r="L14" i="3"/>
  <c r="J14" i="3"/>
  <c r="I14" i="3"/>
  <c r="L9" i="3"/>
  <c r="J9" i="3"/>
  <c r="K9" i="3"/>
  <c r="M10" i="3" l="1"/>
  <c r="M9" i="3" s="1"/>
  <c r="M22" i="3"/>
  <c r="M30" i="3"/>
  <c r="H9" i="3"/>
</calcChain>
</file>

<file path=xl/sharedStrings.xml><?xml version="1.0" encoding="utf-8"?>
<sst xmlns="http://schemas.openxmlformats.org/spreadsheetml/2006/main" count="483" uniqueCount="230">
  <si>
    <t>единиц</t>
  </si>
  <si>
    <t>проценты</t>
  </si>
  <si>
    <t>раз</t>
  </si>
  <si>
    <t>Х</t>
  </si>
  <si>
    <t>не более 100</t>
  </si>
  <si>
    <t>не менее 10</t>
  </si>
  <si>
    <t>процент</t>
  </si>
  <si>
    <t>Срок</t>
  </si>
  <si>
    <t>начала реализации</t>
  </si>
  <si>
    <t>окончания реализации</t>
  </si>
  <si>
    <t>2</t>
  </si>
  <si>
    <t>финансовое управление</t>
  </si>
  <si>
    <t>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</si>
  <si>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Ответственные исполнители муниципальных программ в соотвествии с Перечнем</t>
  </si>
  <si>
    <t>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</si>
  <si>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 xml:space="preserve">Обеспечение своевременных расчетов по долговым обязательствам </t>
  </si>
  <si>
    <t xml:space="preserve">Ограничение дефицита бюджета Лахденпохского муниципального района
</t>
  </si>
  <si>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</si>
  <si>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</si>
  <si>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</si>
  <si>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</si>
  <si>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</si>
  <si>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</si>
  <si>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</si>
  <si>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</si>
  <si>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</si>
  <si>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</si>
  <si>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</si>
  <si>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всего</t>
  </si>
  <si>
    <t>Бюджет района</t>
  </si>
  <si>
    <t>031</t>
  </si>
  <si>
    <t>Бюджет Республики Карелия</t>
  </si>
  <si>
    <t>Бюджет Российской Федерации</t>
  </si>
  <si>
    <t xml:space="preserve">Финансовое обеспечение реализации муниципальной программы "Управление муниципальными финансами 
                    в Лахденпохском муниципальном районе",  тыс.руб. </t>
  </si>
  <si>
    <t xml:space="preserve">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</si>
  <si>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 1.2</t>
  </si>
  <si>
    <t>Централизация бухгалтерского и бюджетного учета</t>
  </si>
  <si>
    <t>Выравнивание бюджетной обеспеченности поселений Лахденпохского муниципального района</t>
  </si>
  <si>
    <t>1401</t>
  </si>
  <si>
    <t>0700121200</t>
  </si>
  <si>
    <t>0700242150</t>
  </si>
  <si>
    <t>510</t>
  </si>
  <si>
    <t>0700278200                               0700278300</t>
  </si>
  <si>
    <t>540</t>
  </si>
  <si>
    <t>основное мероприятие 2.1</t>
  </si>
  <si>
    <t>основное мероприятие 2.2</t>
  </si>
  <si>
    <t>основное мероприятие 3.1</t>
  </si>
  <si>
    <t>1301</t>
  </si>
  <si>
    <t>730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</si>
  <si>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</si>
  <si>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</si>
  <si>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</si>
  <si>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</si>
  <si>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бюджета Республики Карелия</t>
  </si>
  <si>
    <t>средства, поступившие в бюджет Лахденпохского муниципального района из федерального бюджета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</si>
  <si>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"Управление муниципальными финансами в Лахденпохском муниципальном районе",  тыс.руб. </t>
  </si>
  <si>
    <t xml:space="preserve">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</si>
  <si>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0700479900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</si>
  <si>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</si>
  <si>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</si>
  <si>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</si>
  <si>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</si>
  <si>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</si>
  <si>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</si>
  <si>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</si>
  <si>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</si>
  <si>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</si>
  <si>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</si>
  <si>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2021 год</t>
  </si>
  <si>
    <t>2022 год</t>
  </si>
  <si>
    <t>1</t>
  </si>
  <si>
    <t>2023 год</t>
  </si>
  <si>
    <t>2024год</t>
  </si>
  <si>
    <t xml:space="preserve">Муниципальная программа "Управление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</si>
  <si>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мероприятие: централизация бухгалтерского и бюджетного учета</t>
  </si>
  <si>
    <t xml:space="preserve">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</si>
  <si>
    <t xml:space="preserve">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</si>
  <si>
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</si>
  <si>
    <t>доля межбюджетных трансфертов, предусмотренных бюджетом Лахденпохскогог муниципального района  для передачам бюджетам поселений Лахденпохского муниципального района (далее - Межбюджетные трансферты), в общем объеме предусмотренных  Межбюджетных трансфертов.</t>
  </si>
  <si>
    <t>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</si>
  <si>
    <t>основное мероприятие 1.1</t>
  </si>
  <si>
    <t>основное мероприятие 3.2</t>
  </si>
  <si>
    <t>Организация эффективного взаимодействия с главными администраторами доходов бюджета</t>
  </si>
  <si>
    <t>основное мероприятие 4.1</t>
  </si>
  <si>
    <t>доля муниципальных программ Лахденпохского муниципального района, получивших формализованную оценку  об эффективности их реализации</t>
  </si>
  <si>
    <t>Основное мероприятие: 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</si>
  <si>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Основное мероприятие: выравнивание бюджетной обеспеченности поселений Лахденпохского муниципального района</t>
  </si>
  <si>
    <t xml:space="preserve">Основное мероприятие: обеспечение своевременных расчетов по долговым обязательствам </t>
  </si>
  <si>
    <t>Основное мероприятие: 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</si>
  <si>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Основное мероприятие: ограничение дефицита бюджета Лахденпохского муниципального района</t>
  </si>
  <si>
    <t>Основное мероприятие: организация эффективного взаимодействия с главными администраторами доходов бюджета</t>
  </si>
  <si>
    <t xml:space="preserve">Количество заседаний Комиссии по мобилизации дополнительных налоговых и неналоговых доходов в бюджет Лахденпохского муниципального района </t>
  </si>
  <si>
    <t xml:space="preserve">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</si>
  <si>
    <t xml:space="preserve"> </t>
  </si>
  <si>
    <t>520         530     540</t>
  </si>
  <si>
    <t xml:space="preserve">"Приложение 3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</si>
  <si>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"Приложение 4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</si>
  <si>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Приложение 5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</si>
  <si>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510            540</t>
  </si>
  <si>
    <t>не более 1,95</t>
  </si>
  <si>
    <t>10</t>
  </si>
  <si>
    <t>не более 1,0</t>
  </si>
  <si>
    <t>82</t>
  </si>
  <si>
    <t>0113</t>
  </si>
  <si>
    <t>не менее 60</t>
  </si>
  <si>
    <t>2024 год</t>
  </si>
  <si>
    <t>2025 год</t>
  </si>
  <si>
    <t>55</t>
  </si>
  <si>
    <t>510               520         530           540</t>
  </si>
  <si>
    <t>План реализации муниципальной программы "Управление муниципальными финансами Лахденпохском муниципальном районе"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плановый период 2025 и 2026 годов</t>
  </si>
  <si>
    <t>2026 год</t>
  </si>
  <si>
    <t>0700242150  0700278200</t>
  </si>
  <si>
    <t xml:space="preserve">110    240  </t>
  </si>
  <si>
    <t>110           240          850</t>
  </si>
  <si>
    <t xml:space="preserve">0700378110                 0700378120              0700378300    </t>
  </si>
  <si>
    <t>0104                               0503                             1403</t>
  </si>
  <si>
    <r>
      <t xml:space="preserve">
</t>
    </r>
    <r>
      <rPr>
        <sz val="8"/>
        <color theme="1"/>
        <rFont val="Times New Roman"/>
        <family val="1"/>
        <charset val="204"/>
      </rPr>
      <t xml:space="preserve">Приложение № 1
к  муниципальной   программе                                                                                                                                               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</si>
  <si>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Сведения</t>
  </si>
  <si>
    <r>
      <t xml:space="preserve">о показателях (индикаторах) муниципальной программы "Управление муниципальными финансами в Лахденпохском муниципальном районе" </t>
    </r>
    <r>
      <rPr>
        <b/>
        <sz val="12"/>
        <color rgb="FFFF0000"/>
        <rFont val="Times New Roman"/>
        <family val="1"/>
        <charset val="204"/>
      </rPr>
      <t>на 2022-2026годы и их значениях</t>
    </r>
  </si>
  <si>
    <t>№ п.п.</t>
  </si>
  <si>
    <t>Наименование цели (задачи)</t>
  </si>
  <si>
    <t>Показатель (индикатор) (наименование)</t>
  </si>
  <si>
    <t>Единица  измерения</t>
  </si>
  <si>
    <t>Значение показателей</t>
  </si>
  <si>
    <t>Отношение значения показателя 2026 г  к 2020 г,  %</t>
  </si>
  <si>
    <r>
      <t xml:space="preserve">Цель - </t>
    </r>
    <r>
      <rPr>
        <sz val="10"/>
        <color theme="1"/>
        <rFont val="Times New Roman"/>
        <family val="1"/>
        <charset val="204"/>
      </rPr>
      <t>повышение качества управления муниципальными финансами, обеспечение сбалансированности и устойчивости бюджета Лахденпохского муниципального района</t>
    </r>
  </si>
  <si>
    <r>
      <rPr>
        <b/>
        <sz val="10"/>
        <color rgb="FF000000"/>
        <rFont val="Times New Roman"/>
        <family val="1"/>
        <charset val="204"/>
      </rPr>
      <t>Целевой индикатор 1</t>
    </r>
    <r>
      <rPr>
        <sz val="10"/>
        <color rgb="FF000000"/>
        <rFont val="Times New Roman"/>
        <family val="1"/>
        <charset val="204"/>
      </rPr>
      <t xml:space="preserve"> - оценка качества управления муниципальными финансами </t>
    </r>
  </si>
  <si>
    <t>баллы</t>
  </si>
  <si>
    <r>
      <rPr>
        <b/>
        <sz val="10"/>
        <color rgb="FF000000"/>
        <rFont val="Times New Roman"/>
        <family val="1"/>
        <charset val="204"/>
      </rPr>
      <t>Целевой индикатор 2</t>
    </r>
    <r>
      <rPr>
        <sz val="10"/>
        <color rgb="FF000000"/>
        <rFont val="Times New Roman"/>
        <family val="1"/>
        <charset val="204"/>
      </rPr>
      <t xml:space="preserve"> - уровень долговой устойчивости Лахденпохского муниципального района</t>
    </r>
  </si>
  <si>
    <t>уровень долговой устойчивости</t>
  </si>
  <si>
    <t>высокий</t>
  </si>
  <si>
    <t>не ниже среднего</t>
  </si>
  <si>
    <r>
      <rPr>
        <b/>
        <sz val="10"/>
        <color rgb="FF000000"/>
        <rFont val="Times New Roman"/>
        <family val="1"/>
        <charset val="204"/>
      </rPr>
      <t>Целевой индикатор 3</t>
    </r>
    <r>
      <rPr>
        <sz val="10"/>
        <color rgb="FF000000"/>
        <rFont val="Times New Roman"/>
        <family val="1"/>
        <charset val="204"/>
      </rPr>
      <t xml:space="preserve"> - динамика налоговых и неналоговых доходов консолидированного бюджета  Лахденпохского муниципального района</t>
    </r>
  </si>
  <si>
    <t xml:space="preserve">проценты к уровню предыдущего года
</t>
  </si>
  <si>
    <t>не менее 100</t>
  </si>
  <si>
    <r>
      <rPr>
        <b/>
        <sz val="10"/>
        <color rgb="FF000000"/>
        <rFont val="Times New Roman"/>
        <family val="1"/>
        <charset val="204"/>
      </rPr>
      <t>Целевой индикатор 4</t>
    </r>
    <r>
      <rPr>
        <sz val="10"/>
        <color rgb="FF000000"/>
        <rFont val="Times New Roman"/>
        <family val="1"/>
        <charset val="204"/>
      </rPr>
      <t xml:space="preserve"> - охват бюджетных ассигнований бюджета Лахденпохского муниципального района показателями, характеризующими цели и результаты их использования, включенными в муниципальные программы Лахденпохского муниципального района </t>
    </r>
  </si>
  <si>
    <t>не менее 85</t>
  </si>
  <si>
    <t>не менее 90</t>
  </si>
  <si>
    <r>
      <t xml:space="preserve">Задача 1 - </t>
    </r>
    <r>
      <rPr>
        <sz val="10"/>
        <color theme="1"/>
        <rFont val="Times New Roman"/>
        <family val="1"/>
        <charset val="204"/>
      </rPr>
      <t>повышение результативности бюджетных расходов и совершенствование практики применения программно-целевых методов при организации бюджетного процесса</t>
    </r>
  </si>
  <si>
    <r>
      <rPr>
        <b/>
        <sz val="10"/>
        <color theme="1"/>
        <rFont val="Times New Roman"/>
        <family val="1"/>
        <charset val="204"/>
      </rPr>
      <t>Показатель результата 1</t>
    </r>
    <r>
      <rPr>
        <sz val="10"/>
        <color theme="1"/>
        <rFont val="Times New Roman"/>
        <family val="1"/>
        <charset val="204"/>
      </rPr>
      <t xml:space="preserve"> - доля муниципальных программ Лахденпохского муниципального района, получивших формализованную оценку  об эффективности их реализации</t>
    </r>
  </si>
  <si>
    <r>
      <t>Показатель результата 2 -</t>
    </r>
    <r>
      <rPr>
        <sz val="10"/>
        <color theme="1"/>
        <rFont val="Times New Roman"/>
        <family val="1"/>
        <charset val="204"/>
      </rPr>
      <t xml:space="preserve"> 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  </r>
  </si>
  <si>
    <r>
      <rPr>
        <b/>
        <sz val="10"/>
        <color theme="1"/>
        <rFont val="Times New Roman"/>
        <family val="1"/>
        <charset val="204"/>
      </rPr>
      <t>Задача 2</t>
    </r>
    <r>
      <rPr>
        <sz val="10"/>
        <color theme="1"/>
        <rFont val="Times New Roman"/>
        <family val="1"/>
        <charset val="204"/>
      </rPr>
      <t xml:space="preserve"> - развитие системы межбюджетных отношений</t>
    </r>
  </si>
  <si>
    <r>
      <rPr>
        <b/>
        <sz val="10"/>
        <color theme="1"/>
        <rFont val="Times New Roman"/>
        <family val="1"/>
        <charset val="204"/>
      </rPr>
      <t>Показатель результата 3</t>
    </r>
    <r>
      <rPr>
        <sz val="10"/>
        <color theme="1"/>
        <rFont val="Times New Roman"/>
        <family val="1"/>
        <charset val="204"/>
      </rPr>
      <t xml:space="preserve"> - 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  </r>
  </si>
  <si>
    <t>не более 1,92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</si>
  <si>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4 </t>
    </r>
    <r>
      <rPr>
        <sz val="10"/>
        <color theme="1"/>
        <rFont val="Times New Roman"/>
        <family val="1"/>
        <charset val="204"/>
      </rPr>
      <t>- отсутствие просроченной кредиторской задолженности бюджетов поселений Лахденпохского муниципального района</t>
    </r>
  </si>
  <si>
    <t>да/нет</t>
  </si>
  <si>
    <t>да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</si>
  <si>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5 </t>
    </r>
    <r>
      <rPr>
        <sz val="10"/>
        <color theme="1"/>
        <rFont val="Times New Roman"/>
        <family val="1"/>
        <charset val="204"/>
      </rPr>
      <t>- доля межбюджетных трансфертов, предусмотренных бюджетом Лахденпохскогог муниципального района  для передаче бюджетам поселений Лахденпохского муниципального района (далее - Межбюджетные трансферты), в общем объеме предусмотренных  Межбюджетных трансфертов (за исключение Межбюджетных трансфертов на реализацию национальных проектов)</t>
    </r>
  </si>
  <si>
    <r>
      <rPr>
        <b/>
        <sz val="10"/>
        <color theme="1"/>
        <rFont val="Times New Roman"/>
        <family val="1"/>
        <charset val="204"/>
      </rPr>
      <t>Задача 3</t>
    </r>
    <r>
      <rPr>
        <sz val="10"/>
        <color theme="1"/>
        <rFont val="Times New Roman"/>
        <family val="1"/>
        <charset val="204"/>
      </rPr>
      <t xml:space="preserve">  - эффективное управление муниципальным долгом Лахденпохского муниципального района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</si>
  <si>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6 </t>
    </r>
    <r>
      <rPr>
        <sz val="10"/>
        <color theme="1"/>
        <rFont val="Times New Roman"/>
        <family val="1"/>
        <charset val="204"/>
      </rPr>
      <t xml:space="preserve">- 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  </r>
  </si>
  <si>
    <r>
      <rPr>
        <b/>
        <sz val="10"/>
        <color theme="1"/>
        <rFont val="Times New Roman"/>
        <family val="1"/>
        <charset val="204"/>
      </rPr>
      <t>Показатель результата 7 -</t>
    </r>
    <r>
      <rPr>
        <sz val="10"/>
        <color theme="1"/>
        <rFont val="Times New Roman"/>
        <family val="1"/>
        <charset val="204"/>
      </rPr>
  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  </r>
    <r>
      <rPr>
        <b/>
        <sz val="10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</si>
  <si>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0"/>
        <color theme="1"/>
        <rFont val="Times New Roman"/>
        <family val="1"/>
        <charset val="204"/>
      </rPr>
      <t>Задача 4 -</t>
    </r>
    <r>
      <rPr>
        <sz val="10"/>
        <color theme="1"/>
        <rFont val="Times New Roman"/>
        <family val="1"/>
        <charset val="204"/>
      </rPr>
      <t xml:space="preserve"> повышение собираемости доходов в бюджет Лахденпохского муниципального района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</si>
  <si>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8 -  </t>
    </r>
    <r>
      <rPr>
        <sz val="10"/>
        <color theme="1"/>
        <rFont val="Times New Roman"/>
        <family val="1"/>
        <charset val="204"/>
      </rPr>
      <t xml:space="preserve"> количество заседаний Комиссии по мобилизации дополнительных налоговых и неналоговых доходов в бюджет Лахденпохского муниципального района </t>
    </r>
  </si>
  <si>
    <t>7</t>
  </si>
  <si>
    <t>143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</si>
  <si>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9 </t>
    </r>
    <r>
      <rPr>
        <sz val="10"/>
        <color theme="1"/>
        <rFont val="Times New Roman"/>
        <family val="1"/>
        <charset val="204"/>
      </rPr>
      <t xml:space="preserve"> - 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  </r>
  </si>
  <si>
    <t>не менее 50</t>
  </si>
  <si>
    <t>не менее 68,2</t>
  </si>
  <si>
    <t>не менее 68,4</t>
  </si>
  <si>
    <t>не менее 68,6</t>
  </si>
  <si>
    <t>оценка не приозводилась</t>
  </si>
  <si>
    <t>57</t>
  </si>
  <si>
    <t xml:space="preserve">Приложение № 2
к  муниципальной   программе                                                                                                                                               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</si>
  <si>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Информация об основных мероприятиях (мероприятиях) муниципальной программы                                                                                      "Управление муниципальными финансами в Лахденпохском муниципальном районе" </t>
  </si>
  <si>
    <t>Номер и наименование основного мероприятия и мероприятия</t>
  </si>
  <si>
    <t>Ответственный исполнитель</t>
  </si>
  <si>
    <t>Ожидаемый непосредственный результат (краткое описание и его значение)</t>
  </si>
  <si>
    <t xml:space="preserve">Последствия не реализации муниципальной программы, основного мероприятия  </t>
  </si>
  <si>
    <t xml:space="preserve">Связь с показателями результатов муниципальной программы (подпрограммы) - № показателя </t>
  </si>
  <si>
    <r>
      <rPr>
        <b/>
        <sz val="10"/>
        <color theme="1"/>
        <rFont val="Times New Roman"/>
        <family val="1"/>
        <charset val="204"/>
      </rPr>
      <t>Цель</t>
    </r>
    <r>
      <rPr>
        <sz val="10"/>
        <color theme="1"/>
        <rFont val="Times New Roman"/>
        <family val="1"/>
        <charset val="204"/>
      </rPr>
      <t xml:space="preserve"> - повышение качества управления муниципальными финансами, обеспечение сбалансированности и устойчивости бюджета Лахденпохского муниципального района</t>
    </r>
  </si>
  <si>
    <r>
      <t xml:space="preserve">Задача 1 - </t>
    </r>
    <r>
      <rPr>
        <sz val="9"/>
        <color theme="1"/>
        <rFont val="Times New Roman"/>
        <family val="1"/>
        <charset val="204"/>
      </rPr>
      <t>повышение результативности бюджетных расходов и совершенствование практики применения программно-целевых методов при организации бюджетного процесса</t>
    </r>
  </si>
  <si>
    <t>Основные мероприятия (мероприятия):</t>
  </si>
  <si>
    <t>1.1</t>
  </si>
  <si>
    <t>Эффективное и результативное  использование средств бюджета Лахденпохского муниципального района, направленное на достижение конечных результатов реализации муниципальных программ</t>
  </si>
  <si>
    <t>Снижение эффективности и результативности использования средств бюджета Лахденпохского муниципального района</t>
  </si>
  <si>
    <t>Показатель результата 1</t>
  </si>
  <si>
    <t>1.2</t>
  </si>
  <si>
    <t xml:space="preserve">Централизация бухгалтерского и бюджетного учета
</t>
  </si>
  <si>
    <t xml:space="preserve">Оптимизация расходов на обеспечение деятельности органов местного самоуправления Лахденпохского муниципального района и подведомственных муниципальных учреждений
</t>
  </si>
  <si>
    <t>Рост расходов бюджета Лахденпохского муниципального района</t>
  </si>
  <si>
    <t>Показатель результата 2</t>
  </si>
  <si>
    <r>
      <rPr>
        <b/>
        <sz val="9"/>
        <color theme="1"/>
        <rFont val="Times New Roman"/>
        <family val="1"/>
        <charset val="204"/>
      </rPr>
      <t>Задача 2</t>
    </r>
    <r>
      <rPr>
        <sz val="9"/>
        <color theme="1"/>
        <rFont val="Times New Roman"/>
        <family val="1"/>
        <charset val="204"/>
      </rPr>
      <t xml:space="preserve"> - развитие системы межбюджетных отношений</t>
    </r>
  </si>
  <si>
    <t>2.1</t>
  </si>
  <si>
    <t>повышение бюджетной обеспеченности муниципальных образований поселений, имеющих вследствие объективных экономических, географических, климатических и других условий более низкую бюджетную обеспеченность, до критерия, определенного в соответствии с порядком, утвержденным Решением Совета  Лахденпохского муниципального района. Создание условий для устойчивого исполнения бюджетов поселений в результате обеспечения нормативно установленного критерия выравнивания бюджетной обеспеченности муниципальных образований поселений</t>
  </si>
  <si>
    <t>Не равномерное распределение финансовой помощи бюджетам поселений, влекущее возможное не исполнение бюджетами поселений расходных обязательств</t>
  </si>
  <si>
    <t>Показатель результата 3,4</t>
  </si>
  <si>
    <t>2.2</t>
  </si>
  <si>
    <t>Выполнение поселениями принятых расходных обязательств, финансируемых за счет субвенций, субсидий, иных межбюджетных трансфертов, в полном объеме</t>
  </si>
  <si>
    <t>Неисполнение принятых расходных обязательств</t>
  </si>
  <si>
    <t>Показатель результата 5</t>
  </si>
  <si>
    <t>2.3</t>
  </si>
  <si>
    <t>Проект "Обеспечение устойчивого сокращения непригодного для проживания жилищного фонда" в рамках реализации национального проекта "Жилье и городская среда"</t>
  </si>
  <si>
    <t>Выполнение городским поселением принятых расходных обязательств, финансируемых за счет  субсидии на обеспечение мероприятий по переселению граждан из аварийного жилищного фонда в полном объеме</t>
  </si>
  <si>
    <t>3</t>
  </si>
  <si>
    <r>
      <rPr>
        <b/>
        <sz val="9"/>
        <color theme="1"/>
        <rFont val="Times New Roman"/>
        <family val="1"/>
        <charset val="204"/>
      </rPr>
      <t>Задача 3</t>
    </r>
    <r>
      <rPr>
        <sz val="9"/>
        <color theme="1"/>
        <rFont val="Times New Roman"/>
        <family val="1"/>
        <charset val="204"/>
      </rPr>
      <t xml:space="preserve"> - эффективное управление муниципальным долгом Лахденпохского муниципального района</t>
    </r>
  </si>
  <si>
    <t>3.1</t>
  </si>
  <si>
    <t>проведение своевременных расчетов по обязательствам Лахденпохского муниципального района, администрируемым Администрацией Лахденпохского муниципального района</t>
  </si>
  <si>
    <t>некачественная организация исполнения бюджета Лахденпохского  муниципального района, увеличение неэффективных расходов бюджета Лахденпохского муниципального района</t>
  </si>
  <si>
    <t>Показатель результата 6, 7</t>
  </si>
  <si>
    <t>3.2</t>
  </si>
  <si>
    <t>обеспечение экономически обоснованного объема муниципального долга Лахденпохского муниципального района</t>
  </si>
  <si>
    <t>угроза финансовой стабильности Лахденпохского муниципального района</t>
  </si>
  <si>
    <t>Показатель результата 7</t>
  </si>
  <si>
    <t>4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</si>
  <si>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- повышение собираемости доходов в бюджет Лахденпохского муниципального района</t>
    </r>
  </si>
  <si>
    <t>4.1</t>
  </si>
  <si>
    <t xml:space="preserve">Организация эффективного взаимодействия с главными администраторами доходов бюджета
</t>
  </si>
  <si>
    <t xml:space="preserve">увеличение поступления налоговых и неналоговых доходов, снижение задолженности по платежам в бюджет Лахденпохского муниципального района, повышение эффективности администрирования доходов
</t>
  </si>
  <si>
    <t>ухудшение ситуации с поступлением платежей в бюджет Лахденпохского муниципального района, рост задолженности, снижение качества администрирования доходов, рост невыясненных поступлений</t>
  </si>
  <si>
    <t>Показатель результата 8, 9</t>
  </si>
  <si>
    <t>основное мероприятие 2.3</t>
  </si>
  <si>
    <t>0501</t>
  </si>
  <si>
    <t>070F367484</t>
  </si>
  <si>
    <t>520</t>
  </si>
  <si>
    <t>070F367483</t>
  </si>
  <si>
    <t>50</t>
  </si>
  <si>
    <t>070F367484        070F367483</t>
  </si>
  <si>
    <t>60</t>
  </si>
  <si>
    <t xml:space="preserve">0700351180   </t>
  </si>
  <si>
    <t>0700342140   0700343140  0700343180  0700343220  0700343250   0700344070 0700344200 0700344310 0700344530 0700378500  0700375040   07003Ф5040   0700355490</t>
  </si>
  <si>
    <t>0203</t>
  </si>
  <si>
    <t>0104    0409   0501  0502  0503  0801   1402  1403</t>
  </si>
  <si>
    <t xml:space="preserve">530               </t>
  </si>
  <si>
    <t>0104   0203     0409   0501  0502  0503  0801   1402  1403</t>
  </si>
  <si>
    <t>0700342140   0700343140  0700343180  0700343220  0700343250   0700344070 0700344200 0700344310 0700344530 0700351180  0700378500  0700375040   07003Ф5040   0700355490</t>
  </si>
  <si>
    <t>Приложение № 3                                                             к постановлению Администрации Лахденпохского муниципального района                      № 746 от 25.12.2024</t>
  </si>
  <si>
    <t>Приложение № 1                                                             к постановлению Администрации Лахденпохского муниципального района                       № 746 от 25.12.2024</t>
  </si>
  <si>
    <t>Приложение № 2 к постановлению Администрации Лахденпохского муниципального района    № 746 от 25.12.2024</t>
  </si>
  <si>
    <t>Приложение № 4                                                            к постановлению Администрации Лахденпохского муниципального района                      № 746 от 25.12.2024</t>
  </si>
  <si>
    <t>Приложение № 5                                                             к постановлению Администрации Лахденпохского муниципального района                        № 746 от 25.12.2024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</si>
</sst>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180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49" fontId="8" fillId="0" borderId="1" xfId="0" applyNumberFormat="1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/>
    </xf>
    <xf numFmtId="4" fontId="5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6" fillId="0" borderId="4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2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49" fontId="5" fillId="0" borderId="4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5" fillId="0" borderId="0" xfId="0" applyFont="1" applyAlignment="1">
      <alignment horizontal="right" wrapText="1"/>
    </xf>
    <xf numFmtId="0" fontId="4" fillId="0" borderId="3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3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180" wrapText="1"/>
    </xf>
    <xf numFmtId="0" fontId="5" fillId="0" borderId="4" xfId="0" applyFont="1" applyBorder="1" applyAlignment="1">
      <alignment horizontal="center" vertical="center" textRotation="180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180"/>
    </xf>
    <xf numFmtId="0" fontId="5" fillId="0" borderId="4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 textRotation="180"/>
    </xf>
    <xf numFmtId="0" fontId="5" fillId="0" borderId="4" xfId="0" applyFont="1" applyBorder="1" applyAlignment="1">
      <alignment horizontal="right" vertical="center" textRotation="18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2"/>
  <sheetViews>
    <sheetView workbookViewId="0">
      <selection activeCell="I1" sqref="I1:L1"/>
    </sheetView>
  </sheetViews>
  <sheetFormatPr defaultRowHeight="15" x14ac:dyDescent="0.25"/>
  <cols>
    <col min="1" max="1" width="5.42578125" customWidth="1"/>
    <col min="2" max="2" width="24.28515625" customWidth="1"/>
    <col min="3" max="3" width="27.85546875" customWidth="1"/>
    <col min="4" max="4" width="9.85546875" customWidth="1"/>
    <col min="12" max="12" width="12.28515625" customWidth="1"/>
  </cols>
  <sheetData>
    <row r="1" spans="1:25" ht="68.25" customHeight="1" x14ac:dyDescent="0.25">
      <c r="I1" s="110" t="s">
        <v>226</v>
      </c>
      <c r="J1" s="110"/>
      <c r="K1" s="110"/>
      <c r="L1" s="110"/>
    </row>
    <row r="2" spans="1:25" ht="62.25" customHeight="1" x14ac:dyDescent="0.25">
      <c r="I2" s="106" t="s">
        <v>116</v>
      </c>
      <c r="J2" s="106"/>
      <c r="K2" s="106"/>
      <c r="L2" s="106"/>
    </row>
    <row r="3" spans="1:25" ht="15.75" x14ac:dyDescent="0.25">
      <c r="A3" s="107" t="s">
        <v>117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25" ht="33" customHeight="1" x14ac:dyDescent="0.25">
      <c r="A4" s="108" t="s">
        <v>118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</row>
    <row r="5" spans="1:25" ht="20.25" customHeight="1" x14ac:dyDescent="0.25">
      <c r="A5" s="109" t="s">
        <v>119</v>
      </c>
      <c r="B5" s="109" t="s">
        <v>120</v>
      </c>
      <c r="C5" s="109" t="s">
        <v>121</v>
      </c>
      <c r="D5" s="109" t="s">
        <v>122</v>
      </c>
      <c r="E5" s="109" t="s">
        <v>123</v>
      </c>
      <c r="F5" s="109"/>
      <c r="G5" s="109"/>
      <c r="H5" s="109"/>
      <c r="I5" s="109"/>
      <c r="J5" s="109"/>
      <c r="K5" s="109"/>
      <c r="L5" s="109" t="s">
        <v>124</v>
      </c>
      <c r="M5" s="55"/>
      <c r="N5" s="55"/>
      <c r="O5" s="55"/>
      <c r="P5" s="55"/>
      <c r="Q5" s="55"/>
      <c r="R5" s="56"/>
      <c r="S5" s="56"/>
      <c r="T5" s="56"/>
      <c r="U5" s="56"/>
      <c r="V5" s="56"/>
      <c r="W5" s="57"/>
      <c r="X5" s="57"/>
      <c r="Y5" s="57"/>
    </row>
    <row r="6" spans="1:25" ht="50.45" customHeight="1" x14ac:dyDescent="0.25">
      <c r="A6" s="109"/>
      <c r="B6" s="109"/>
      <c r="C6" s="109"/>
      <c r="D6" s="109"/>
      <c r="E6" s="10">
        <v>2020</v>
      </c>
      <c r="F6" s="10">
        <v>2021</v>
      </c>
      <c r="G6" s="10">
        <v>2022</v>
      </c>
      <c r="H6" s="10">
        <v>2023</v>
      </c>
      <c r="I6" s="10">
        <v>2024</v>
      </c>
      <c r="J6" s="10">
        <v>2025</v>
      </c>
      <c r="K6" s="10">
        <v>2026</v>
      </c>
      <c r="L6" s="109"/>
      <c r="M6" s="55"/>
      <c r="N6" s="55"/>
      <c r="O6" s="55"/>
      <c r="P6" s="55"/>
      <c r="Q6" s="55"/>
      <c r="R6" s="56"/>
      <c r="S6" s="56"/>
      <c r="T6" s="56"/>
      <c r="U6" s="56"/>
      <c r="V6" s="56"/>
      <c r="W6" s="57"/>
      <c r="X6" s="57"/>
      <c r="Y6" s="57"/>
    </row>
    <row r="7" spans="1:25" ht="58.5" customHeight="1" x14ac:dyDescent="0.25">
      <c r="A7" s="58">
        <v>1</v>
      </c>
      <c r="B7" s="111" t="s">
        <v>125</v>
      </c>
      <c r="C7" s="59" t="s">
        <v>126</v>
      </c>
      <c r="D7" s="60" t="s">
        <v>127</v>
      </c>
      <c r="E7" s="60">
        <v>63.46</v>
      </c>
      <c r="F7" s="1">
        <v>63.62</v>
      </c>
      <c r="G7" s="1">
        <v>68.540000000000006</v>
      </c>
      <c r="H7" s="2">
        <v>71.53</v>
      </c>
      <c r="I7" s="1" t="s">
        <v>157</v>
      </c>
      <c r="J7" s="1" t="s">
        <v>158</v>
      </c>
      <c r="K7" s="1" t="s">
        <v>159</v>
      </c>
      <c r="L7" s="60">
        <v>110</v>
      </c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</row>
    <row r="8" spans="1:25" ht="66" customHeight="1" x14ac:dyDescent="0.25">
      <c r="A8" s="58"/>
      <c r="B8" s="112"/>
      <c r="C8" s="61" t="s">
        <v>128</v>
      </c>
      <c r="D8" s="1" t="s">
        <v>129</v>
      </c>
      <c r="E8" s="60" t="s">
        <v>130</v>
      </c>
      <c r="F8" s="1" t="s">
        <v>130</v>
      </c>
      <c r="G8" s="1" t="s">
        <v>130</v>
      </c>
      <c r="H8" s="1" t="s">
        <v>130</v>
      </c>
      <c r="I8" s="1" t="s">
        <v>130</v>
      </c>
      <c r="J8" s="1" t="s">
        <v>131</v>
      </c>
      <c r="K8" s="1" t="s">
        <v>131</v>
      </c>
      <c r="L8" s="60" t="s">
        <v>3</v>
      </c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</row>
    <row r="9" spans="1:25" ht="68.25" customHeight="1" x14ac:dyDescent="0.25">
      <c r="A9" s="58"/>
      <c r="B9" s="112"/>
      <c r="C9" s="61" t="s">
        <v>132</v>
      </c>
      <c r="D9" s="1" t="s">
        <v>133</v>
      </c>
      <c r="E9" s="60">
        <v>96.1</v>
      </c>
      <c r="F9" s="1">
        <v>102.1</v>
      </c>
      <c r="G9" s="1">
        <v>129</v>
      </c>
      <c r="H9" s="1">
        <v>100.1</v>
      </c>
      <c r="I9" s="1" t="s">
        <v>134</v>
      </c>
      <c r="J9" s="1" t="s">
        <v>134</v>
      </c>
      <c r="K9" s="1" t="s">
        <v>134</v>
      </c>
      <c r="L9" s="60">
        <v>104</v>
      </c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</row>
    <row r="10" spans="1:25" ht="131.25" customHeight="1" x14ac:dyDescent="0.25">
      <c r="A10" s="58"/>
      <c r="B10" s="113"/>
      <c r="C10" s="61" t="s">
        <v>135</v>
      </c>
      <c r="D10" s="60" t="s">
        <v>1</v>
      </c>
      <c r="E10" s="60">
        <v>75</v>
      </c>
      <c r="F10" s="1">
        <v>75.34</v>
      </c>
      <c r="G10" s="1">
        <v>83.4</v>
      </c>
      <c r="H10" s="2">
        <v>70.400000000000006</v>
      </c>
      <c r="I10" s="1" t="s">
        <v>136</v>
      </c>
      <c r="J10" s="1" t="s">
        <v>137</v>
      </c>
      <c r="K10" s="1" t="s">
        <v>137</v>
      </c>
      <c r="L10" s="60">
        <v>120</v>
      </c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</row>
    <row r="11" spans="1:25" ht="89.25" customHeight="1" x14ac:dyDescent="0.25">
      <c r="A11" s="58"/>
      <c r="B11" s="111" t="s">
        <v>138</v>
      </c>
      <c r="C11" s="62" t="s">
        <v>139</v>
      </c>
      <c r="D11" s="60" t="s">
        <v>1</v>
      </c>
      <c r="E11" s="60">
        <v>0</v>
      </c>
      <c r="F11" s="1">
        <v>0</v>
      </c>
      <c r="G11" s="1" t="s">
        <v>160</v>
      </c>
      <c r="H11" s="1">
        <v>100</v>
      </c>
      <c r="I11" s="1">
        <v>100</v>
      </c>
      <c r="J11" s="1">
        <v>100</v>
      </c>
      <c r="K11" s="1">
        <v>100</v>
      </c>
      <c r="L11" s="60" t="s">
        <v>3</v>
      </c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</row>
    <row r="12" spans="1:25" ht="219.75" customHeight="1" x14ac:dyDescent="0.25">
      <c r="A12" s="58"/>
      <c r="B12" s="113"/>
      <c r="C12" s="63" t="s">
        <v>140</v>
      </c>
      <c r="D12" s="60" t="s">
        <v>1</v>
      </c>
      <c r="E12" s="60">
        <v>100</v>
      </c>
      <c r="F12" s="60">
        <v>100</v>
      </c>
      <c r="G12" s="60">
        <v>100</v>
      </c>
      <c r="H12" s="60">
        <v>100</v>
      </c>
      <c r="I12" s="60">
        <v>100</v>
      </c>
      <c r="J12" s="60">
        <v>100</v>
      </c>
      <c r="K12" s="60">
        <v>100</v>
      </c>
      <c r="L12" s="60">
        <v>100</v>
      </c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</row>
    <row r="13" spans="1:25" ht="100.5" customHeight="1" x14ac:dyDescent="0.25">
      <c r="A13" s="58"/>
      <c r="B13" s="114" t="s">
        <v>141</v>
      </c>
      <c r="C13" s="62" t="s">
        <v>142</v>
      </c>
      <c r="D13" s="1" t="s">
        <v>2</v>
      </c>
      <c r="E13" s="60">
        <v>2.1</v>
      </c>
      <c r="F13" s="1">
        <v>1.4</v>
      </c>
      <c r="G13" s="1">
        <v>1.79</v>
      </c>
      <c r="H13" s="2">
        <v>1.1499999999999999</v>
      </c>
      <c r="I13" s="1" t="s">
        <v>99</v>
      </c>
      <c r="J13" s="1" t="s">
        <v>99</v>
      </c>
      <c r="K13" s="1" t="s">
        <v>143</v>
      </c>
      <c r="L13" s="60">
        <v>91</v>
      </c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</row>
    <row r="14" spans="1:25" ht="83.25" customHeight="1" x14ac:dyDescent="0.25">
      <c r="A14" s="58"/>
      <c r="B14" s="115"/>
      <c r="C14" s="62" t="s">
        <v>144</v>
      </c>
      <c r="D14" s="1" t="s">
        <v>145</v>
      </c>
      <c r="E14" s="60" t="s">
        <v>146</v>
      </c>
      <c r="F14" s="60" t="s">
        <v>146</v>
      </c>
      <c r="G14" s="60" t="s">
        <v>146</v>
      </c>
      <c r="H14" s="60" t="s">
        <v>146</v>
      </c>
      <c r="I14" s="60" t="s">
        <v>146</v>
      </c>
      <c r="J14" s="60" t="s">
        <v>146</v>
      </c>
      <c r="K14" s="60" t="s">
        <v>146</v>
      </c>
      <c r="L14" s="60" t="s">
        <v>3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</row>
    <row r="15" spans="1:25" ht="185.25" customHeight="1" x14ac:dyDescent="0.25">
      <c r="A15" s="58"/>
      <c r="B15" s="116"/>
      <c r="C15" s="62" t="s">
        <v>147</v>
      </c>
      <c r="D15" s="64" t="s">
        <v>1</v>
      </c>
      <c r="E15" s="60">
        <v>100</v>
      </c>
      <c r="F15" s="60">
        <v>100</v>
      </c>
      <c r="G15" s="60">
        <v>100</v>
      </c>
      <c r="H15" s="60">
        <v>100</v>
      </c>
      <c r="I15" s="60">
        <v>100</v>
      </c>
      <c r="J15" s="60">
        <v>100</v>
      </c>
      <c r="K15" s="60">
        <v>100</v>
      </c>
      <c r="L15" s="60">
        <v>100</v>
      </c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</row>
    <row r="16" spans="1:25" s="3" customFormat="1" ht="157.5" customHeight="1" x14ac:dyDescent="0.25">
      <c r="A16" s="65"/>
      <c r="B16" s="104" t="s">
        <v>148</v>
      </c>
      <c r="C16" s="5" t="s">
        <v>149</v>
      </c>
      <c r="D16" s="64" t="s">
        <v>1</v>
      </c>
      <c r="E16" s="64">
        <v>0.59</v>
      </c>
      <c r="F16" s="2">
        <v>0.51</v>
      </c>
      <c r="G16" s="2">
        <v>0.4</v>
      </c>
      <c r="H16" s="2">
        <v>0.2</v>
      </c>
      <c r="I16" s="2" t="s">
        <v>101</v>
      </c>
      <c r="J16" s="2" t="s">
        <v>101</v>
      </c>
      <c r="K16" s="2" t="s">
        <v>101</v>
      </c>
      <c r="L16" s="64">
        <v>170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</row>
    <row r="17" spans="1:25" ht="123.75" customHeight="1" x14ac:dyDescent="0.25">
      <c r="A17" s="65"/>
      <c r="B17" s="105"/>
      <c r="C17" s="5" t="s">
        <v>150</v>
      </c>
      <c r="D17" s="64" t="s">
        <v>1</v>
      </c>
      <c r="E17" s="2" t="s">
        <v>4</v>
      </c>
      <c r="F17" s="2" t="s">
        <v>4</v>
      </c>
      <c r="G17" s="2">
        <v>100</v>
      </c>
      <c r="H17" s="2">
        <v>100</v>
      </c>
      <c r="I17" s="2" t="s">
        <v>4</v>
      </c>
      <c r="J17" s="2" t="s">
        <v>4</v>
      </c>
      <c r="K17" s="2" t="s">
        <v>4</v>
      </c>
      <c r="L17" s="64">
        <v>100</v>
      </c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</row>
    <row r="18" spans="1:25" ht="87.75" customHeight="1" x14ac:dyDescent="0.25">
      <c r="A18" s="65"/>
      <c r="B18" s="104" t="s">
        <v>151</v>
      </c>
      <c r="C18" s="5" t="s">
        <v>152</v>
      </c>
      <c r="D18" s="2" t="s">
        <v>0</v>
      </c>
      <c r="E18" s="67" t="s">
        <v>153</v>
      </c>
      <c r="F18" s="68" t="s">
        <v>100</v>
      </c>
      <c r="G18" s="68" t="s">
        <v>100</v>
      </c>
      <c r="H18" s="68" t="s">
        <v>100</v>
      </c>
      <c r="I18" s="68" t="s">
        <v>5</v>
      </c>
      <c r="J18" s="68" t="s">
        <v>5</v>
      </c>
      <c r="K18" s="68" t="s">
        <v>5</v>
      </c>
      <c r="L18" s="67" t="s">
        <v>154</v>
      </c>
      <c r="M18" s="66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</row>
    <row r="19" spans="1:25" ht="232.5" customHeight="1" x14ac:dyDescent="0.25">
      <c r="A19" s="69"/>
      <c r="B19" s="105"/>
      <c r="C19" s="5" t="s">
        <v>155</v>
      </c>
      <c r="D19" s="2" t="s">
        <v>6</v>
      </c>
      <c r="E19" s="68" t="s">
        <v>161</v>
      </c>
      <c r="F19" s="68" t="s">
        <v>102</v>
      </c>
      <c r="G19" s="68" t="s">
        <v>107</v>
      </c>
      <c r="H19" s="68" t="s">
        <v>215</v>
      </c>
      <c r="I19" s="68" t="s">
        <v>156</v>
      </c>
      <c r="J19" s="68" t="s">
        <v>156</v>
      </c>
      <c r="K19" s="68" t="s">
        <v>156</v>
      </c>
      <c r="L19" s="64">
        <v>114</v>
      </c>
      <c r="M19" s="66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</row>
    <row r="20" spans="1:25" ht="83.45" customHeight="1" x14ac:dyDescent="0.25">
      <c r="A20" s="70"/>
      <c r="B20" s="71"/>
      <c r="C20" s="71"/>
      <c r="D20" s="72"/>
      <c r="E20" s="73"/>
      <c r="F20" s="73"/>
      <c r="G20" s="73"/>
      <c r="H20" s="73"/>
      <c r="I20" s="73"/>
      <c r="J20" s="73"/>
      <c r="K20" s="73"/>
      <c r="L20" s="73"/>
      <c r="M20" s="70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</row>
    <row r="21" spans="1:25" ht="122.45" customHeight="1" x14ac:dyDescent="0.25">
      <c r="A21" s="70"/>
      <c r="B21" s="74"/>
      <c r="C21" s="71"/>
      <c r="D21" s="72"/>
      <c r="E21" s="73"/>
      <c r="F21" s="73"/>
      <c r="G21" s="73"/>
      <c r="H21" s="73"/>
      <c r="I21" s="73"/>
      <c r="J21" s="73"/>
      <c r="K21" s="73"/>
      <c r="L21" s="73"/>
      <c r="M21" s="70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</row>
    <row r="22" spans="1:25" ht="96.6" customHeight="1" x14ac:dyDescent="0.25">
      <c r="A22" s="70"/>
      <c r="B22" s="74"/>
      <c r="C22" s="71"/>
      <c r="D22" s="72"/>
      <c r="E22" s="73"/>
      <c r="F22" s="73"/>
      <c r="G22" s="73"/>
      <c r="H22" s="73"/>
      <c r="I22" s="73"/>
      <c r="J22" s="73"/>
      <c r="K22" s="73"/>
      <c r="L22" s="73"/>
      <c r="M22" s="70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</row>
    <row r="23" spans="1:25" ht="94.9" customHeight="1" x14ac:dyDescent="0.25">
      <c r="A23" s="70"/>
      <c r="B23" s="74"/>
      <c r="C23" s="71"/>
      <c r="D23" s="72"/>
      <c r="E23" s="73"/>
      <c r="F23" s="73"/>
      <c r="G23" s="73"/>
      <c r="H23" s="73"/>
      <c r="I23" s="73"/>
      <c r="J23" s="73"/>
      <c r="K23" s="73"/>
      <c r="L23" s="73"/>
      <c r="M23" s="70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</row>
    <row r="24" spans="1:25" ht="61.5" customHeight="1" x14ac:dyDescent="0.25">
      <c r="A24" s="70"/>
      <c r="B24" s="74"/>
      <c r="C24" s="71"/>
      <c r="D24" s="72"/>
      <c r="E24" s="73"/>
      <c r="F24" s="73"/>
      <c r="G24" s="73"/>
      <c r="H24" s="73"/>
      <c r="I24" s="73"/>
      <c r="J24" s="73"/>
      <c r="K24" s="73"/>
      <c r="L24" s="73"/>
      <c r="M24" s="70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</row>
    <row r="25" spans="1:25" ht="70.150000000000006" customHeight="1" x14ac:dyDescent="0.25">
      <c r="A25" s="70"/>
      <c r="B25" s="74"/>
      <c r="C25" s="71"/>
      <c r="D25" s="72"/>
      <c r="E25" s="73"/>
      <c r="F25" s="73"/>
      <c r="G25" s="73"/>
      <c r="H25" s="73"/>
      <c r="I25" s="73"/>
      <c r="J25" s="73"/>
      <c r="K25" s="73"/>
      <c r="L25" s="73"/>
      <c r="M25" s="70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</row>
    <row r="26" spans="1:25" ht="126" customHeight="1" x14ac:dyDescent="0.25">
      <c r="A26" s="70"/>
      <c r="B26" s="71"/>
      <c r="C26" s="71"/>
      <c r="D26" s="72"/>
      <c r="E26" s="73"/>
      <c r="F26" s="73"/>
      <c r="G26" s="73"/>
      <c r="H26" s="73"/>
      <c r="I26" s="73"/>
      <c r="J26" s="73"/>
      <c r="K26" s="73"/>
      <c r="L26" s="73"/>
      <c r="M26" s="70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</row>
    <row r="27" spans="1:25" ht="109.9" customHeight="1" x14ac:dyDescent="0.25">
      <c r="A27" s="70"/>
      <c r="B27" s="71"/>
      <c r="C27" s="71"/>
      <c r="D27" s="72"/>
      <c r="E27" s="73"/>
      <c r="F27" s="73"/>
      <c r="G27" s="73"/>
      <c r="H27" s="73"/>
      <c r="I27" s="73"/>
      <c r="J27" s="73"/>
      <c r="K27" s="73"/>
      <c r="L27" s="73"/>
      <c r="M27" s="70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</row>
    <row r="28" spans="1:25" x14ac:dyDescent="0.25">
      <c r="A28" s="70"/>
      <c r="B28" s="71"/>
      <c r="C28" s="71"/>
      <c r="D28" s="72"/>
      <c r="E28" s="70"/>
      <c r="F28" s="70"/>
      <c r="G28" s="70"/>
      <c r="H28" s="70"/>
      <c r="I28" s="70"/>
      <c r="J28" s="70"/>
      <c r="K28" s="70"/>
      <c r="L28" s="70"/>
      <c r="M28" s="70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</row>
    <row r="29" spans="1:25" x14ac:dyDescent="0.25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</row>
    <row r="30" spans="1:25" x14ac:dyDescent="0.2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</row>
    <row r="31" spans="1:25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</row>
    <row r="32" spans="1:25" x14ac:dyDescent="0.25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</row>
    <row r="33" spans="1:25" x14ac:dyDescent="0.25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</row>
    <row r="34" spans="1:25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</row>
    <row r="35" spans="1:25" x14ac:dyDescent="0.25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</row>
    <row r="36" spans="1:25" x14ac:dyDescent="0.25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</row>
    <row r="37" spans="1:25" x14ac:dyDescent="0.25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</row>
    <row r="38" spans="1:25" x14ac:dyDescent="0.25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</row>
    <row r="39" spans="1:25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</row>
    <row r="40" spans="1:25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</row>
    <row r="41" spans="1:25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</row>
    <row r="42" spans="1:25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</row>
    <row r="43" spans="1:25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</row>
    <row r="44" spans="1:25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</row>
    <row r="45" spans="1:25" x14ac:dyDescent="0.25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</row>
    <row r="46" spans="1:25" x14ac:dyDescent="0.25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</row>
    <row r="47" spans="1:25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</row>
    <row r="48" spans="1:25" x14ac:dyDescent="0.25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</row>
    <row r="49" spans="1:25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</row>
    <row r="50" spans="1:25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</row>
    <row r="51" spans="1:25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</row>
    <row r="52" spans="1:25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</row>
    <row r="53" spans="1:25" x14ac:dyDescent="0.25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</row>
    <row r="54" spans="1:25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</row>
    <row r="55" spans="1:25" x14ac:dyDescent="0.25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</row>
    <row r="56" spans="1:25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</row>
    <row r="57" spans="1:25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</row>
    <row r="58" spans="1:25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</row>
    <row r="59" spans="1:25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</row>
    <row r="60" spans="1:25" x14ac:dyDescent="0.25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</row>
    <row r="61" spans="1:25" x14ac:dyDescent="0.25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</row>
    <row r="62" spans="1:25" x14ac:dyDescent="0.25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</row>
    <row r="63" spans="1:25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</row>
    <row r="64" spans="1:25" x14ac:dyDescent="0.2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</row>
    <row r="65" spans="1:25" x14ac:dyDescent="0.2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</row>
    <row r="66" spans="1:25" x14ac:dyDescent="0.25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</row>
    <row r="67" spans="1:25" x14ac:dyDescent="0.25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</row>
    <row r="68" spans="1:25" x14ac:dyDescent="0.2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</row>
    <row r="69" spans="1:25" x14ac:dyDescent="0.25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</row>
    <row r="70" spans="1:25" x14ac:dyDescent="0.25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</row>
    <row r="71" spans="1:25" x14ac:dyDescent="0.2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</row>
    <row r="72" spans="1:25" x14ac:dyDescent="0.25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</row>
    <row r="73" spans="1:25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</row>
    <row r="74" spans="1:25" x14ac:dyDescent="0.25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</row>
    <row r="75" spans="1:25" x14ac:dyDescent="0.25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</row>
    <row r="76" spans="1:25" x14ac:dyDescent="0.25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</row>
    <row r="77" spans="1:25" x14ac:dyDescent="0.25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</row>
    <row r="78" spans="1:25" x14ac:dyDescent="0.25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</row>
    <row r="79" spans="1:25" x14ac:dyDescent="0.25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</row>
    <row r="80" spans="1:25" x14ac:dyDescent="0.25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</row>
    <row r="81" spans="1:25" x14ac:dyDescent="0.25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</row>
    <row r="82" spans="1:25" x14ac:dyDescent="0.25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</row>
    <row r="83" spans="1:25" x14ac:dyDescent="0.25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</row>
    <row r="84" spans="1:25" x14ac:dyDescent="0.25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</row>
    <row r="85" spans="1:25" x14ac:dyDescent="0.25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</row>
    <row r="86" spans="1:25" x14ac:dyDescent="0.25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</row>
    <row r="87" spans="1:25" x14ac:dyDescent="0.25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</row>
    <row r="88" spans="1:25" x14ac:dyDescent="0.2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</row>
    <row r="89" spans="1:25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</row>
    <row r="90" spans="1:25" x14ac:dyDescent="0.25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</row>
    <row r="91" spans="1:25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</row>
    <row r="92" spans="1:25" x14ac:dyDescent="0.25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</row>
    <row r="93" spans="1:25" x14ac:dyDescent="0.2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</row>
    <row r="94" spans="1:25" x14ac:dyDescent="0.25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</row>
    <row r="95" spans="1:25" x14ac:dyDescent="0.2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</row>
    <row r="96" spans="1:25" x14ac:dyDescent="0.2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</row>
    <row r="97" spans="1:25" x14ac:dyDescent="0.25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</row>
    <row r="98" spans="1:25" x14ac:dyDescent="0.25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</row>
    <row r="99" spans="1:25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</row>
    <row r="100" spans="1:25" x14ac:dyDescent="0.25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</row>
    <row r="101" spans="1:25" x14ac:dyDescent="0.25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</row>
    <row r="102" spans="1:25" x14ac:dyDescent="0.25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</row>
    <row r="103" spans="1:25" x14ac:dyDescent="0.25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</row>
    <row r="104" spans="1:25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</row>
    <row r="105" spans="1:25" x14ac:dyDescent="0.25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</row>
    <row r="106" spans="1:25" x14ac:dyDescent="0.2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</row>
    <row r="107" spans="1:25" x14ac:dyDescent="0.25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</row>
    <row r="108" spans="1:25" x14ac:dyDescent="0.25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</row>
    <row r="109" spans="1:25" x14ac:dyDescent="0.25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</row>
    <row r="110" spans="1:25" x14ac:dyDescent="0.25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</row>
    <row r="111" spans="1:25" x14ac:dyDescent="0.25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</row>
    <row r="112" spans="1:25" x14ac:dyDescent="0.25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</row>
    <row r="113" spans="1:25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</row>
    <row r="114" spans="1:25" x14ac:dyDescent="0.25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</row>
    <row r="115" spans="1:25" x14ac:dyDescent="0.25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</row>
    <row r="116" spans="1:25" x14ac:dyDescent="0.25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</row>
    <row r="117" spans="1:25" x14ac:dyDescent="0.25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</row>
    <row r="118" spans="1:25" x14ac:dyDescent="0.25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</row>
    <row r="119" spans="1:25" x14ac:dyDescent="0.25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</row>
    <row r="120" spans="1:25" x14ac:dyDescent="0.25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</row>
    <row r="121" spans="1:25" x14ac:dyDescent="0.25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</row>
    <row r="122" spans="1:25" x14ac:dyDescent="0.25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</row>
    <row r="123" spans="1:25" x14ac:dyDescent="0.25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</row>
    <row r="124" spans="1:25" x14ac:dyDescent="0.25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</row>
    <row r="125" spans="1:25" x14ac:dyDescent="0.25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</row>
    <row r="126" spans="1:25" x14ac:dyDescent="0.25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</row>
    <row r="127" spans="1:25" x14ac:dyDescent="0.25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</row>
    <row r="128" spans="1:25" x14ac:dyDescent="0.25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</row>
    <row r="129" spans="1:25" x14ac:dyDescent="0.25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</row>
    <row r="130" spans="1:25" x14ac:dyDescent="0.25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</row>
    <row r="131" spans="1:25" x14ac:dyDescent="0.25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</row>
    <row r="132" spans="1:25" x14ac:dyDescent="0.25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</row>
    <row r="133" spans="1:25" x14ac:dyDescent="0.25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</row>
    <row r="134" spans="1:25" x14ac:dyDescent="0.25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</row>
    <row r="135" spans="1:25" x14ac:dyDescent="0.25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</row>
    <row r="136" spans="1:25" x14ac:dyDescent="0.25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</row>
    <row r="137" spans="1:25" x14ac:dyDescent="0.25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</row>
    <row r="138" spans="1:25" x14ac:dyDescent="0.25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</row>
    <row r="139" spans="1:25" x14ac:dyDescent="0.25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</row>
    <row r="140" spans="1:25" x14ac:dyDescent="0.25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</row>
    <row r="141" spans="1:25" x14ac:dyDescent="0.25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</row>
    <row r="142" spans="1:25" x14ac:dyDescent="0.25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</row>
    <row r="143" spans="1:25" x14ac:dyDescent="0.25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</row>
    <row r="144" spans="1:25" x14ac:dyDescent="0.25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</row>
    <row r="145" spans="1:2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</row>
    <row r="146" spans="1:2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</row>
    <row r="147" spans="1:2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</row>
    <row r="148" spans="1:2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</row>
    <row r="149" spans="1:2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</row>
    <row r="150" spans="1:2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</row>
    <row r="151" spans="1:2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</row>
    <row r="152" spans="1:2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</row>
  </sheetData>
  <mergeCells count="15">
    <mergeCell ref="I1:L1"/>
    <mergeCell ref="B7:B10"/>
    <mergeCell ref="B11:B12"/>
    <mergeCell ref="B13:B15"/>
    <mergeCell ref="B16:B17"/>
    <mergeCell ref="B18:B19"/>
    <mergeCell ref="I2:L2"/>
    <mergeCell ref="A3:L3"/>
    <mergeCell ref="A4:L4"/>
    <mergeCell ref="A5:A6"/>
    <mergeCell ref="B5:B6"/>
    <mergeCell ref="C5:C6"/>
    <mergeCell ref="D5:D6"/>
    <mergeCell ref="E5:K5"/>
    <mergeCell ref="L5:L6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workbookViewId="0">
      <selection activeCell="E1" sqref="E1:H1"/>
    </sheetView>
  </sheetViews>
  <sheetFormatPr defaultRowHeight="15" x14ac:dyDescent="0.25"/>
  <cols>
    <col min="1" max="1" width="5.5703125" customWidth="1"/>
    <col min="2" max="2" width="28.5703125" customWidth="1"/>
    <col min="3" max="3" width="21" customWidth="1"/>
    <col min="4" max="4" width="10.42578125" customWidth="1"/>
    <col min="5" max="5" width="10.140625" customWidth="1"/>
    <col min="6" max="6" width="25.7109375" customWidth="1"/>
    <col min="7" max="7" width="21.140625" customWidth="1"/>
    <col min="8" max="8" width="15.7109375" customWidth="1"/>
  </cols>
  <sheetData>
    <row r="1" spans="1:8" ht="45.75" customHeight="1" x14ac:dyDescent="0.25">
      <c r="E1" s="110" t="s">
        <v>227</v>
      </c>
      <c r="F1" s="110"/>
      <c r="G1" s="110"/>
      <c r="H1" s="110"/>
    </row>
    <row r="2" spans="1:8" ht="57" customHeight="1" x14ac:dyDescent="0.25">
      <c r="G2" s="117" t="s">
        <v>162</v>
      </c>
      <c r="H2" s="117"/>
    </row>
    <row r="3" spans="1:8" x14ac:dyDescent="0.25">
      <c r="G3" s="75"/>
      <c r="H3" s="75"/>
    </row>
    <row r="4" spans="1:8" ht="15.75" customHeight="1" x14ac:dyDescent="0.25">
      <c r="A4" s="118" t="s">
        <v>163</v>
      </c>
      <c r="B4" s="118"/>
      <c r="C4" s="118"/>
      <c r="D4" s="118"/>
      <c r="E4" s="118"/>
      <c r="F4" s="118"/>
      <c r="G4" s="118"/>
      <c r="H4" s="118"/>
    </row>
    <row r="5" spans="1:8" x14ac:dyDescent="0.25">
      <c r="A5" s="119" t="s">
        <v>119</v>
      </c>
      <c r="B5" s="119" t="s">
        <v>164</v>
      </c>
      <c r="C5" s="119" t="s">
        <v>165</v>
      </c>
      <c r="D5" s="121" t="s">
        <v>7</v>
      </c>
      <c r="E5" s="122"/>
      <c r="F5" s="119" t="s">
        <v>166</v>
      </c>
      <c r="G5" s="119" t="s">
        <v>167</v>
      </c>
      <c r="H5" s="119" t="s">
        <v>168</v>
      </c>
    </row>
    <row r="6" spans="1:8" ht="78" customHeight="1" x14ac:dyDescent="0.25">
      <c r="A6" s="120"/>
      <c r="B6" s="120"/>
      <c r="C6" s="120"/>
      <c r="D6" s="76" t="s">
        <v>8</v>
      </c>
      <c r="E6" s="76" t="s">
        <v>9</v>
      </c>
      <c r="F6" s="120"/>
      <c r="G6" s="120"/>
      <c r="H6" s="120"/>
    </row>
    <row r="7" spans="1:8" s="54" customFormat="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s="54" customFormat="1" ht="15" customHeight="1" x14ac:dyDescent="0.25">
      <c r="A8" s="123" t="s">
        <v>169</v>
      </c>
      <c r="B8" s="124"/>
      <c r="C8" s="124"/>
      <c r="D8" s="124"/>
      <c r="E8" s="124"/>
      <c r="F8" s="124"/>
      <c r="G8" s="124"/>
      <c r="H8" s="125"/>
    </row>
    <row r="9" spans="1:8" ht="15" customHeight="1" x14ac:dyDescent="0.25">
      <c r="A9" s="4">
        <v>1</v>
      </c>
      <c r="B9" s="126" t="s">
        <v>170</v>
      </c>
      <c r="C9" s="127"/>
      <c r="D9" s="127"/>
      <c r="E9" s="127"/>
      <c r="F9" s="127"/>
      <c r="G9" s="127"/>
      <c r="H9" s="128"/>
    </row>
    <row r="10" spans="1:8" ht="24" x14ac:dyDescent="0.25">
      <c r="A10" s="4"/>
      <c r="B10" s="77" t="s">
        <v>171</v>
      </c>
      <c r="C10" s="78"/>
      <c r="D10" s="4"/>
      <c r="E10" s="4"/>
      <c r="F10" s="65"/>
      <c r="G10" s="65"/>
      <c r="H10" s="65"/>
    </row>
    <row r="11" spans="1:8" ht="84" x14ac:dyDescent="0.25">
      <c r="A11" s="67" t="s">
        <v>172</v>
      </c>
      <c r="B11" s="9" t="s">
        <v>12</v>
      </c>
      <c r="C11" s="9" t="s">
        <v>13</v>
      </c>
      <c r="D11" s="64">
        <v>2022</v>
      </c>
      <c r="E11" s="64">
        <v>2026</v>
      </c>
      <c r="F11" s="9" t="s">
        <v>173</v>
      </c>
      <c r="G11" s="9" t="s">
        <v>174</v>
      </c>
      <c r="H11" s="79" t="s">
        <v>175</v>
      </c>
    </row>
    <row r="12" spans="1:8" ht="96" x14ac:dyDescent="0.25">
      <c r="A12" s="67" t="s">
        <v>176</v>
      </c>
      <c r="B12" s="9" t="s">
        <v>177</v>
      </c>
      <c r="C12" s="9" t="s">
        <v>11</v>
      </c>
      <c r="D12" s="64">
        <v>2022</v>
      </c>
      <c r="E12" s="64">
        <v>2026</v>
      </c>
      <c r="F12" s="9" t="s">
        <v>178</v>
      </c>
      <c r="G12" s="9" t="s">
        <v>179</v>
      </c>
      <c r="H12" s="79" t="s">
        <v>180</v>
      </c>
    </row>
    <row r="13" spans="1:8" ht="15" customHeight="1" x14ac:dyDescent="0.25">
      <c r="A13" s="67" t="s">
        <v>10</v>
      </c>
      <c r="B13" s="129" t="s">
        <v>181</v>
      </c>
      <c r="C13" s="130"/>
      <c r="D13" s="130"/>
      <c r="E13" s="130"/>
      <c r="F13" s="130"/>
      <c r="G13" s="130"/>
      <c r="H13" s="131"/>
    </row>
    <row r="14" spans="1:8" ht="24" x14ac:dyDescent="0.25">
      <c r="A14" s="67"/>
      <c r="B14" s="77" t="s">
        <v>171</v>
      </c>
      <c r="C14" s="80"/>
      <c r="D14" s="4"/>
      <c r="E14" s="4"/>
      <c r="F14" s="80"/>
      <c r="G14" s="80"/>
      <c r="H14" s="81"/>
    </row>
    <row r="15" spans="1:8" ht="252" x14ac:dyDescent="0.25">
      <c r="A15" s="67" t="s">
        <v>182</v>
      </c>
      <c r="B15" s="9" t="s">
        <v>37</v>
      </c>
      <c r="C15" s="9" t="s">
        <v>11</v>
      </c>
      <c r="D15" s="64">
        <v>2022</v>
      </c>
      <c r="E15" s="64">
        <v>2026</v>
      </c>
      <c r="F15" s="9" t="s">
        <v>183</v>
      </c>
      <c r="G15" s="9" t="s">
        <v>184</v>
      </c>
      <c r="H15" s="79" t="s">
        <v>185</v>
      </c>
    </row>
    <row r="16" spans="1:8" ht="72" x14ac:dyDescent="0.25">
      <c r="A16" s="82" t="s">
        <v>186</v>
      </c>
      <c r="B16" s="83" t="s">
        <v>14</v>
      </c>
      <c r="C16" s="84" t="s">
        <v>11</v>
      </c>
      <c r="D16" s="85">
        <v>2022</v>
      </c>
      <c r="E16" s="85">
        <v>2026</v>
      </c>
      <c r="F16" s="83" t="s">
        <v>187</v>
      </c>
      <c r="G16" s="83" t="s">
        <v>188</v>
      </c>
      <c r="H16" s="86" t="s">
        <v>189</v>
      </c>
    </row>
    <row r="17" spans="1:8" ht="96" x14ac:dyDescent="0.25">
      <c r="A17" s="82" t="s">
        <v>190</v>
      </c>
      <c r="B17" s="83" t="s">
        <v>191</v>
      </c>
      <c r="C17" s="84" t="s">
        <v>11</v>
      </c>
      <c r="D17" s="85">
        <v>2024</v>
      </c>
      <c r="E17" s="85">
        <v>2026</v>
      </c>
      <c r="F17" s="83" t="s">
        <v>192</v>
      </c>
      <c r="G17" s="83" t="s">
        <v>188</v>
      </c>
      <c r="H17" s="86" t="s">
        <v>189</v>
      </c>
    </row>
    <row r="18" spans="1:8" ht="15" customHeight="1" x14ac:dyDescent="0.25">
      <c r="A18" s="67" t="s">
        <v>193</v>
      </c>
      <c r="B18" s="129" t="s">
        <v>194</v>
      </c>
      <c r="C18" s="130"/>
      <c r="D18" s="130"/>
      <c r="E18" s="130"/>
      <c r="F18" s="130"/>
      <c r="G18" s="130"/>
      <c r="H18" s="131"/>
    </row>
    <row r="19" spans="1:8" ht="24" x14ac:dyDescent="0.25">
      <c r="A19" s="67"/>
      <c r="B19" s="77" t="s">
        <v>171</v>
      </c>
      <c r="C19" s="80"/>
      <c r="D19" s="4"/>
      <c r="E19" s="4"/>
      <c r="F19" s="80"/>
      <c r="G19" s="80"/>
      <c r="H19" s="81"/>
    </row>
    <row r="20" spans="1:8" ht="96" x14ac:dyDescent="0.25">
      <c r="A20" s="67" t="s">
        <v>195</v>
      </c>
      <c r="B20" s="9" t="s">
        <v>15</v>
      </c>
      <c r="C20" s="83" t="s">
        <v>11</v>
      </c>
      <c r="D20" s="85">
        <v>2022</v>
      </c>
      <c r="E20" s="85">
        <v>2026</v>
      </c>
      <c r="F20" s="9" t="s">
        <v>196</v>
      </c>
      <c r="G20" s="9" t="s">
        <v>197</v>
      </c>
      <c r="H20" s="79" t="s">
        <v>198</v>
      </c>
    </row>
    <row r="21" spans="1:8" ht="60" x14ac:dyDescent="0.25">
      <c r="A21" s="67" t="s">
        <v>199</v>
      </c>
      <c r="B21" s="9" t="s">
        <v>16</v>
      </c>
      <c r="C21" s="83" t="s">
        <v>11</v>
      </c>
      <c r="D21" s="85">
        <v>2022</v>
      </c>
      <c r="E21" s="85">
        <v>2026</v>
      </c>
      <c r="F21" s="9" t="s">
        <v>200</v>
      </c>
      <c r="G21" s="9" t="s">
        <v>201</v>
      </c>
      <c r="H21" s="79" t="s">
        <v>202</v>
      </c>
    </row>
    <row r="22" spans="1:8" ht="15" customHeight="1" x14ac:dyDescent="0.25">
      <c r="A22" s="67" t="s">
        <v>203</v>
      </c>
      <c r="B22" s="129" t="s">
        <v>204</v>
      </c>
      <c r="C22" s="130"/>
      <c r="D22" s="130"/>
      <c r="E22" s="130"/>
      <c r="F22" s="130"/>
      <c r="G22" s="130"/>
      <c r="H22" s="131"/>
    </row>
    <row r="23" spans="1:8" ht="24" x14ac:dyDescent="0.25">
      <c r="A23" s="67"/>
      <c r="B23" s="77" t="s">
        <v>171</v>
      </c>
      <c r="C23" s="78"/>
      <c r="D23" s="4"/>
      <c r="E23" s="4"/>
      <c r="F23" s="80"/>
      <c r="G23" s="80"/>
      <c r="H23" s="81"/>
    </row>
    <row r="24" spans="1:8" ht="108" x14ac:dyDescent="0.25">
      <c r="A24" s="67" t="s">
        <v>205</v>
      </c>
      <c r="B24" s="9" t="s">
        <v>206</v>
      </c>
      <c r="C24" s="83" t="s">
        <v>11</v>
      </c>
      <c r="D24" s="87">
        <v>2022</v>
      </c>
      <c r="E24" s="87">
        <v>2026</v>
      </c>
      <c r="F24" s="9" t="s">
        <v>207</v>
      </c>
      <c r="G24" s="9" t="s">
        <v>208</v>
      </c>
      <c r="H24" s="88" t="s">
        <v>209</v>
      </c>
    </row>
  </sheetData>
  <mergeCells count="15">
    <mergeCell ref="A8:H8"/>
    <mergeCell ref="B9:H9"/>
    <mergeCell ref="B13:H13"/>
    <mergeCell ref="B18:H18"/>
    <mergeCell ref="B22:H22"/>
    <mergeCell ref="E1:H1"/>
    <mergeCell ref="G2:H2"/>
    <mergeCell ref="A4:H4"/>
    <mergeCell ref="A5:A6"/>
    <mergeCell ref="B5:B6"/>
    <mergeCell ref="C5:C6"/>
    <mergeCell ref="D5:E5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6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zoomScaleNormal="100" workbookViewId="0">
      <pane xSplit="10" ySplit="6" topLeftCell="K14" activePane="bottomRight" state="frozen"/>
      <selection pane="topRight" activeCell="K1" sqref="K1"/>
      <selection pane="bottomLeft" activeCell="A7" sqref="A7"/>
      <selection pane="bottomRight" activeCell="P3" sqref="P3"/>
    </sheetView>
  </sheetViews>
  <sheetFormatPr defaultRowHeight="15" x14ac:dyDescent="0.25"/>
  <cols>
    <col min="1" max="1" width="9.140625" style="3"/>
    <col min="2" max="2" width="27.140625" style="3" customWidth="1"/>
    <col min="3" max="3" width="13.85546875" style="3" customWidth="1"/>
    <col min="4" max="4" width="7.7109375" style="3" customWidth="1"/>
    <col min="5" max="5" width="8.140625" style="3" customWidth="1"/>
    <col min="6" max="6" width="12.7109375" style="3" customWidth="1"/>
    <col min="7" max="7" width="8.28515625" style="3" customWidth="1"/>
    <col min="8" max="12" width="9.140625" style="3"/>
    <col min="13" max="13" width="11.5703125" style="3" customWidth="1"/>
    <col min="14" max="16384" width="9.140625" style="3"/>
  </cols>
  <sheetData>
    <row r="1" spans="1:13" ht="55.5" customHeight="1" x14ac:dyDescent="0.25">
      <c r="J1" s="132" t="s">
        <v>225</v>
      </c>
      <c r="K1" s="132"/>
      <c r="L1" s="132"/>
      <c r="M1" s="132"/>
    </row>
    <row r="2" spans="1:13" ht="62.25" customHeight="1" x14ac:dyDescent="0.25">
      <c r="J2" s="133" t="s">
        <v>95</v>
      </c>
      <c r="K2" s="133"/>
      <c r="L2" s="133"/>
      <c r="M2" s="133"/>
    </row>
    <row r="4" spans="1:13" ht="37.5" customHeight="1" x14ac:dyDescent="0.25">
      <c r="A4" s="134" t="s">
        <v>33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</row>
    <row r="5" spans="1:13" ht="42.75" customHeight="1" x14ac:dyDescent="0.25">
      <c r="A5" s="135" t="s">
        <v>17</v>
      </c>
      <c r="B5" s="135" t="s">
        <v>18</v>
      </c>
      <c r="C5" s="135" t="s">
        <v>19</v>
      </c>
      <c r="D5" s="123" t="s">
        <v>20</v>
      </c>
      <c r="E5" s="124"/>
      <c r="F5" s="124"/>
      <c r="G5" s="125"/>
      <c r="H5" s="123" t="s">
        <v>21</v>
      </c>
      <c r="I5" s="124"/>
      <c r="J5" s="124"/>
      <c r="K5" s="124"/>
      <c r="L5" s="124"/>
      <c r="M5" s="125"/>
    </row>
    <row r="6" spans="1:13" ht="32.25" customHeight="1" x14ac:dyDescent="0.25">
      <c r="A6" s="136"/>
      <c r="B6" s="136"/>
      <c r="C6" s="136"/>
      <c r="D6" s="45" t="s">
        <v>22</v>
      </c>
      <c r="E6" s="45" t="s">
        <v>23</v>
      </c>
      <c r="F6" s="45" t="s">
        <v>24</v>
      </c>
      <c r="G6" s="45" t="s">
        <v>25</v>
      </c>
      <c r="H6" s="45">
        <v>2022</v>
      </c>
      <c r="I6" s="45">
        <v>2023</v>
      </c>
      <c r="J6" s="45">
        <v>2024</v>
      </c>
      <c r="K6" s="45">
        <v>2025</v>
      </c>
      <c r="L6" s="45">
        <v>2026</v>
      </c>
      <c r="M6" s="45" t="s">
        <v>26</v>
      </c>
    </row>
    <row r="7" spans="1:13" s="91" customFormat="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3" ht="20.25" customHeight="1" x14ac:dyDescent="0.25">
      <c r="A8" s="119" t="s">
        <v>27</v>
      </c>
      <c r="B8" s="141" t="s">
        <v>34</v>
      </c>
      <c r="C8" s="92" t="s">
        <v>28</v>
      </c>
      <c r="D8" s="28" t="s">
        <v>3</v>
      </c>
      <c r="E8" s="28" t="s">
        <v>3</v>
      </c>
      <c r="F8" s="28" t="s">
        <v>3</v>
      </c>
      <c r="G8" s="28" t="s">
        <v>3</v>
      </c>
      <c r="H8" s="28"/>
      <c r="I8" s="28"/>
      <c r="J8" s="28"/>
      <c r="K8" s="28"/>
      <c r="L8" s="28"/>
      <c r="M8" s="28"/>
    </row>
    <row r="9" spans="1:13" ht="44.45" customHeight="1" x14ac:dyDescent="0.25">
      <c r="A9" s="140"/>
      <c r="B9" s="142"/>
      <c r="C9" s="93" t="s">
        <v>11</v>
      </c>
      <c r="D9" s="28" t="s">
        <v>3</v>
      </c>
      <c r="E9" s="28" t="s">
        <v>3</v>
      </c>
      <c r="F9" s="28" t="s">
        <v>3</v>
      </c>
      <c r="G9" s="28" t="s">
        <v>3</v>
      </c>
      <c r="H9" s="47">
        <f>SUM(H10:H12)</f>
        <v>31891.69</v>
      </c>
      <c r="I9" s="47">
        <f>SUM(I10:I12)</f>
        <v>19757.620000000003</v>
      </c>
      <c r="J9" s="47">
        <f t="shared" ref="J9:L9" si="0">SUM(J10:J12)</f>
        <v>28923.030000000002</v>
      </c>
      <c r="K9" s="47">
        <f t="shared" si="0"/>
        <v>27116.199999999997</v>
      </c>
      <c r="L9" s="47">
        <f t="shared" si="0"/>
        <v>24258.139999999996</v>
      </c>
      <c r="M9" s="47">
        <f>SUM(M10:M12)</f>
        <v>131946.68</v>
      </c>
    </row>
    <row r="10" spans="1:13" x14ac:dyDescent="0.25">
      <c r="A10" s="140"/>
      <c r="B10" s="92" t="s">
        <v>29</v>
      </c>
      <c r="C10" s="93"/>
      <c r="D10" s="94" t="s">
        <v>30</v>
      </c>
      <c r="E10" s="28" t="s">
        <v>3</v>
      </c>
      <c r="F10" s="28" t="s">
        <v>3</v>
      </c>
      <c r="G10" s="28" t="s">
        <v>3</v>
      </c>
      <c r="H10" s="48">
        <f>H15+H19+H23+H31+H27</f>
        <v>10103.08</v>
      </c>
      <c r="I10" s="48">
        <f t="shared" ref="I10:M10" si="1">I15+I19+I23+I31+I27</f>
        <v>10288.76</v>
      </c>
      <c r="J10" s="48">
        <f t="shared" si="1"/>
        <v>16785.060000000001</v>
      </c>
      <c r="K10" s="48">
        <f t="shared" si="1"/>
        <v>18648.599999999999</v>
      </c>
      <c r="L10" s="48">
        <f t="shared" si="1"/>
        <v>16834.739999999998</v>
      </c>
      <c r="M10" s="48">
        <f t="shared" si="1"/>
        <v>72660.239999999991</v>
      </c>
    </row>
    <row r="11" spans="1:13" x14ac:dyDescent="0.25">
      <c r="A11" s="140"/>
      <c r="B11" s="92" t="s">
        <v>31</v>
      </c>
      <c r="C11" s="93"/>
      <c r="D11" s="94" t="s">
        <v>30</v>
      </c>
      <c r="E11" s="28" t="s">
        <v>3</v>
      </c>
      <c r="F11" s="28" t="s">
        <v>3</v>
      </c>
      <c r="G11" s="28" t="s">
        <v>3</v>
      </c>
      <c r="H11" s="48">
        <f>H16+H20+H24+H32+H28</f>
        <v>21158.31</v>
      </c>
      <c r="I11" s="48">
        <f t="shared" ref="I11:M11" si="2">I16+I20+I24+I32+I28</f>
        <v>8731.4599999999991</v>
      </c>
      <c r="J11" s="48">
        <f>J16+J20+J24+J32+J28</f>
        <v>7987.5569999999998</v>
      </c>
      <c r="K11" s="48">
        <f t="shared" si="2"/>
        <v>7468</v>
      </c>
      <c r="L11" s="48">
        <f t="shared" si="2"/>
        <v>6329.8</v>
      </c>
      <c r="M11" s="48">
        <f t="shared" si="2"/>
        <v>51675.127</v>
      </c>
    </row>
    <row r="12" spans="1:13" x14ac:dyDescent="0.25">
      <c r="A12" s="120"/>
      <c r="B12" s="92" t="s">
        <v>32</v>
      </c>
      <c r="C12" s="93"/>
      <c r="D12" s="94"/>
      <c r="E12" s="94"/>
      <c r="F12" s="94"/>
      <c r="G12" s="94"/>
      <c r="H12" s="48">
        <f>H17+H21+H25+H33+H29</f>
        <v>630.29999999999995</v>
      </c>
      <c r="I12" s="48">
        <f t="shared" ref="I12:M12" si="3">I17+I21+I25+I33+I29</f>
        <v>737.40000000000009</v>
      </c>
      <c r="J12" s="48">
        <f>J17+J21+J25+J33+J29</f>
        <v>4150.4130000000005</v>
      </c>
      <c r="K12" s="48">
        <f t="shared" si="3"/>
        <v>999.6</v>
      </c>
      <c r="L12" s="48">
        <f t="shared" si="3"/>
        <v>1093.5999999999999</v>
      </c>
      <c r="M12" s="48">
        <f t="shared" si="3"/>
        <v>7611.3130000000001</v>
      </c>
    </row>
    <row r="13" spans="1:13" ht="84" x14ac:dyDescent="0.25">
      <c r="A13" s="95" t="s">
        <v>80</v>
      </c>
      <c r="B13" s="96" t="s">
        <v>12</v>
      </c>
      <c r="C13" s="93" t="s">
        <v>13</v>
      </c>
      <c r="D13" s="28" t="s">
        <v>3</v>
      </c>
      <c r="E13" s="28" t="s">
        <v>3</v>
      </c>
      <c r="F13" s="28" t="s">
        <v>3</v>
      </c>
      <c r="G13" s="28" t="s">
        <v>3</v>
      </c>
      <c r="H13" s="28" t="s">
        <v>3</v>
      </c>
      <c r="I13" s="28" t="s">
        <v>3</v>
      </c>
      <c r="J13" s="28" t="s">
        <v>3</v>
      </c>
      <c r="K13" s="28" t="s">
        <v>3</v>
      </c>
      <c r="L13" s="28" t="s">
        <v>3</v>
      </c>
      <c r="M13" s="28" t="s">
        <v>3</v>
      </c>
    </row>
    <row r="14" spans="1:13" ht="24.75" x14ac:dyDescent="0.25">
      <c r="A14" s="137" t="s">
        <v>35</v>
      </c>
      <c r="B14" s="92" t="s">
        <v>36</v>
      </c>
      <c r="C14" s="93" t="s">
        <v>11</v>
      </c>
      <c r="D14" s="94"/>
      <c r="E14" s="97"/>
      <c r="F14" s="97"/>
      <c r="G14" s="98"/>
      <c r="H14" s="49">
        <f t="shared" ref="H14:M14" si="4">SUM(H15:H17)</f>
        <v>6816.1</v>
      </c>
      <c r="I14" s="49">
        <f t="shared" si="4"/>
        <v>7279.09</v>
      </c>
      <c r="J14" s="49">
        <f t="shared" si="4"/>
        <v>7696.06</v>
      </c>
      <c r="K14" s="49">
        <f t="shared" si="4"/>
        <v>8104.6</v>
      </c>
      <c r="L14" s="49">
        <f t="shared" si="4"/>
        <v>7129.74</v>
      </c>
      <c r="M14" s="49">
        <f t="shared" si="4"/>
        <v>37025.589999999997</v>
      </c>
    </row>
    <row r="15" spans="1:13" ht="36" x14ac:dyDescent="0.25">
      <c r="A15" s="138"/>
      <c r="B15" s="92" t="s">
        <v>29</v>
      </c>
      <c r="C15" s="93"/>
      <c r="D15" s="94" t="s">
        <v>30</v>
      </c>
      <c r="E15" s="94" t="s">
        <v>103</v>
      </c>
      <c r="F15" s="94" t="s">
        <v>39</v>
      </c>
      <c r="G15" s="35" t="s">
        <v>113</v>
      </c>
      <c r="H15" s="48">
        <v>6816.1</v>
      </c>
      <c r="I15" s="48">
        <v>7279.09</v>
      </c>
      <c r="J15" s="48">
        <v>7696.06</v>
      </c>
      <c r="K15" s="48">
        <v>8104.6</v>
      </c>
      <c r="L15" s="48">
        <v>7129.74</v>
      </c>
      <c r="M15" s="48">
        <f t="shared" ref="M15" si="5">SUM(H15:L15)</f>
        <v>37025.589999999997</v>
      </c>
    </row>
    <row r="16" spans="1:13" x14ac:dyDescent="0.25">
      <c r="A16" s="138"/>
      <c r="B16" s="92" t="s">
        <v>31</v>
      </c>
      <c r="C16" s="93"/>
      <c r="D16" s="28" t="s">
        <v>3</v>
      </c>
      <c r="E16" s="28" t="s">
        <v>3</v>
      </c>
      <c r="F16" s="28" t="s">
        <v>3</v>
      </c>
      <c r="G16" s="28" t="s">
        <v>3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f t="shared" ref="M16:M17" si="6">SUM(H16:L16)</f>
        <v>0</v>
      </c>
    </row>
    <row r="17" spans="1:13" x14ac:dyDescent="0.25">
      <c r="A17" s="139"/>
      <c r="B17" s="92" t="s">
        <v>32</v>
      </c>
      <c r="C17" s="93"/>
      <c r="D17" s="28" t="s">
        <v>3</v>
      </c>
      <c r="E17" s="28" t="s">
        <v>3</v>
      </c>
      <c r="F17" s="28" t="s">
        <v>3</v>
      </c>
      <c r="G17" s="28" t="s">
        <v>3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f t="shared" si="6"/>
        <v>0</v>
      </c>
    </row>
    <row r="18" spans="1:13" ht="48.75" x14ac:dyDescent="0.25">
      <c r="A18" s="137" t="s">
        <v>44</v>
      </c>
      <c r="B18" s="92" t="s">
        <v>37</v>
      </c>
      <c r="C18" s="93" t="s">
        <v>11</v>
      </c>
      <c r="D18" s="94"/>
      <c r="E18" s="94"/>
      <c r="F18" s="94"/>
      <c r="G18" s="94"/>
      <c r="H18" s="47">
        <f>SUM(H19:H21)</f>
        <v>6257</v>
      </c>
      <c r="I18" s="47">
        <f t="shared" ref="I18:M18" si="7">SUM(I19:I21)</f>
        <v>7500</v>
      </c>
      <c r="J18" s="47">
        <f t="shared" si="7"/>
        <v>10891</v>
      </c>
      <c r="K18" s="47">
        <f t="shared" si="7"/>
        <v>10503</v>
      </c>
      <c r="L18" s="47">
        <f t="shared" si="7"/>
        <v>9608.2000000000007</v>
      </c>
      <c r="M18" s="47">
        <f t="shared" si="7"/>
        <v>44759.199999999997</v>
      </c>
    </row>
    <row r="19" spans="1:13" ht="24" x14ac:dyDescent="0.25">
      <c r="A19" s="138"/>
      <c r="B19" s="92" t="s">
        <v>29</v>
      </c>
      <c r="C19" s="93"/>
      <c r="D19" s="94" t="s">
        <v>30</v>
      </c>
      <c r="E19" s="94" t="s">
        <v>38</v>
      </c>
      <c r="F19" s="35" t="s">
        <v>42</v>
      </c>
      <c r="G19" s="35" t="s">
        <v>98</v>
      </c>
      <c r="H19" s="48">
        <v>1403</v>
      </c>
      <c r="I19" s="48">
        <v>1562</v>
      </c>
      <c r="J19" s="48">
        <v>4600</v>
      </c>
      <c r="K19" s="48">
        <v>4300</v>
      </c>
      <c r="L19" s="48">
        <v>4300</v>
      </c>
      <c r="M19" s="48">
        <f>SUM(H19:L19)</f>
        <v>16165</v>
      </c>
    </row>
    <row r="20" spans="1:13" x14ac:dyDescent="0.25">
      <c r="A20" s="138"/>
      <c r="B20" s="92" t="s">
        <v>31</v>
      </c>
      <c r="C20" s="93"/>
      <c r="D20" s="94" t="s">
        <v>30</v>
      </c>
      <c r="E20" s="94" t="s">
        <v>38</v>
      </c>
      <c r="F20" s="94" t="s">
        <v>40</v>
      </c>
      <c r="G20" s="94" t="s">
        <v>41</v>
      </c>
      <c r="H20" s="48">
        <v>4854</v>
      </c>
      <c r="I20" s="48">
        <v>5938</v>
      </c>
      <c r="J20" s="48">
        <v>6291</v>
      </c>
      <c r="K20" s="48">
        <v>6203</v>
      </c>
      <c r="L20" s="48">
        <v>5308.2</v>
      </c>
      <c r="M20" s="48">
        <f>SUM(H20:L20)</f>
        <v>28594.2</v>
      </c>
    </row>
    <row r="21" spans="1:13" x14ac:dyDescent="0.25">
      <c r="A21" s="139"/>
      <c r="B21" s="92" t="s">
        <v>32</v>
      </c>
      <c r="C21" s="93"/>
      <c r="D21" s="94"/>
      <c r="E21" s="94"/>
      <c r="F21" s="94"/>
      <c r="G21" s="94"/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</row>
    <row r="22" spans="1:13" ht="75.75" customHeight="1" x14ac:dyDescent="0.25">
      <c r="A22" s="137" t="s">
        <v>45</v>
      </c>
      <c r="B22" s="92" t="s">
        <v>14</v>
      </c>
      <c r="C22" s="93" t="s">
        <v>11</v>
      </c>
      <c r="D22" s="94"/>
      <c r="E22" s="94"/>
      <c r="F22" s="94"/>
      <c r="G22" s="94"/>
      <c r="H22" s="47">
        <f>SUM(H23:H25)</f>
        <v>17489.66</v>
      </c>
      <c r="I22" s="47">
        <f t="shared" ref="I22:M22" si="8">SUM(I23:I25)</f>
        <v>4138.3099999999995</v>
      </c>
      <c r="J22" s="47">
        <f t="shared" si="8"/>
        <v>3517.27</v>
      </c>
      <c r="K22" s="47">
        <f t="shared" si="8"/>
        <v>3103.6</v>
      </c>
      <c r="L22" s="47">
        <f t="shared" si="8"/>
        <v>2115.1999999999998</v>
      </c>
      <c r="M22" s="47">
        <f t="shared" si="8"/>
        <v>30364.039999999997</v>
      </c>
    </row>
    <row r="23" spans="1:13" ht="36" x14ac:dyDescent="0.25">
      <c r="A23" s="138"/>
      <c r="B23" s="93" t="s">
        <v>29</v>
      </c>
      <c r="C23" s="93"/>
      <c r="D23" s="94" t="s">
        <v>30</v>
      </c>
      <c r="E23" s="35" t="s">
        <v>115</v>
      </c>
      <c r="F23" s="35" t="s">
        <v>114</v>
      </c>
      <c r="G23" s="94" t="s">
        <v>43</v>
      </c>
      <c r="H23" s="48">
        <v>555.04999999999995</v>
      </c>
      <c r="I23" s="48">
        <v>607.45000000000005</v>
      </c>
      <c r="J23" s="48">
        <v>1039</v>
      </c>
      <c r="K23" s="48">
        <v>839</v>
      </c>
      <c r="L23" s="48">
        <v>0</v>
      </c>
      <c r="M23" s="48">
        <f t="shared" ref="M23:M25" si="9">SUM(H23:L23)</f>
        <v>3040.5</v>
      </c>
    </row>
    <row r="24" spans="1:13" ht="165" customHeight="1" x14ac:dyDescent="0.25">
      <c r="A24" s="138"/>
      <c r="B24" s="93" t="s">
        <v>31</v>
      </c>
      <c r="C24" s="93"/>
      <c r="D24" s="35" t="s">
        <v>30</v>
      </c>
      <c r="E24" s="35" t="s">
        <v>221</v>
      </c>
      <c r="F24" s="35" t="s">
        <v>219</v>
      </c>
      <c r="G24" s="35" t="s">
        <v>108</v>
      </c>
      <c r="H24" s="48">
        <f>16934.61-H25</f>
        <v>16304.310000000001</v>
      </c>
      <c r="I24" s="48">
        <f>3530.86-I25</f>
        <v>2793.46</v>
      </c>
      <c r="J24" s="48">
        <f>1398.84+264.03</f>
        <v>1662.87</v>
      </c>
      <c r="K24" s="48">
        <v>1265</v>
      </c>
      <c r="L24" s="48">
        <v>1021.6</v>
      </c>
      <c r="M24" s="48">
        <f t="shared" si="9"/>
        <v>23047.239999999998</v>
      </c>
    </row>
    <row r="25" spans="1:13" x14ac:dyDescent="0.25">
      <c r="A25" s="139"/>
      <c r="B25" s="92" t="s">
        <v>32</v>
      </c>
      <c r="C25" s="93"/>
      <c r="D25" s="94" t="s">
        <v>30</v>
      </c>
      <c r="E25" s="94" t="s">
        <v>220</v>
      </c>
      <c r="F25" s="35" t="s">
        <v>218</v>
      </c>
      <c r="G25" s="35" t="s">
        <v>222</v>
      </c>
      <c r="H25" s="48">
        <v>630.29999999999995</v>
      </c>
      <c r="I25" s="48">
        <f>1004.71-267.31</f>
        <v>737.40000000000009</v>
      </c>
      <c r="J25" s="48">
        <f>1079.43-264.03</f>
        <v>815.40000000000009</v>
      </c>
      <c r="K25" s="48">
        <v>999.6</v>
      </c>
      <c r="L25" s="48">
        <v>1093.5999999999999</v>
      </c>
      <c r="M25" s="48">
        <f t="shared" si="9"/>
        <v>4276.3</v>
      </c>
    </row>
    <row r="26" spans="1:13" ht="72" x14ac:dyDescent="0.25">
      <c r="A26" s="137" t="s">
        <v>210</v>
      </c>
      <c r="B26" s="93" t="s">
        <v>191</v>
      </c>
      <c r="C26" s="137" t="s">
        <v>11</v>
      </c>
      <c r="D26" s="99"/>
      <c r="E26" s="99"/>
      <c r="F26" s="99"/>
      <c r="G26" s="99"/>
      <c r="H26" s="100">
        <f>SUM(H27:H29)</f>
        <v>0</v>
      </c>
      <c r="I26" s="100">
        <f t="shared" ref="I26:M26" si="10">SUM(I27:I29)</f>
        <v>0</v>
      </c>
      <c r="J26" s="100">
        <f t="shared" si="10"/>
        <v>3368.7</v>
      </c>
      <c r="K26" s="100">
        <f t="shared" si="10"/>
        <v>0</v>
      </c>
      <c r="L26" s="100">
        <f t="shared" si="10"/>
        <v>0</v>
      </c>
      <c r="M26" s="100">
        <f t="shared" si="10"/>
        <v>3368.7</v>
      </c>
    </row>
    <row r="27" spans="1:13" x14ac:dyDescent="0.25">
      <c r="A27" s="138"/>
      <c r="B27" s="92" t="s">
        <v>29</v>
      </c>
      <c r="C27" s="138"/>
      <c r="D27" s="99"/>
      <c r="E27" s="99"/>
      <c r="F27" s="99"/>
      <c r="G27" s="99"/>
      <c r="H27" s="101">
        <v>0</v>
      </c>
      <c r="I27" s="101">
        <v>0</v>
      </c>
      <c r="J27" s="101">
        <v>0</v>
      </c>
      <c r="K27" s="101">
        <v>0</v>
      </c>
      <c r="L27" s="101">
        <v>0</v>
      </c>
      <c r="M27" s="101">
        <f t="shared" ref="M27:M29" si="11">SUM(H27:L27)</f>
        <v>0</v>
      </c>
    </row>
    <row r="28" spans="1:13" x14ac:dyDescent="0.25">
      <c r="A28" s="138"/>
      <c r="B28" s="92" t="s">
        <v>31</v>
      </c>
      <c r="C28" s="138"/>
      <c r="D28" s="99" t="s">
        <v>30</v>
      </c>
      <c r="E28" s="99" t="s">
        <v>211</v>
      </c>
      <c r="F28" s="99" t="s">
        <v>212</v>
      </c>
      <c r="G28" s="99" t="s">
        <v>213</v>
      </c>
      <c r="H28" s="101">
        <v>0</v>
      </c>
      <c r="I28" s="101">
        <v>0</v>
      </c>
      <c r="J28" s="101">
        <v>33.686999999999998</v>
      </c>
      <c r="K28" s="101">
        <v>0</v>
      </c>
      <c r="L28" s="101">
        <v>0</v>
      </c>
      <c r="M28" s="101">
        <f t="shared" si="11"/>
        <v>33.686999999999998</v>
      </c>
    </row>
    <row r="29" spans="1:13" x14ac:dyDescent="0.25">
      <c r="A29" s="139"/>
      <c r="B29" s="92" t="s">
        <v>32</v>
      </c>
      <c r="C29" s="139"/>
      <c r="D29" s="99" t="s">
        <v>30</v>
      </c>
      <c r="E29" s="99" t="s">
        <v>211</v>
      </c>
      <c r="F29" s="99" t="s">
        <v>214</v>
      </c>
      <c r="G29" s="99" t="s">
        <v>213</v>
      </c>
      <c r="H29" s="101">
        <v>0</v>
      </c>
      <c r="I29" s="101">
        <v>0</v>
      </c>
      <c r="J29" s="101">
        <v>3335.0129999999999</v>
      </c>
      <c r="K29" s="101">
        <v>0</v>
      </c>
      <c r="L29" s="101">
        <v>0</v>
      </c>
      <c r="M29" s="101">
        <f t="shared" si="11"/>
        <v>3335.0129999999999</v>
      </c>
    </row>
    <row r="30" spans="1:13" ht="39.75" customHeight="1" x14ac:dyDescent="0.25">
      <c r="A30" s="137" t="s">
        <v>46</v>
      </c>
      <c r="B30" s="93" t="s">
        <v>15</v>
      </c>
      <c r="C30" s="93" t="s">
        <v>11</v>
      </c>
      <c r="D30" s="94"/>
      <c r="E30" s="94"/>
      <c r="F30" s="94"/>
      <c r="G30" s="94"/>
      <c r="H30" s="47">
        <f>SUM(H31:H33)</f>
        <v>1328.93</v>
      </c>
      <c r="I30" s="47">
        <f t="shared" ref="I30:M30" si="12">SUM(I31:I33)</f>
        <v>840.22</v>
      </c>
      <c r="J30" s="47">
        <f t="shared" si="12"/>
        <v>3450</v>
      </c>
      <c r="K30" s="47">
        <f t="shared" si="12"/>
        <v>5405</v>
      </c>
      <c r="L30" s="47">
        <f t="shared" si="12"/>
        <v>5405</v>
      </c>
      <c r="M30" s="47">
        <f t="shared" si="12"/>
        <v>16429.150000000001</v>
      </c>
    </row>
    <row r="31" spans="1:13" x14ac:dyDescent="0.25">
      <c r="A31" s="138"/>
      <c r="B31" s="92" t="s">
        <v>29</v>
      </c>
      <c r="C31" s="92"/>
      <c r="D31" s="94" t="s">
        <v>30</v>
      </c>
      <c r="E31" s="94" t="s">
        <v>47</v>
      </c>
      <c r="F31" s="94" t="s">
        <v>57</v>
      </c>
      <c r="G31" s="94" t="s">
        <v>48</v>
      </c>
      <c r="H31" s="48">
        <v>1328.93</v>
      </c>
      <c r="I31" s="48">
        <v>840.22</v>
      </c>
      <c r="J31" s="48">
        <v>3450</v>
      </c>
      <c r="K31" s="48">
        <v>5405</v>
      </c>
      <c r="L31" s="48">
        <v>5405</v>
      </c>
      <c r="M31" s="48">
        <f>SUM(H31:L31)</f>
        <v>16429.150000000001</v>
      </c>
    </row>
    <row r="32" spans="1:13" x14ac:dyDescent="0.25">
      <c r="A32" s="138"/>
      <c r="B32" s="92" t="s">
        <v>31</v>
      </c>
      <c r="C32" s="92"/>
      <c r="D32" s="99"/>
      <c r="E32" s="99"/>
      <c r="F32" s="99"/>
      <c r="G32" s="99"/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f t="shared" ref="M32:M33" si="13">SUM(H32:L32)</f>
        <v>0</v>
      </c>
    </row>
    <row r="33" spans="1:13" x14ac:dyDescent="0.25">
      <c r="A33" s="139"/>
      <c r="B33" s="92" t="s">
        <v>32</v>
      </c>
      <c r="C33" s="92"/>
      <c r="D33" s="99"/>
      <c r="E33" s="99"/>
      <c r="F33" s="99"/>
      <c r="G33" s="99"/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f t="shared" si="13"/>
        <v>0</v>
      </c>
    </row>
    <row r="34" spans="1:13" ht="51" x14ac:dyDescent="0.25">
      <c r="A34" s="2" t="s">
        <v>81</v>
      </c>
      <c r="B34" s="39" t="s">
        <v>16</v>
      </c>
      <c r="C34" s="40" t="s">
        <v>11</v>
      </c>
      <c r="D34" s="28" t="s">
        <v>3</v>
      </c>
      <c r="E34" s="28" t="s">
        <v>3</v>
      </c>
      <c r="F34" s="28" t="s">
        <v>3</v>
      </c>
      <c r="G34" s="28" t="s">
        <v>3</v>
      </c>
      <c r="H34" s="28" t="s">
        <v>3</v>
      </c>
      <c r="I34" s="28" t="s">
        <v>3</v>
      </c>
      <c r="J34" s="28" t="s">
        <v>3</v>
      </c>
      <c r="K34" s="28" t="s">
        <v>3</v>
      </c>
      <c r="L34" s="28" t="s">
        <v>3</v>
      </c>
      <c r="M34" s="28" t="s">
        <v>3</v>
      </c>
    </row>
    <row r="35" spans="1:13" ht="51.75" x14ac:dyDescent="0.25">
      <c r="A35" s="2" t="s">
        <v>83</v>
      </c>
      <c r="B35" s="102" t="s">
        <v>82</v>
      </c>
      <c r="C35" s="40" t="s">
        <v>11</v>
      </c>
      <c r="D35" s="28" t="s">
        <v>3</v>
      </c>
      <c r="E35" s="28" t="s">
        <v>3</v>
      </c>
      <c r="F35" s="28" t="s">
        <v>3</v>
      </c>
      <c r="G35" s="28" t="s">
        <v>3</v>
      </c>
      <c r="H35" s="28" t="s">
        <v>3</v>
      </c>
      <c r="I35" s="28" t="s">
        <v>3</v>
      </c>
      <c r="J35" s="28" t="s">
        <v>3</v>
      </c>
      <c r="K35" s="28" t="s">
        <v>3</v>
      </c>
      <c r="L35" s="28" t="s">
        <v>3</v>
      </c>
      <c r="M35" s="28" t="s">
        <v>3</v>
      </c>
    </row>
  </sheetData>
  <mergeCells count="16">
    <mergeCell ref="C26:C29"/>
    <mergeCell ref="A30:A33"/>
    <mergeCell ref="A8:A12"/>
    <mergeCell ref="B8:B9"/>
    <mergeCell ref="A14:A17"/>
    <mergeCell ref="A18:A21"/>
    <mergeCell ref="A22:A25"/>
    <mergeCell ref="A26:A29"/>
    <mergeCell ref="J1:M1"/>
    <mergeCell ref="J2:M2"/>
    <mergeCell ref="A4:M4"/>
    <mergeCell ref="A5:A6"/>
    <mergeCell ref="B5:B6"/>
    <mergeCell ref="C5:C6"/>
    <mergeCell ref="D5:G5"/>
    <mergeCell ref="H5:M5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="110" zoomScaleNormal="110" workbookViewId="0">
      <pane xSplit="8" ySplit="6" topLeftCell="I25" activePane="bottomRight" state="frozen"/>
      <selection pane="topRight" activeCell="I1" sqref="I1"/>
      <selection pane="bottomLeft" activeCell="A7" sqref="A7"/>
      <selection pane="bottomRight" activeCell="G1" sqref="G1:J1"/>
    </sheetView>
  </sheetViews>
  <sheetFormatPr defaultRowHeight="15" x14ac:dyDescent="0.25"/>
  <cols>
    <col min="2" max="2" width="37.42578125" customWidth="1"/>
    <col min="3" max="3" width="13.85546875" customWidth="1"/>
    <col min="4" max="4" width="28.140625" customWidth="1"/>
    <col min="10" max="10" width="10.7109375" customWidth="1"/>
  </cols>
  <sheetData>
    <row r="1" spans="1:10" ht="57" customHeight="1" x14ac:dyDescent="0.25">
      <c r="G1" s="143" t="s">
        <v>228</v>
      </c>
      <c r="H1" s="143"/>
      <c r="I1" s="143"/>
      <c r="J1" s="143"/>
    </row>
    <row r="2" spans="1:10" ht="63.75" customHeight="1" x14ac:dyDescent="0.25">
      <c r="G2" s="117" t="s">
        <v>96</v>
      </c>
      <c r="H2" s="117"/>
      <c r="I2" s="117"/>
      <c r="J2" s="117"/>
    </row>
    <row r="3" spans="1:10" ht="7.5" customHeight="1" x14ac:dyDescent="0.25"/>
    <row r="4" spans="1:10" ht="46.5" customHeight="1" x14ac:dyDescent="0.25">
      <c r="A4" s="108" t="s">
        <v>55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10" ht="42.75" customHeight="1" x14ac:dyDescent="0.25">
      <c r="A5" s="144" t="s">
        <v>17</v>
      </c>
      <c r="B5" s="144" t="s">
        <v>49</v>
      </c>
      <c r="C5" s="146" t="s">
        <v>50</v>
      </c>
      <c r="D5" s="147"/>
      <c r="E5" s="150" t="s">
        <v>21</v>
      </c>
      <c r="F5" s="151"/>
      <c r="G5" s="151"/>
      <c r="H5" s="151"/>
      <c r="I5" s="151"/>
      <c r="J5" s="152"/>
    </row>
    <row r="6" spans="1:10" ht="32.25" customHeight="1" x14ac:dyDescent="0.25">
      <c r="A6" s="145"/>
      <c r="B6" s="145"/>
      <c r="C6" s="148"/>
      <c r="D6" s="149"/>
      <c r="E6" s="10">
        <v>2022</v>
      </c>
      <c r="F6" s="10">
        <v>2023</v>
      </c>
      <c r="G6" s="10">
        <v>2024</v>
      </c>
      <c r="H6" s="10">
        <v>2025</v>
      </c>
      <c r="I6" s="10">
        <v>2026</v>
      </c>
      <c r="J6" s="10" t="s">
        <v>26</v>
      </c>
    </row>
    <row r="7" spans="1:10" s="7" customFormat="1" x14ac:dyDescent="0.25">
      <c r="A7" s="6">
        <v>1</v>
      </c>
      <c r="B7" s="6">
        <v>2</v>
      </c>
      <c r="C7" s="153">
        <v>3</v>
      </c>
      <c r="D7" s="154"/>
      <c r="E7" s="6">
        <v>8</v>
      </c>
      <c r="F7" s="6">
        <v>9</v>
      </c>
      <c r="G7" s="6">
        <v>10</v>
      </c>
      <c r="H7" s="6">
        <v>11</v>
      </c>
      <c r="I7" s="6">
        <v>12</v>
      </c>
      <c r="J7" s="6">
        <v>13</v>
      </c>
    </row>
    <row r="8" spans="1:10" ht="20.25" customHeight="1" x14ac:dyDescent="0.25">
      <c r="A8" s="155" t="s">
        <v>27</v>
      </c>
      <c r="B8" s="157" t="s">
        <v>56</v>
      </c>
      <c r="C8" s="159" t="s">
        <v>28</v>
      </c>
      <c r="D8" s="160"/>
      <c r="E8" s="33">
        <f>SUM(E9:E11)</f>
        <v>31891.69</v>
      </c>
      <c r="F8" s="33">
        <f>SUM(F9:F11)</f>
        <v>19757.620000000003</v>
      </c>
      <c r="G8" s="33">
        <f t="shared" ref="G8:J8" si="0">SUM(G9:G11)</f>
        <v>28923.030000000002</v>
      </c>
      <c r="H8" s="33">
        <f t="shared" si="0"/>
        <v>27116.199999999997</v>
      </c>
      <c r="I8" s="33">
        <f t="shared" si="0"/>
        <v>24258.139999999996</v>
      </c>
      <c r="J8" s="33">
        <f t="shared" si="0"/>
        <v>131946.68</v>
      </c>
    </row>
    <row r="9" spans="1:10" ht="25.5" customHeight="1" x14ac:dyDescent="0.25">
      <c r="A9" s="156"/>
      <c r="B9" s="158"/>
      <c r="C9" s="161" t="s">
        <v>51</v>
      </c>
      <c r="D9" s="11" t="s">
        <v>52</v>
      </c>
      <c r="E9" s="34">
        <f>E13+E17+E21+E29+E25</f>
        <v>10103.08</v>
      </c>
      <c r="F9" s="34">
        <f t="shared" ref="F9:J9" si="1">F13+F17+F21+F29+F25</f>
        <v>10288.76</v>
      </c>
      <c r="G9" s="34">
        <f t="shared" si="1"/>
        <v>16785.060000000001</v>
      </c>
      <c r="H9" s="34">
        <f t="shared" si="1"/>
        <v>18648.599999999999</v>
      </c>
      <c r="I9" s="34">
        <f t="shared" si="1"/>
        <v>16834.739999999998</v>
      </c>
      <c r="J9" s="34">
        <f t="shared" si="1"/>
        <v>72660.239999999991</v>
      </c>
    </row>
    <row r="10" spans="1:10" ht="47.25" customHeight="1" x14ac:dyDescent="0.25">
      <c r="A10" s="156"/>
      <c r="B10" s="158"/>
      <c r="C10" s="162"/>
      <c r="D10" s="12" t="s">
        <v>53</v>
      </c>
      <c r="E10" s="34">
        <f>E14+E18+E22+E30+E26</f>
        <v>21158.309999999998</v>
      </c>
      <c r="F10" s="34">
        <f t="shared" ref="F10:J10" si="2">F14+F18+F22+F30+F26</f>
        <v>8731.4599999999991</v>
      </c>
      <c r="G10" s="34">
        <f t="shared" si="2"/>
        <v>7987.5569999999998</v>
      </c>
      <c r="H10" s="34">
        <f t="shared" si="2"/>
        <v>7468</v>
      </c>
      <c r="I10" s="34">
        <f t="shared" si="2"/>
        <v>6329.8</v>
      </c>
      <c r="J10" s="34">
        <f t="shared" si="2"/>
        <v>51675.127</v>
      </c>
    </row>
    <row r="11" spans="1:10" ht="34.5" x14ac:dyDescent="0.25">
      <c r="A11" s="156"/>
      <c r="B11" s="158"/>
      <c r="C11" s="163"/>
      <c r="D11" s="11" t="s">
        <v>54</v>
      </c>
      <c r="E11" s="34">
        <f>E15+E19+E23+E31+E27</f>
        <v>630.29999999999995</v>
      </c>
      <c r="F11" s="34">
        <f t="shared" ref="F11:J11" si="3">F15+F19+F23+F31+F27</f>
        <v>737.4</v>
      </c>
      <c r="G11" s="34">
        <f t="shared" si="3"/>
        <v>4150.4129999999996</v>
      </c>
      <c r="H11" s="34">
        <f t="shared" si="3"/>
        <v>999.6</v>
      </c>
      <c r="I11" s="34">
        <f t="shared" si="3"/>
        <v>1093.5999999999999</v>
      </c>
      <c r="J11" s="34">
        <f t="shared" si="3"/>
        <v>7611.3129999999992</v>
      </c>
    </row>
    <row r="12" spans="1:10" ht="17.45" customHeight="1" x14ac:dyDescent="0.25">
      <c r="A12" s="161" t="s">
        <v>35</v>
      </c>
      <c r="B12" s="164" t="s">
        <v>36</v>
      </c>
      <c r="C12" s="159" t="s">
        <v>28</v>
      </c>
      <c r="D12" s="160"/>
      <c r="E12" s="33">
        <f>SUM(E13:E15)</f>
        <v>6816.1</v>
      </c>
      <c r="F12" s="33">
        <f t="shared" ref="F12:J12" si="4">SUM(F13:F15)</f>
        <v>7279.09</v>
      </c>
      <c r="G12" s="33">
        <f t="shared" si="4"/>
        <v>7696.06</v>
      </c>
      <c r="H12" s="33">
        <f t="shared" si="4"/>
        <v>8104.6</v>
      </c>
      <c r="I12" s="33">
        <f t="shared" si="4"/>
        <v>7129.74</v>
      </c>
      <c r="J12" s="33">
        <f t="shared" si="4"/>
        <v>37025.589999999997</v>
      </c>
    </row>
    <row r="13" spans="1:10" ht="23.25" x14ac:dyDescent="0.25">
      <c r="A13" s="162"/>
      <c r="B13" s="165"/>
      <c r="C13" s="161" t="s">
        <v>51</v>
      </c>
      <c r="D13" s="11" t="s">
        <v>52</v>
      </c>
      <c r="E13" s="34">
        <v>6816.1</v>
      </c>
      <c r="F13" s="34">
        <v>7279.09</v>
      </c>
      <c r="G13" s="34">
        <v>7696.06</v>
      </c>
      <c r="H13" s="34">
        <v>8104.6</v>
      </c>
      <c r="I13" s="34">
        <v>7129.74</v>
      </c>
      <c r="J13" s="34">
        <f>SUM(E13:I13)</f>
        <v>37025.589999999997</v>
      </c>
    </row>
    <row r="14" spans="1:10" ht="45.75" x14ac:dyDescent="0.25">
      <c r="A14" s="162"/>
      <c r="B14" s="165"/>
      <c r="C14" s="162"/>
      <c r="D14" s="12" t="s">
        <v>53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f t="shared" ref="J14:J15" si="5">SUM(E14:I14)</f>
        <v>0</v>
      </c>
    </row>
    <row r="15" spans="1:10" ht="34.5" x14ac:dyDescent="0.25">
      <c r="A15" s="163"/>
      <c r="B15" s="165"/>
      <c r="C15" s="163"/>
      <c r="D15" s="11" t="s">
        <v>54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f t="shared" si="5"/>
        <v>0</v>
      </c>
    </row>
    <row r="16" spans="1:10" ht="20.25" customHeight="1" x14ac:dyDescent="0.25">
      <c r="A16" s="161" t="s">
        <v>44</v>
      </c>
      <c r="B16" s="164" t="s">
        <v>37</v>
      </c>
      <c r="C16" s="159" t="s">
        <v>28</v>
      </c>
      <c r="D16" s="160"/>
      <c r="E16" s="33">
        <f>SUM(E17:E19)</f>
        <v>6257</v>
      </c>
      <c r="F16" s="33">
        <f t="shared" ref="F16:J16" si="6">SUM(F17:F19)</f>
        <v>7500</v>
      </c>
      <c r="G16" s="33">
        <f t="shared" si="6"/>
        <v>10891</v>
      </c>
      <c r="H16" s="33">
        <f t="shared" si="6"/>
        <v>10503</v>
      </c>
      <c r="I16" s="33">
        <f t="shared" si="6"/>
        <v>9608.2000000000007</v>
      </c>
      <c r="J16" s="33">
        <f t="shared" si="6"/>
        <v>44759.199999999997</v>
      </c>
    </row>
    <row r="17" spans="1:10" ht="23.25" x14ac:dyDescent="0.25">
      <c r="A17" s="162"/>
      <c r="B17" s="165"/>
      <c r="C17" s="161" t="s">
        <v>51</v>
      </c>
      <c r="D17" s="11" t="s">
        <v>52</v>
      </c>
      <c r="E17" s="34">
        <v>1403</v>
      </c>
      <c r="F17" s="34">
        <v>1562</v>
      </c>
      <c r="G17" s="34">
        <v>4600</v>
      </c>
      <c r="H17" s="34">
        <v>4300</v>
      </c>
      <c r="I17" s="34">
        <v>4300</v>
      </c>
      <c r="J17" s="34">
        <f>SUM(E17:I17)</f>
        <v>16165</v>
      </c>
    </row>
    <row r="18" spans="1:10" ht="45.75" x14ac:dyDescent="0.25">
      <c r="A18" s="162"/>
      <c r="B18" s="165"/>
      <c r="C18" s="162"/>
      <c r="D18" s="12" t="s">
        <v>53</v>
      </c>
      <c r="E18" s="34">
        <v>4854</v>
      </c>
      <c r="F18" s="34">
        <v>5938</v>
      </c>
      <c r="G18" s="34">
        <v>6291</v>
      </c>
      <c r="H18" s="34">
        <v>6203</v>
      </c>
      <c r="I18" s="34">
        <v>5308.2</v>
      </c>
      <c r="J18" s="34">
        <f t="shared" ref="J18:J19" si="7">SUM(E18:I18)</f>
        <v>28594.2</v>
      </c>
    </row>
    <row r="19" spans="1:10" ht="36" customHeight="1" x14ac:dyDescent="0.25">
      <c r="A19" s="163"/>
      <c r="B19" s="166"/>
      <c r="C19" s="163"/>
      <c r="D19" s="11" t="s">
        <v>54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f t="shared" si="7"/>
        <v>0</v>
      </c>
    </row>
    <row r="20" spans="1:10" ht="20.45" customHeight="1" x14ac:dyDescent="0.25">
      <c r="A20" s="161" t="s">
        <v>45</v>
      </c>
      <c r="B20" s="164" t="s">
        <v>14</v>
      </c>
      <c r="C20" s="159" t="s">
        <v>28</v>
      </c>
      <c r="D20" s="160"/>
      <c r="E20" s="33">
        <f>SUM(E21:E23)</f>
        <v>17489.66</v>
      </c>
      <c r="F20" s="33">
        <f t="shared" ref="F20:I20" si="8">SUM(F21:F23)</f>
        <v>4138.3099999999995</v>
      </c>
      <c r="G20" s="33">
        <f t="shared" si="8"/>
        <v>3517.27</v>
      </c>
      <c r="H20" s="33">
        <f t="shared" si="8"/>
        <v>3103.6</v>
      </c>
      <c r="I20" s="33">
        <f t="shared" si="8"/>
        <v>2115.1999999999998</v>
      </c>
      <c r="J20" s="33">
        <f>SUM(J21:J23)</f>
        <v>30364.039999999997</v>
      </c>
    </row>
    <row r="21" spans="1:10" ht="23.25" x14ac:dyDescent="0.25">
      <c r="A21" s="162"/>
      <c r="B21" s="165"/>
      <c r="C21" s="161" t="s">
        <v>51</v>
      </c>
      <c r="D21" s="11" t="s">
        <v>52</v>
      </c>
      <c r="E21" s="34">
        <v>555.04999999999995</v>
      </c>
      <c r="F21" s="34">
        <v>607.45000000000005</v>
      </c>
      <c r="G21" s="34">
        <v>1039</v>
      </c>
      <c r="H21" s="34">
        <v>839</v>
      </c>
      <c r="I21" s="34">
        <v>0</v>
      </c>
      <c r="J21" s="34">
        <f>SUM(E21:I21)</f>
        <v>3040.5</v>
      </c>
    </row>
    <row r="22" spans="1:10" ht="45.75" x14ac:dyDescent="0.25">
      <c r="A22" s="162"/>
      <c r="B22" s="165"/>
      <c r="C22" s="162"/>
      <c r="D22" s="12" t="s">
        <v>53</v>
      </c>
      <c r="E22" s="34">
        <v>16304.31</v>
      </c>
      <c r="F22" s="34">
        <v>2793.46</v>
      </c>
      <c r="G22" s="34">
        <v>1662.87</v>
      </c>
      <c r="H22" s="34">
        <v>1265</v>
      </c>
      <c r="I22" s="34">
        <v>1021.6</v>
      </c>
      <c r="J22" s="34">
        <f t="shared" ref="J22:J23" si="9">SUM(E22:I22)</f>
        <v>23047.239999999998</v>
      </c>
    </row>
    <row r="23" spans="1:10" ht="34.5" x14ac:dyDescent="0.25">
      <c r="A23" s="163"/>
      <c r="B23" s="166"/>
      <c r="C23" s="163"/>
      <c r="D23" s="11" t="s">
        <v>54</v>
      </c>
      <c r="E23" s="34">
        <v>630.29999999999995</v>
      </c>
      <c r="F23" s="34">
        <v>737.4</v>
      </c>
      <c r="G23" s="34">
        <v>815.4</v>
      </c>
      <c r="H23" s="34">
        <v>999.6</v>
      </c>
      <c r="I23" s="34">
        <v>1093.5999999999999</v>
      </c>
      <c r="J23" s="34">
        <f t="shared" si="9"/>
        <v>4276.2999999999993</v>
      </c>
    </row>
    <row r="24" spans="1:10" x14ac:dyDescent="0.25">
      <c r="A24" s="161" t="s">
        <v>210</v>
      </c>
      <c r="B24" s="164" t="s">
        <v>191</v>
      </c>
      <c r="C24" s="159" t="s">
        <v>28</v>
      </c>
      <c r="D24" s="160"/>
      <c r="E24" s="33">
        <f>SUM(E25:E27)</f>
        <v>0</v>
      </c>
      <c r="F24" s="33">
        <f t="shared" ref="F24:J24" si="10">SUM(F25:F27)</f>
        <v>0</v>
      </c>
      <c r="G24" s="33">
        <f t="shared" si="10"/>
        <v>3368.7</v>
      </c>
      <c r="H24" s="33">
        <f t="shared" si="10"/>
        <v>0</v>
      </c>
      <c r="I24" s="33">
        <f t="shared" si="10"/>
        <v>0</v>
      </c>
      <c r="J24" s="33">
        <f t="shared" si="10"/>
        <v>3368.7</v>
      </c>
    </row>
    <row r="25" spans="1:10" ht="23.25" x14ac:dyDescent="0.25">
      <c r="A25" s="162"/>
      <c r="B25" s="165"/>
      <c r="C25" s="161" t="s">
        <v>51</v>
      </c>
      <c r="D25" s="11" t="s">
        <v>52</v>
      </c>
      <c r="E25" s="34">
        <v>0</v>
      </c>
      <c r="F25" s="34">
        <v>0</v>
      </c>
      <c r="G25" s="89">
        <v>0</v>
      </c>
      <c r="H25" s="89">
        <v>0</v>
      </c>
      <c r="I25" s="89">
        <v>0</v>
      </c>
      <c r="J25" s="34">
        <f>SUM(E25:I25)</f>
        <v>0</v>
      </c>
    </row>
    <row r="26" spans="1:10" ht="45.75" x14ac:dyDescent="0.25">
      <c r="A26" s="162"/>
      <c r="B26" s="165"/>
      <c r="C26" s="162"/>
      <c r="D26" s="12" t="s">
        <v>53</v>
      </c>
      <c r="E26" s="34">
        <v>0</v>
      </c>
      <c r="F26" s="34">
        <v>0</v>
      </c>
      <c r="G26" s="89">
        <v>33.686999999999998</v>
      </c>
      <c r="H26" s="89">
        <v>0</v>
      </c>
      <c r="I26" s="89">
        <v>0</v>
      </c>
      <c r="J26" s="34">
        <f t="shared" ref="J26:J27" si="11">SUM(E26:I26)</f>
        <v>33.686999999999998</v>
      </c>
    </row>
    <row r="27" spans="1:10" ht="38.25" customHeight="1" x14ac:dyDescent="0.25">
      <c r="A27" s="163"/>
      <c r="B27" s="166"/>
      <c r="C27" s="163"/>
      <c r="D27" s="11" t="s">
        <v>54</v>
      </c>
      <c r="E27" s="34">
        <v>0</v>
      </c>
      <c r="F27" s="34">
        <v>0</v>
      </c>
      <c r="G27" s="89">
        <v>3335.0129999999999</v>
      </c>
      <c r="H27" s="89">
        <v>0</v>
      </c>
      <c r="I27" s="89">
        <v>0</v>
      </c>
      <c r="J27" s="34">
        <f t="shared" si="11"/>
        <v>3335.0129999999999</v>
      </c>
    </row>
    <row r="28" spans="1:10" ht="16.5" customHeight="1" x14ac:dyDescent="0.25">
      <c r="A28" s="161" t="s">
        <v>46</v>
      </c>
      <c r="B28" s="164" t="s">
        <v>15</v>
      </c>
      <c r="C28" s="159" t="s">
        <v>28</v>
      </c>
      <c r="D28" s="160"/>
      <c r="E28" s="33">
        <f>SUM(E29:E31)</f>
        <v>1328.93</v>
      </c>
      <c r="F28" s="33">
        <f t="shared" ref="F28:J28" si="12">SUM(F29:F31)</f>
        <v>840.22</v>
      </c>
      <c r="G28" s="33">
        <f t="shared" si="12"/>
        <v>3450</v>
      </c>
      <c r="H28" s="33">
        <f t="shared" si="12"/>
        <v>5405</v>
      </c>
      <c r="I28" s="33">
        <f t="shared" si="12"/>
        <v>5405</v>
      </c>
      <c r="J28" s="33">
        <f t="shared" si="12"/>
        <v>16429.150000000001</v>
      </c>
    </row>
    <row r="29" spans="1:10" ht="23.25" x14ac:dyDescent="0.25">
      <c r="A29" s="162"/>
      <c r="B29" s="165"/>
      <c r="C29" s="161" t="s">
        <v>51</v>
      </c>
      <c r="D29" s="11" t="s">
        <v>52</v>
      </c>
      <c r="E29" s="34">
        <v>1328.93</v>
      </c>
      <c r="F29" s="34">
        <v>840.22</v>
      </c>
      <c r="G29" s="34">
        <v>3450</v>
      </c>
      <c r="H29" s="34">
        <v>5405</v>
      </c>
      <c r="I29" s="34">
        <v>5405</v>
      </c>
      <c r="J29" s="34">
        <f>SUM(E29:I29)</f>
        <v>16429.150000000001</v>
      </c>
    </row>
    <row r="30" spans="1:10" ht="45.75" x14ac:dyDescent="0.25">
      <c r="A30" s="162"/>
      <c r="B30" s="165"/>
      <c r="C30" s="162"/>
      <c r="D30" s="12" t="s">
        <v>53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f t="shared" ref="J30:J31" si="13">SUM(E30:I30)</f>
        <v>0</v>
      </c>
    </row>
    <row r="31" spans="1:10" ht="34.5" x14ac:dyDescent="0.25">
      <c r="A31" s="163"/>
      <c r="B31" s="166"/>
      <c r="C31" s="163"/>
      <c r="D31" s="11" t="s">
        <v>54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f t="shared" si="13"/>
        <v>0</v>
      </c>
    </row>
  </sheetData>
  <mergeCells count="32">
    <mergeCell ref="A20:A23"/>
    <mergeCell ref="B20:B23"/>
    <mergeCell ref="C20:D20"/>
    <mergeCell ref="C21:C23"/>
    <mergeCell ref="A28:A31"/>
    <mergeCell ref="B28:B31"/>
    <mergeCell ref="C28:D28"/>
    <mergeCell ref="C29:C31"/>
    <mergeCell ref="A24:A27"/>
    <mergeCell ref="B24:B27"/>
    <mergeCell ref="C25:C27"/>
    <mergeCell ref="C24:D24"/>
    <mergeCell ref="A12:A15"/>
    <mergeCell ref="B12:B15"/>
    <mergeCell ref="C12:D12"/>
    <mergeCell ref="C13:C15"/>
    <mergeCell ref="A16:A19"/>
    <mergeCell ref="B16:B19"/>
    <mergeCell ref="C16:D16"/>
    <mergeCell ref="C17:C19"/>
    <mergeCell ref="C7:D7"/>
    <mergeCell ref="A8:A11"/>
    <mergeCell ref="B8:B11"/>
    <mergeCell ref="C8:D8"/>
    <mergeCell ref="C9:C11"/>
    <mergeCell ref="G1:J1"/>
    <mergeCell ref="G2:J2"/>
    <mergeCell ref="A4:J4"/>
    <mergeCell ref="A5:A6"/>
    <mergeCell ref="B5:B6"/>
    <mergeCell ref="C5:D6"/>
    <mergeCell ref="E5:J5"/>
  </mergeCells>
  <pageMargins left="0.70866141732283472" right="0.70866141732283472" top="0.74803149606299213" bottom="0.74803149606299213" header="0.31496062992125984" footer="0.31496062992125984"/>
  <pageSetup paperSize="9" scale="90" fitToHeight="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"/>
  <sheetViews>
    <sheetView tabSelected="1" workbookViewId="0">
      <selection activeCell="S9" sqref="S9"/>
    </sheetView>
  </sheetViews>
  <sheetFormatPr defaultRowHeight="15" x14ac:dyDescent="0.25"/>
  <cols>
    <col min="1" max="1" width="19.5703125" customWidth="1"/>
    <col min="2" max="2" width="9.85546875" customWidth="1"/>
    <col min="3" max="3" width="6.85546875" customWidth="1"/>
    <col min="4" max="4" width="7.140625" customWidth="1"/>
    <col min="5" max="5" width="21.8554687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9.7109375" customWidth="1"/>
    <col min="13" max="13" width="5.42578125" style="32" customWidth="1"/>
    <col min="14" max="14" width="8.28515625" customWidth="1"/>
    <col min="15" max="15" width="8.7109375" customWidth="1"/>
    <col min="16" max="16" width="7.85546875" customWidth="1"/>
  </cols>
  <sheetData>
    <row r="1" spans="1:25" ht="54.75" customHeight="1" x14ac:dyDescent="0.25">
      <c r="L1" s="143" t="s">
        <v>229</v>
      </c>
      <c r="M1" s="143"/>
      <c r="N1" s="143"/>
      <c r="O1" s="143"/>
      <c r="P1" s="143"/>
    </row>
    <row r="2" spans="1:25" ht="69" customHeight="1" x14ac:dyDescent="0.25">
      <c r="G2" s="13"/>
      <c r="H2" s="13"/>
      <c r="I2" s="13"/>
      <c r="J2" s="13"/>
      <c r="L2" s="172" t="s">
        <v>97</v>
      </c>
      <c r="M2" s="172"/>
      <c r="N2" s="172"/>
      <c r="O2" s="172"/>
      <c r="P2" s="172"/>
      <c r="U2" s="167"/>
      <c r="V2" s="167"/>
      <c r="W2" s="167"/>
      <c r="X2" s="167"/>
      <c r="Y2" s="167"/>
    </row>
    <row r="4" spans="1:25" ht="37.5" customHeight="1" x14ac:dyDescent="0.25">
      <c r="A4" s="173" t="s">
        <v>109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</row>
    <row r="5" spans="1:25" ht="30.75" customHeight="1" x14ac:dyDescent="0.25">
      <c r="A5" s="174" t="s">
        <v>58</v>
      </c>
      <c r="B5" s="174" t="s">
        <v>59</v>
      </c>
      <c r="C5" s="177" t="s">
        <v>7</v>
      </c>
      <c r="D5" s="178"/>
      <c r="E5" s="179" t="s">
        <v>60</v>
      </c>
      <c r="F5" s="180"/>
      <c r="G5" s="180"/>
      <c r="H5" s="180"/>
      <c r="I5" s="180"/>
      <c r="J5" s="181"/>
      <c r="K5" s="182" t="s">
        <v>20</v>
      </c>
      <c r="L5" s="183"/>
      <c r="M5" s="184"/>
      <c r="N5" s="185" t="s">
        <v>61</v>
      </c>
      <c r="O5" s="186"/>
      <c r="P5" s="187"/>
    </row>
    <row r="6" spans="1:25" x14ac:dyDescent="0.25">
      <c r="A6" s="175"/>
      <c r="B6" s="175"/>
      <c r="C6" s="188" t="s">
        <v>8</v>
      </c>
      <c r="D6" s="188" t="s">
        <v>9</v>
      </c>
      <c r="E6" s="155" t="s">
        <v>62</v>
      </c>
      <c r="F6" s="155" t="s">
        <v>63</v>
      </c>
      <c r="G6" s="193" t="s">
        <v>64</v>
      </c>
      <c r="H6" s="194"/>
      <c r="I6" s="194"/>
      <c r="J6" s="195"/>
      <c r="K6" s="191" t="s">
        <v>65</v>
      </c>
      <c r="L6" s="191" t="s">
        <v>66</v>
      </c>
      <c r="M6" s="196" t="s">
        <v>67</v>
      </c>
      <c r="N6" s="191" t="s">
        <v>105</v>
      </c>
      <c r="O6" s="191" t="s">
        <v>106</v>
      </c>
      <c r="P6" s="191" t="s">
        <v>110</v>
      </c>
    </row>
    <row r="7" spans="1:25" ht="56.25" customHeight="1" x14ac:dyDescent="0.25">
      <c r="A7" s="176"/>
      <c r="B7" s="176"/>
      <c r="C7" s="189"/>
      <c r="D7" s="189"/>
      <c r="E7" s="190"/>
      <c r="F7" s="190"/>
      <c r="G7" s="14" t="s">
        <v>68</v>
      </c>
      <c r="H7" s="14" t="s">
        <v>69</v>
      </c>
      <c r="I7" s="14" t="s">
        <v>71</v>
      </c>
      <c r="J7" s="14" t="s">
        <v>72</v>
      </c>
      <c r="K7" s="192"/>
      <c r="L7" s="192"/>
      <c r="M7" s="197"/>
      <c r="N7" s="192"/>
      <c r="O7" s="192"/>
      <c r="P7" s="192"/>
    </row>
    <row r="8" spans="1:25" s="7" customFormat="1" x14ac:dyDescent="0.25">
      <c r="A8" s="15" t="s">
        <v>70</v>
      </c>
      <c r="B8" s="15" t="s">
        <v>10</v>
      </c>
      <c r="C8" s="16">
        <v>3</v>
      </c>
      <c r="D8" s="10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17">
        <v>11</v>
      </c>
      <c r="L8" s="17">
        <v>12</v>
      </c>
      <c r="M8" s="30">
        <v>13</v>
      </c>
      <c r="N8" s="17">
        <v>14</v>
      </c>
      <c r="O8" s="17">
        <v>15</v>
      </c>
      <c r="P8" s="17">
        <v>16</v>
      </c>
    </row>
    <row r="9" spans="1:25" ht="66" customHeight="1" x14ac:dyDescent="0.25">
      <c r="A9" s="22" t="s">
        <v>73</v>
      </c>
      <c r="B9" s="19" t="s">
        <v>11</v>
      </c>
      <c r="C9" s="18">
        <v>2022</v>
      </c>
      <c r="D9" s="1">
        <v>2026</v>
      </c>
      <c r="E9" s="51" t="s">
        <v>3</v>
      </c>
      <c r="F9" s="51" t="s">
        <v>3</v>
      </c>
      <c r="G9" s="51" t="s">
        <v>3</v>
      </c>
      <c r="H9" s="51" t="s">
        <v>3</v>
      </c>
      <c r="I9" s="51" t="s">
        <v>3</v>
      </c>
      <c r="J9" s="51" t="s">
        <v>3</v>
      </c>
      <c r="K9" s="51" t="s">
        <v>3</v>
      </c>
      <c r="L9" s="51" t="s">
        <v>3</v>
      </c>
      <c r="M9" s="51" t="s">
        <v>3</v>
      </c>
      <c r="N9" s="36">
        <f>N11+N12+N13+N15+N14</f>
        <v>28923.030000000002</v>
      </c>
      <c r="O9" s="36">
        <f t="shared" ref="O9:P9" si="0">O11+O12+O13+O15+O14</f>
        <v>27116.199999999997</v>
      </c>
      <c r="P9" s="36">
        <f t="shared" si="0"/>
        <v>24258.140000000003</v>
      </c>
    </row>
    <row r="10" spans="1:25" ht="115.5" customHeight="1" x14ac:dyDescent="0.25">
      <c r="A10" s="41" t="s">
        <v>85</v>
      </c>
      <c r="B10" s="9" t="s">
        <v>13</v>
      </c>
      <c r="C10" s="18">
        <v>2022</v>
      </c>
      <c r="D10" s="1">
        <v>2026</v>
      </c>
      <c r="E10" s="41" t="s">
        <v>84</v>
      </c>
      <c r="F10" s="26" t="s">
        <v>1</v>
      </c>
      <c r="G10" s="51">
        <v>0</v>
      </c>
      <c r="H10" s="51">
        <v>100</v>
      </c>
      <c r="I10" s="51">
        <v>100</v>
      </c>
      <c r="J10" s="51">
        <v>100</v>
      </c>
      <c r="K10" s="51" t="s">
        <v>3</v>
      </c>
      <c r="L10" s="51" t="s">
        <v>3</v>
      </c>
      <c r="M10" s="51" t="s">
        <v>3</v>
      </c>
      <c r="N10" s="51" t="s">
        <v>3</v>
      </c>
      <c r="O10" s="51" t="s">
        <v>3</v>
      </c>
      <c r="P10" s="51" t="s">
        <v>3</v>
      </c>
    </row>
    <row r="11" spans="1:25" ht="204" customHeight="1" x14ac:dyDescent="0.25">
      <c r="A11" s="23" t="s">
        <v>74</v>
      </c>
      <c r="B11" s="19" t="s">
        <v>11</v>
      </c>
      <c r="C11" s="20">
        <v>2022</v>
      </c>
      <c r="D11" s="20">
        <v>2026</v>
      </c>
      <c r="E11" s="25" t="s">
        <v>79</v>
      </c>
      <c r="F11" s="26" t="s">
        <v>1</v>
      </c>
      <c r="G11" s="46">
        <v>100</v>
      </c>
      <c r="H11" s="46">
        <v>100</v>
      </c>
      <c r="I11" s="46">
        <v>100</v>
      </c>
      <c r="J11" s="46">
        <v>100</v>
      </c>
      <c r="K11" s="50" t="s">
        <v>103</v>
      </c>
      <c r="L11" s="27" t="s">
        <v>39</v>
      </c>
      <c r="M11" s="31" t="s">
        <v>112</v>
      </c>
      <c r="N11" s="36">
        <v>7696.06</v>
      </c>
      <c r="O11" s="36">
        <v>8104.6</v>
      </c>
      <c r="P11" s="36">
        <v>7129.74</v>
      </c>
    </row>
    <row r="12" spans="1:25" ht="96.75" customHeight="1" x14ac:dyDescent="0.25">
      <c r="A12" s="23" t="s">
        <v>86</v>
      </c>
      <c r="B12" s="19" t="s">
        <v>11</v>
      </c>
      <c r="C12" s="20">
        <v>2022</v>
      </c>
      <c r="D12" s="20">
        <v>2026</v>
      </c>
      <c r="E12" s="25" t="s">
        <v>75</v>
      </c>
      <c r="F12" s="20" t="s">
        <v>2</v>
      </c>
      <c r="G12" s="26">
        <v>1.4</v>
      </c>
      <c r="H12" s="46">
        <v>1.76</v>
      </c>
      <c r="I12" s="46">
        <v>1.1499999999999999</v>
      </c>
      <c r="J12" s="46" t="s">
        <v>99</v>
      </c>
      <c r="K12" s="21">
        <v>1401</v>
      </c>
      <c r="L12" s="8" t="s">
        <v>111</v>
      </c>
      <c r="M12" s="31">
        <v>510</v>
      </c>
      <c r="N12" s="36">
        <v>10891</v>
      </c>
      <c r="O12" s="36">
        <v>10503</v>
      </c>
      <c r="P12" s="36">
        <v>9608.2000000000007</v>
      </c>
    </row>
    <row r="13" spans="1:25" ht="180" customHeight="1" x14ac:dyDescent="0.25">
      <c r="A13" s="23" t="s">
        <v>88</v>
      </c>
      <c r="B13" s="19" t="s">
        <v>11</v>
      </c>
      <c r="C13" s="20">
        <v>2022</v>
      </c>
      <c r="D13" s="20">
        <v>2026</v>
      </c>
      <c r="E13" s="25" t="s">
        <v>78</v>
      </c>
      <c r="F13" s="28" t="s">
        <v>1</v>
      </c>
      <c r="G13" s="26">
        <v>100</v>
      </c>
      <c r="H13" s="26">
        <v>100</v>
      </c>
      <c r="I13" s="26">
        <v>100</v>
      </c>
      <c r="J13" s="26">
        <v>100</v>
      </c>
      <c r="K13" s="35" t="s">
        <v>223</v>
      </c>
      <c r="L13" s="103" t="s">
        <v>224</v>
      </c>
      <c r="M13" s="35" t="s">
        <v>94</v>
      </c>
      <c r="N13" s="36">
        <v>3517.27</v>
      </c>
      <c r="O13" s="36">
        <v>3103.6</v>
      </c>
      <c r="P13" s="36">
        <v>2115.1999999999998</v>
      </c>
    </row>
    <row r="14" spans="1:25" ht="158.25" customHeight="1" x14ac:dyDescent="0.25">
      <c r="A14" s="23" t="s">
        <v>191</v>
      </c>
      <c r="B14" s="19" t="s">
        <v>11</v>
      </c>
      <c r="C14" s="90">
        <v>2024</v>
      </c>
      <c r="D14" s="90">
        <v>2024</v>
      </c>
      <c r="E14" s="25" t="s">
        <v>78</v>
      </c>
      <c r="F14" s="28" t="s">
        <v>1</v>
      </c>
      <c r="G14" s="26">
        <v>100</v>
      </c>
      <c r="H14" s="26">
        <v>100</v>
      </c>
      <c r="I14" s="26">
        <v>100</v>
      </c>
      <c r="J14" s="26">
        <v>100</v>
      </c>
      <c r="K14" s="35" t="s">
        <v>211</v>
      </c>
      <c r="L14" s="35" t="s">
        <v>216</v>
      </c>
      <c r="M14" s="35" t="s">
        <v>213</v>
      </c>
      <c r="N14" s="36">
        <v>3368.7</v>
      </c>
      <c r="O14" s="36">
        <v>0</v>
      </c>
      <c r="P14" s="36">
        <v>0</v>
      </c>
    </row>
    <row r="15" spans="1:25" ht="159" customHeight="1" x14ac:dyDescent="0.25">
      <c r="A15" s="19" t="s">
        <v>87</v>
      </c>
      <c r="B15" s="44" t="s">
        <v>11</v>
      </c>
      <c r="C15" s="20">
        <v>2022</v>
      </c>
      <c r="D15" s="20">
        <v>2026</v>
      </c>
      <c r="E15" s="25" t="s">
        <v>76</v>
      </c>
      <c r="F15" s="29" t="s">
        <v>1</v>
      </c>
      <c r="G15" s="28">
        <v>0.51</v>
      </c>
      <c r="H15" s="52">
        <v>0.4</v>
      </c>
      <c r="I15" s="52">
        <v>0.2</v>
      </c>
      <c r="J15" s="52" t="s">
        <v>101</v>
      </c>
      <c r="K15" s="21">
        <v>1301</v>
      </c>
      <c r="L15" s="27" t="s">
        <v>57</v>
      </c>
      <c r="M15" s="21">
        <v>730</v>
      </c>
      <c r="N15" s="43">
        <v>3450</v>
      </c>
      <c r="O15" s="43">
        <v>5405</v>
      </c>
      <c r="P15" s="43">
        <v>5405</v>
      </c>
    </row>
    <row r="16" spans="1:25" ht="97.5" customHeight="1" x14ac:dyDescent="0.25">
      <c r="A16" s="42" t="s">
        <v>89</v>
      </c>
      <c r="B16" s="38" t="s">
        <v>11</v>
      </c>
      <c r="C16" s="37">
        <v>2022</v>
      </c>
      <c r="D16" s="37">
        <v>2026</v>
      </c>
      <c r="E16" s="25" t="s">
        <v>77</v>
      </c>
      <c r="F16" s="29" t="s">
        <v>1</v>
      </c>
      <c r="G16" s="52">
        <v>100</v>
      </c>
      <c r="H16" s="52">
        <v>100</v>
      </c>
      <c r="I16" s="52">
        <v>100</v>
      </c>
      <c r="J16" s="52" t="s">
        <v>4</v>
      </c>
      <c r="K16" s="51" t="s">
        <v>3</v>
      </c>
      <c r="L16" s="51" t="s">
        <v>3</v>
      </c>
      <c r="M16" s="51" t="s">
        <v>3</v>
      </c>
      <c r="N16" s="51" t="s">
        <v>3</v>
      </c>
      <c r="O16" s="51" t="s">
        <v>3</v>
      </c>
      <c r="P16" s="51" t="s">
        <v>3</v>
      </c>
    </row>
    <row r="17" spans="1:19" ht="108" customHeight="1" x14ac:dyDescent="0.25">
      <c r="A17" s="169" t="s">
        <v>90</v>
      </c>
      <c r="B17" s="168" t="s">
        <v>11</v>
      </c>
      <c r="C17" s="171">
        <v>2022</v>
      </c>
      <c r="D17" s="171">
        <v>2026</v>
      </c>
      <c r="E17" s="5" t="s">
        <v>91</v>
      </c>
      <c r="F17" s="2" t="s">
        <v>0</v>
      </c>
      <c r="G17" s="53" t="s">
        <v>100</v>
      </c>
      <c r="H17" s="53" t="s">
        <v>100</v>
      </c>
      <c r="I17" s="53" t="s">
        <v>100</v>
      </c>
      <c r="J17" s="53" t="s">
        <v>5</v>
      </c>
      <c r="K17" s="51" t="s">
        <v>3</v>
      </c>
      <c r="L17" s="51" t="s">
        <v>3</v>
      </c>
      <c r="M17" s="51" t="s">
        <v>3</v>
      </c>
      <c r="N17" s="51" t="s">
        <v>3</v>
      </c>
      <c r="O17" s="51" t="s">
        <v>3</v>
      </c>
      <c r="P17" s="51" t="s">
        <v>3</v>
      </c>
    </row>
    <row r="18" spans="1:19" ht="310.5" customHeight="1" x14ac:dyDescent="0.25">
      <c r="A18" s="170"/>
      <c r="B18" s="168"/>
      <c r="C18" s="171"/>
      <c r="D18" s="171"/>
      <c r="E18" s="5" t="s">
        <v>92</v>
      </c>
      <c r="F18" s="2" t="s">
        <v>6</v>
      </c>
      <c r="G18" s="53" t="s">
        <v>102</v>
      </c>
      <c r="H18" s="53" t="s">
        <v>107</v>
      </c>
      <c r="I18" s="53" t="s">
        <v>217</v>
      </c>
      <c r="J18" s="53" t="s">
        <v>104</v>
      </c>
      <c r="K18" s="51" t="s">
        <v>3</v>
      </c>
      <c r="L18" s="51" t="s">
        <v>3</v>
      </c>
      <c r="M18" s="51" t="s">
        <v>3</v>
      </c>
      <c r="N18" s="51" t="s">
        <v>3</v>
      </c>
      <c r="O18" s="51" t="s">
        <v>3</v>
      </c>
      <c r="P18" s="51" t="s">
        <v>3</v>
      </c>
    </row>
    <row r="19" spans="1:19" x14ac:dyDescent="0.25">
      <c r="A19" s="24"/>
    </row>
    <row r="20" spans="1:19" x14ac:dyDescent="0.25">
      <c r="A20" s="24"/>
      <c r="S20" t="s">
        <v>93</v>
      </c>
    </row>
    <row r="21" spans="1:19" x14ac:dyDescent="0.25">
      <c r="A21" s="24"/>
    </row>
    <row r="22" spans="1:19" x14ac:dyDescent="0.25">
      <c r="A22" s="24"/>
    </row>
    <row r="23" spans="1:19" x14ac:dyDescent="0.25">
      <c r="A23" s="24"/>
    </row>
    <row r="24" spans="1:19" x14ac:dyDescent="0.25">
      <c r="A24" s="24"/>
    </row>
    <row r="25" spans="1:19" x14ac:dyDescent="0.25">
      <c r="A25" s="24"/>
    </row>
    <row r="26" spans="1:19" x14ac:dyDescent="0.25">
      <c r="A26" s="24"/>
    </row>
    <row r="27" spans="1:19" x14ac:dyDescent="0.25">
      <c r="A27" s="24"/>
    </row>
    <row r="28" spans="1:19" x14ac:dyDescent="0.25">
      <c r="A28" s="24"/>
    </row>
    <row r="29" spans="1:19" x14ac:dyDescent="0.25">
      <c r="A29" s="24"/>
    </row>
    <row r="30" spans="1:19" x14ac:dyDescent="0.25">
      <c r="A30" s="24"/>
    </row>
    <row r="31" spans="1:19" x14ac:dyDescent="0.25">
      <c r="A31" s="24"/>
    </row>
    <row r="32" spans="1:19" x14ac:dyDescent="0.25">
      <c r="A32" s="24"/>
    </row>
    <row r="33" spans="1:1" x14ac:dyDescent="0.25">
      <c r="A33" s="24"/>
    </row>
    <row r="34" spans="1:1" x14ac:dyDescent="0.25">
      <c r="A34" s="24"/>
    </row>
    <row r="35" spans="1:1" x14ac:dyDescent="0.25">
      <c r="A35" s="24"/>
    </row>
    <row r="36" spans="1:1" x14ac:dyDescent="0.25">
      <c r="A36" s="24"/>
    </row>
  </sheetData>
  <mergeCells count="25">
    <mergeCell ref="E6:E7"/>
    <mergeCell ref="F6:F7"/>
    <mergeCell ref="O6:O7"/>
    <mergeCell ref="P6:P7"/>
    <mergeCell ref="G6:J6"/>
    <mergeCell ref="K6:K7"/>
    <mergeCell ref="L6:L7"/>
    <mergeCell ref="M6:M7"/>
    <mergeCell ref="N6:N7"/>
    <mergeCell ref="L1:P1"/>
    <mergeCell ref="U2:Y2"/>
    <mergeCell ref="B17:B18"/>
    <mergeCell ref="A17:A18"/>
    <mergeCell ref="C17:C18"/>
    <mergeCell ref="D17:D18"/>
    <mergeCell ref="L2:P2"/>
    <mergeCell ref="A4:P4"/>
    <mergeCell ref="A5:A7"/>
    <mergeCell ref="B5:B7"/>
    <mergeCell ref="C5:D5"/>
    <mergeCell ref="E5:J5"/>
    <mergeCell ref="K5:M5"/>
    <mergeCell ref="N5:P5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приложение_1</vt:lpstr>
      <vt:lpstr>приложение_2</vt:lpstr>
      <vt:lpstr>приложение_3</vt:lpstr>
      <vt:lpstr>приложение_4</vt:lpstr>
      <vt:lpstr>приложение_5</vt:lpstr>
      <vt:lpstr>приложение_5!Область_печати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2025-01-10T13:29:17Z</dcterms:modified>
</cp:coreProperties>
</file>