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27795" windowHeight="14625" activeTab="0"/>
  </bookViews>
  <sheets>
    <sheet name="Бюджет_1" sheetId="1" r:id="rId1"/>
  </sheets>
  <definedNames>
    <definedName name="_xlnm.Print_Titles" localSheetId="0">'Бюджет_1'!$7:$7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<sst xmlns="http://schemas.openxmlformats.org/spreadsheetml/2006/main" count="99" uniqueCount="62">
  <si>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</si>
  <si>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</si>
  <si>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</si>
  <si>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</si>
  <si>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</si>
  <si>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</si>
  <si>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</si>
  <si>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</si>
  <si>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</si>
  <si>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</si>
  <si>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</si>
  <si>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</si>
  <si>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Общеэкономические вопросы</t>
  </si>
  <si>
    <t>НАЦИОНАЛЬНАЯ ЭКОНОМИКА</t>
  </si>
  <si>
    <t>Другие общегосударственные вопросы</t>
  </si>
  <si>
    <t>ОБЩЕГОСУДАРСТВЕННЫЕ ВОПРОСЫ</t>
  </si>
  <si>
    <t>Муниципальное учреждение "Районное управление образования и по делам молодежи"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</si>
  <si>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</si>
  <si>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комитет Лахденпохского муниципального района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</si>
  <si>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</si>
  <si>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</si>
  <si>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</si>
  <si>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</si>
  <si>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</si>
  <si>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</si>
  <si>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</si>
  <si>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</si>
  <si>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</si>
  <si>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</si>
  <si>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</si>
  <si>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</si>
  <si>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</si>
  <si>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</si>
  <si>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</si>
  <si>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</si>
  <si>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</si>
  <si>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</si>
  <si>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</si>
  <si>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</si>
  <si>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</si>
  <si>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</si>
  <si>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</si>
  <si>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Лахденпохского муниципального района</t>
  </si>
  <si>
    <t>подраздела</t>
  </si>
  <si>
    <t>раздела</t>
  </si>
  <si>
    <t>Наименование</t>
  </si>
  <si>
    <t>Код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</si>
  <si>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</si>
  <si>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</si>
  <si>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</si>
  <si>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Бюджетные ассигнования  (планы)</t>
  </si>
  <si>
    <t>2021 год</t>
  </si>
  <si>
    <t>% исполнения</t>
  </si>
  <si>
    <t>Другие вопросы в области национальной экономики</t>
  </si>
  <si>
    <t>Исполнение</t>
  </si>
  <si>
    <t>ГРБС  Лахденпохского муниципального района</t>
  </si>
  <si>
    <t>ИТОГО</t>
  </si>
  <si>
    <t>2022 год</t>
  </si>
  <si>
    <t>Массовый спорт</t>
  </si>
  <si>
    <t>Прочие межбюджетные трансферты общего характера</t>
  </si>
  <si>
    <t>в 3 квартале 2021 года по сравлению с 3 кварталом 2022 года</t>
  </si>
  <si>
    <t>Иные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</si>
</sst>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;0.00"/>
    <numFmt numFmtId="165" formatCode="00"/>
    <numFmt numFmtId="166" formatCode="000"/>
    <numFmt numFmtId="167" formatCode="#,##0.00_ ;[Red]\-#,##0.00\ "/>
    <numFmt numFmtId="168" formatCode="000.0000"/>
    <numFmt numFmtId="169" formatCode="000.000000"/>
    <numFmt numFmtId="170" formatCode="00.000000"/>
  </numFmts>
  <fonts count="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3" fillId="0" borderId="0" xfId="0" applyFont="1" applyAlignment="1">
      <alignment horizontal="right"/>
    </xf>
    <xf numFmtId="166" fontId="3" fillId="0" borderId="1" xfId="0" applyNumberFormat="1" applyFont="1" applyFill="1" applyBorder="1" applyAlignment="1" applyProtection="1">
      <alignment/>
      <protection hidden="1"/>
    </xf>
    <xf numFmtId="165" fontId="3" fillId="0" borderId="1" xfId="0" applyNumberFormat="1" applyFont="1" applyFill="1" applyBorder="1" applyAlignment="1" applyProtection="1">
      <alignment/>
      <protection hidden="1"/>
    </xf>
    <xf numFmtId="4" fontId="4" fillId="0" borderId="2" xfId="0" applyNumberFormat="1" applyFont="1" applyBorder="1"/>
    <xf numFmtId="4" fontId="4" fillId="0" borderId="2" xfId="0" applyNumberFormat="1" applyFont="1" applyFill="1" applyBorder="1" applyAlignment="1" applyProtection="1">
      <alignment/>
      <protection hidden="1"/>
    </xf>
    <xf numFmtId="4" fontId="4" fillId="0" borderId="3" xfId="0" applyNumberFormat="1" applyFont="1" applyBorder="1"/>
    <xf numFmtId="4" fontId="4" fillId="0" borderId="3" xfId="0" applyNumberFormat="1" applyFont="1" applyFill="1" applyBorder="1" applyAlignment="1" applyProtection="1">
      <alignment/>
      <protection hidden="1"/>
    </xf>
    <xf numFmtId="4" fontId="4" fillId="0" borderId="3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0" fontId="0" fillId="0" borderId="0" xfId="0" applyFont="1"/>
    <xf numFmtId="0" fontId="2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4" fontId="0" fillId="0" borderId="0" xfId="0" applyNumberFormat="1" applyFont="1"/>
    <xf numFmtId="164" fontId="4" fillId="0" borderId="3" xfId="20" applyNumberFormat="1" applyFont="1" applyFill="1" applyBorder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164" fontId="5" fillId="0" borderId="3" xfId="20" applyNumberFormat="1" applyFont="1" applyFill="1" applyBorder="1" applyAlignment="1" applyProtection="1">
      <alignment/>
      <protection hidden="1"/>
    </xf>
    <xf numFmtId="164" fontId="5" fillId="0" borderId="3" xfId="0" applyNumberFormat="1" applyFont="1" applyFill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/>
      <protection hidden="1"/>
    </xf>
    <xf numFmtId="164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4" fontId="4" fillId="0" borderId="1" xfId="0" applyNumberFormat="1" applyFont="1" applyBorder="1"/>
    <xf numFmtId="166" fontId="3" fillId="0" borderId="0" xfId="0" applyNumberFormat="1" applyFont="1" applyFill="1" applyBorder="1" applyAlignment="1" applyProtection="1">
      <alignment/>
      <protection hidden="1"/>
    </xf>
    <xf numFmtId="4" fontId="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20" applyNumberFormat="1" applyFont="1" applyFill="1" applyBorder="1" applyAlignment="1" applyProtection="1">
      <alignment/>
      <protection hidden="1"/>
    </xf>
    <xf numFmtId="166" fontId="3" fillId="0" borderId="0" xfId="20" applyNumberFormat="1" applyFont="1" applyFill="1" applyBorder="1" applyAlignment="1" applyProtection="1">
      <alignment/>
      <protection hidden="1"/>
    </xf>
    <xf numFmtId="165" fontId="3" fillId="0" borderId="0" xfId="20" applyNumberFormat="1" applyFont="1" applyFill="1" applyBorder="1" applyAlignment="1" applyProtection="1">
      <alignment/>
      <protection hidden="1"/>
    </xf>
    <xf numFmtId="167" fontId="0" fillId="0" borderId="0" xfId="0" applyNumberFormat="1" applyFill="1" applyBorder="1" applyProtection="1">
      <protection hidden="1"/>
    </xf>
    <xf numFmtId="164" fontId="4" fillId="0" borderId="1" xfId="20" applyNumberFormat="1" applyFont="1" applyFill="1" applyBorder="1" applyAlignment="1" applyProtection="1">
      <alignment/>
      <protection hidden="1"/>
    </xf>
    <xf numFmtId="164" fontId="4" fillId="0" borderId="1" xfId="0" applyNumberFormat="1" applyFont="1" applyFill="1" applyBorder="1" applyAlignment="1" applyProtection="1">
      <alignment/>
      <protection hidden="1"/>
    </xf>
    <xf numFmtId="4" fontId="4" fillId="0" borderId="3" xfId="0" applyNumberFormat="1" applyFont="1" applyFill="1" applyBorder="1"/>
    <xf numFmtId="168" fontId="3" fillId="0" borderId="0" xfId="20" applyNumberFormat="1" applyFont="1" applyFill="1" applyBorder="1" applyAlignment="1" applyProtection="1">
      <alignment/>
      <protection hidden="1"/>
    </xf>
    <xf numFmtId="169" fontId="3" fillId="0" borderId="0" xfId="20" applyNumberFormat="1" applyFont="1" applyFill="1" applyBorder="1" applyAlignment="1" applyProtection="1">
      <alignment/>
      <protection hidden="1"/>
    </xf>
    <xf numFmtId="169" fontId="3" fillId="0" borderId="0" xfId="0" applyNumberFormat="1" applyFont="1" applyFill="1" applyBorder="1" applyAlignment="1" applyProtection="1">
      <alignment/>
      <protection hidden="1"/>
    </xf>
    <xf numFmtId="170" fontId="3" fillId="0" borderId="0" xfId="0" applyNumberFormat="1" applyFont="1" applyFill="1" applyBorder="1" applyAlignment="1" applyProtection="1">
      <alignment/>
      <protection hidden="1"/>
    </xf>
    <xf numFmtId="0" fontId="3" fillId="0" borderId="3" xfId="0" applyFont="1" applyBorder="1" applyAlignment="1">
      <alignment horizontal="center" vertical="center"/>
    </xf>
    <xf numFmtId="166" fontId="3" fillId="0" borderId="4" xfId="0" applyNumberFormat="1" applyFont="1" applyFill="1" applyBorder="1" applyAlignment="1" applyProtection="1">
      <alignment/>
      <protection hidden="1"/>
    </xf>
    <xf numFmtId="165" fontId="3" fillId="0" borderId="4" xfId="0" applyNumberFormat="1" applyFont="1" applyFill="1" applyBorder="1" applyAlignment="1" applyProtection="1">
      <alignment/>
      <protection hidden="1"/>
    </xf>
    <xf numFmtId="4" fontId="4" fillId="0" borderId="3" xfId="0" applyNumberFormat="1" applyFont="1" applyBorder="1" applyAlignment="1">
      <alignment horizontal="right"/>
    </xf>
    <xf numFmtId="0" fontId="1" fillId="0" borderId="0" xfId="0" applyNumberFormat="1" applyFont="1" applyFill="1" applyAlignment="1" applyProtection="1">
      <alignment horizontal="center" vertical="top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166" fontId="3" fillId="0" borderId="3" xfId="0" applyNumberFormat="1" applyFont="1" applyFill="1" applyBorder="1" applyAlignment="1" applyProtection="1">
      <alignment wrapText="1"/>
      <protection hidden="1"/>
    </xf>
    <xf numFmtId="166" fontId="3" fillId="0" borderId="5" xfId="0" applyNumberFormat="1" applyFont="1" applyFill="1" applyBorder="1" applyAlignment="1" applyProtection="1">
      <alignment wrapText="1"/>
      <protection hidden="1"/>
    </xf>
    <xf numFmtId="166" fontId="3" fillId="0" borderId="6" xfId="0" applyNumberFormat="1" applyFont="1" applyFill="1" applyBorder="1" applyAlignment="1" applyProtection="1">
      <alignment wrapText="1"/>
      <protection hidden="1"/>
    </xf>
    <xf numFmtId="166" fontId="3" fillId="0" borderId="1" xfId="0" applyNumberFormat="1" applyFont="1" applyFill="1" applyBorder="1" applyAlignment="1" applyProtection="1">
      <alignment horizontal="left" wrapText="1"/>
      <protection hidden="1"/>
    </xf>
    <xf numFmtId="166" fontId="3" fillId="0" borderId="7" xfId="0" applyNumberFormat="1" applyFont="1" applyFill="1" applyBorder="1" applyAlignment="1" applyProtection="1">
      <alignment horizontal="left" wrapText="1"/>
      <protection hidden="1"/>
    </xf>
    <xf numFmtId="166" fontId="3" fillId="0" borderId="8" xfId="0" applyNumberFormat="1" applyFont="1" applyFill="1" applyBorder="1" applyAlignment="1" applyProtection="1">
      <alignment horizontal="left" wrapText="1"/>
      <protection hidden="1"/>
    </xf>
    <xf numFmtId="166" fontId="3" fillId="0" borderId="2" xfId="0" applyNumberFormat="1" applyFont="1" applyFill="1" applyBorder="1" applyAlignment="1" applyProtection="1">
      <alignment wrapText="1"/>
      <protection hidden="1"/>
    </xf>
    <xf numFmtId="166" fontId="3" fillId="0" borderId="9" xfId="0" applyNumberFormat="1" applyFont="1" applyFill="1" applyBorder="1" applyAlignment="1" applyProtection="1">
      <alignment wrapText="1"/>
      <protection hidden="1"/>
    </xf>
    <xf numFmtId="166" fontId="3" fillId="0" borderId="10" xfId="0" applyNumberFormat="1" applyFont="1" applyFill="1" applyBorder="1" applyAlignment="1" applyProtection="1">
      <alignment wrapText="1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 hidden="1"/>
    </xf>
    <xf numFmtId="0" fontId="3" fillId="0" borderId="12" xfId="0" applyNumberFormat="1" applyFont="1" applyFill="1" applyBorder="1" applyAlignment="1" applyProtection="1">
      <alignment horizontal="center" vertical="top"/>
      <protection hidden="1"/>
    </xf>
    <xf numFmtId="0" fontId="3" fillId="0" borderId="13" xfId="0" applyNumberFormat="1" applyFont="1" applyFill="1" applyBorder="1" applyAlignment="1" applyProtection="1">
      <alignment horizontal="center" vertical="top"/>
      <protection hidden="1"/>
    </xf>
    <xf numFmtId="0" fontId="3" fillId="0" borderId="14" xfId="0" applyNumberFormat="1" applyFont="1" applyFill="1" applyBorder="1" applyAlignment="1" applyProtection="1">
      <alignment horizontal="center" vertical="top"/>
      <protection hidden="1"/>
    </xf>
    <xf numFmtId="0" fontId="3" fillId="0" borderId="4" xfId="0" applyNumberFormat="1" applyFont="1" applyFill="1" applyBorder="1" applyAlignment="1" applyProtection="1">
      <alignment horizontal="center" vertical="top"/>
      <protection hidden="1"/>
    </xf>
    <xf numFmtId="0" fontId="3" fillId="0" borderId="15" xfId="0" applyNumberFormat="1" applyFont="1" applyFill="1" applyBorder="1" applyAlignment="1" applyProtection="1">
      <alignment horizontal="center" vertical="top"/>
      <protection hidden="1"/>
    </xf>
    <xf numFmtId="0" fontId="3" fillId="0" borderId="7" xfId="0" applyNumberFormat="1" applyFont="1" applyFill="1" applyBorder="1" applyAlignment="1" applyProtection="1">
      <alignment horizont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8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0" fontId="2" fillId="0" borderId="8" xfId="0" applyNumberFormat="1" applyFont="1" applyFill="1" applyBorder="1" applyAlignment="1" applyProtection="1">
      <alignment horizontal="center"/>
      <protection hidden="1"/>
    </xf>
    <xf numFmtId="4" fontId="6" fillId="0" borderId="3" xfId="0" applyNumberFormat="1" applyFont="1" applyBorder="1"/>
    <xf numFmtId="4" fontId="6" fillId="0" borderId="3" xfId="0" applyNumberFormat="1" applyFont="1" applyFill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showGridLines="0" tabSelected="1" workbookViewId="0" topLeftCell="A1">
      <selection activeCell="X10" sqref="X10"/>
    </sheetView>
  </sheetViews>
  <sheetFormatPr defaultColWidth="9.140625" defaultRowHeight="12.75"/>
  <cols>
    <col min="1" max="1" width="1.1484375" style="11" customWidth="1"/>
    <col min="2" max="2" width="0.85546875" style="11" customWidth="1"/>
    <col min="3" max="3" width="0.71875" style="11" customWidth="1"/>
    <col min="4" max="7" width="0.5625" style="11" customWidth="1"/>
    <col min="8" max="9" width="0.71875" style="11" customWidth="1"/>
    <col min="10" max="10" width="0.5625" style="11" customWidth="1"/>
    <col min="11" max="11" width="32.57421875" style="11" customWidth="1"/>
    <col min="12" max="12" width="10.421875" style="11" customWidth="1"/>
    <col min="13" max="13" width="8.00390625" style="11" customWidth="1"/>
    <col min="14" max="14" width="7.00390625" style="11" customWidth="1"/>
    <col min="15" max="15" width="15.8515625" style="11" customWidth="1"/>
    <col min="16" max="16" width="14.8515625" style="11" customWidth="1"/>
    <col min="17" max="17" width="13.7109375" style="11" customWidth="1"/>
    <col min="18" max="18" width="15.00390625" style="11" customWidth="1"/>
    <col min="19" max="19" width="13.28125" style="11" customWidth="1"/>
    <col min="20" max="20" width="13.8515625" style="11" customWidth="1"/>
    <col min="21" max="21" width="9.140625" style="11" customWidth="1"/>
    <col min="22" max="23" width="16.57421875" style="11" customWidth="1"/>
    <col min="24" max="221" width="9.140625" style="11" customWidth="1"/>
    <col min="222" max="16384" width="9.140625" style="11" customWidth="1"/>
  </cols>
  <sheetData>
    <row r="1" spans="1:17" ht="12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48</v>
      </c>
      <c r="L1" s="10"/>
      <c r="M1" s="10"/>
      <c r="N1" s="10"/>
      <c r="O1" s="9"/>
      <c r="P1" s="9"/>
      <c r="Q1" s="9"/>
    </row>
    <row r="2" spans="1:20" ht="26.25" customHeight="1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7.25" customHeight="1">
      <c r="A3" s="41" t="s">
        <v>60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8" customHeight="1">
      <c r="A4" s="12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9"/>
      <c r="P4" s="9"/>
      <c r="Q4" s="9"/>
      <c r="T4" s="1" t="s">
        <v>47</v>
      </c>
    </row>
    <row r="5" spans="1:20" ht="18" customHeight="1">
      <c r="A5" s="58" t="s">
        <v>45</v>
      </c>
      <c r="B5" s="59"/>
      <c r="C5" s="59"/>
      <c r="D5" s="59"/>
      <c r="E5" s="59"/>
      <c r="F5" s="59"/>
      <c r="G5" s="59"/>
      <c r="H5" s="59"/>
      <c r="I5" s="59"/>
      <c r="J5" s="59"/>
      <c r="K5" s="60"/>
      <c r="L5" s="51" t="s">
        <v>46</v>
      </c>
      <c r="M5" s="51"/>
      <c r="N5" s="51"/>
      <c r="O5" s="51" t="s">
        <v>51</v>
      </c>
      <c r="P5" s="51"/>
      <c r="Q5" s="51"/>
      <c r="R5" s="52" t="s">
        <v>57</v>
      </c>
      <c r="S5" s="52"/>
      <c r="T5" s="52"/>
    </row>
    <row r="6" spans="1:20" ht="71.25" customHeight="1">
      <c r="A6" s="61"/>
      <c r="B6" s="57"/>
      <c r="C6" s="57"/>
      <c r="D6" s="57"/>
      <c r="E6" s="57"/>
      <c r="F6" s="57"/>
      <c r="G6" s="57"/>
      <c r="H6" s="57"/>
      <c r="I6" s="57"/>
      <c r="J6" s="57"/>
      <c r="K6" s="62"/>
      <c r="L6" s="53" t="s">
        <v>55</v>
      </c>
      <c r="M6" s="53" t="s">
        <v>44</v>
      </c>
      <c r="N6" s="53" t="s">
        <v>43</v>
      </c>
      <c r="O6" s="53" t="s">
        <v>50</v>
      </c>
      <c r="P6" s="54" t="s">
        <v>54</v>
      </c>
      <c r="Q6" s="53" t="s">
        <v>52</v>
      </c>
      <c r="R6" s="55" t="s">
        <v>50</v>
      </c>
      <c r="S6" s="36" t="s">
        <v>54</v>
      </c>
      <c r="T6" s="55" t="s">
        <v>52</v>
      </c>
    </row>
    <row r="7" spans="1:20" ht="12.75" customHeight="1">
      <c r="A7" s="64">
        <v>1</v>
      </c>
      <c r="B7" s="63"/>
      <c r="C7" s="63"/>
      <c r="D7" s="63"/>
      <c r="E7" s="63"/>
      <c r="F7" s="63"/>
      <c r="G7" s="63"/>
      <c r="H7" s="63"/>
      <c r="I7" s="63"/>
      <c r="J7" s="63"/>
      <c r="K7" s="65"/>
      <c r="L7" s="56">
        <v>2</v>
      </c>
      <c r="M7" s="56">
        <v>3</v>
      </c>
      <c r="N7" s="56">
        <v>4</v>
      </c>
      <c r="O7" s="56">
        <v>5</v>
      </c>
      <c r="P7" s="54">
        <v>6</v>
      </c>
      <c r="Q7" s="54">
        <v>7</v>
      </c>
      <c r="R7" s="36">
        <v>8</v>
      </c>
      <c r="S7" s="36">
        <v>9</v>
      </c>
      <c r="T7" s="36">
        <v>10</v>
      </c>
    </row>
    <row r="8" spans="1:26" ht="21.75" customHeight="1">
      <c r="A8" s="48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50"/>
      <c r="L8" s="37">
        <v>31</v>
      </c>
      <c r="M8" s="38" t="s">
        <v>0</v>
      </c>
      <c r="N8" s="38" t="s">
        <v>0</v>
      </c>
      <c r="O8" s="4">
        <f>O9+O14+O16+O18+O23+O27+O29+O31+O37+O39+O41+O35</f>
        <v>156835.401</v>
      </c>
      <c r="P8" s="4">
        <f>P9+P14+P16+P18+P23+P27+P29+P31+P37+P39+P41+P35</f>
        <v>86008.18699999999</v>
      </c>
      <c r="Q8" s="5">
        <f aca="true" t="shared" si="0" ref="Q8:Q21">P8*100/O8</f>
        <v>54.83977880733699</v>
      </c>
      <c r="R8" s="4">
        <f>R9+R14+R16+R18+R23+R27+R29+R31+R37+R39+R41+R35</f>
        <v>180780.162</v>
      </c>
      <c r="S8" s="4">
        <f>S9+S14+S16+S18+S23+S27+S29+S31+S37+S39+S41+S35</f>
        <v>96755.22</v>
      </c>
      <c r="T8" s="4">
        <f aca="true" t="shared" si="1" ref="T8:T9">S8*100/R8</f>
        <v>53.52092781065214</v>
      </c>
      <c r="U8" s="14"/>
      <c r="V8" s="34"/>
      <c r="W8" s="35"/>
      <c r="X8" s="19"/>
      <c r="Y8" s="24"/>
      <c r="Z8" s="20"/>
    </row>
    <row r="9" spans="1:26" ht="16.5" customHeight="1">
      <c r="A9" s="42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4"/>
      <c r="L9" s="2">
        <v>31</v>
      </c>
      <c r="M9" s="3">
        <v>1</v>
      </c>
      <c r="N9" s="3" t="s">
        <v>0</v>
      </c>
      <c r="O9" s="6">
        <f>SUM(O10:O13)</f>
        <v>63069.22</v>
      </c>
      <c r="P9" s="6">
        <f>SUM(P10:P13)</f>
        <v>35793.299</v>
      </c>
      <c r="Q9" s="7">
        <f t="shared" si="0"/>
        <v>56.752404738793345</v>
      </c>
      <c r="R9" s="6">
        <f>SUM(R10:R13)</f>
        <v>55134.24</v>
      </c>
      <c r="S9" s="6">
        <f>SUM(S10:S13)</f>
        <v>34900.28</v>
      </c>
      <c r="T9" s="6">
        <f t="shared" si="1"/>
        <v>63.30055515411113</v>
      </c>
      <c r="V9" s="23"/>
      <c r="W9" s="19"/>
      <c r="X9" s="19"/>
      <c r="Y9" s="25"/>
      <c r="Z9" s="20"/>
    </row>
    <row r="10" spans="1:26" ht="46.5" customHeight="1">
      <c r="A10" s="42" t="s">
        <v>41</v>
      </c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2">
        <v>31</v>
      </c>
      <c r="M10" s="3">
        <v>1</v>
      </c>
      <c r="N10" s="3">
        <v>4</v>
      </c>
      <c r="O10" s="29">
        <v>27448.948</v>
      </c>
      <c r="P10" s="30">
        <v>17825.368</v>
      </c>
      <c r="Q10" s="7">
        <f t="shared" si="0"/>
        <v>64.94007712062407</v>
      </c>
      <c r="R10" s="17">
        <v>27967.12</v>
      </c>
      <c r="S10" s="18">
        <v>17046.19</v>
      </c>
      <c r="T10" s="6">
        <f>S10*100/R10</f>
        <v>60.950823681523154</v>
      </c>
      <c r="V10" s="23"/>
      <c r="W10" s="19"/>
      <c r="X10" s="19"/>
      <c r="Y10" s="25"/>
      <c r="Z10" s="20"/>
    </row>
    <row r="11" spans="1:26" ht="16.5" customHeight="1">
      <c r="A11" s="42" t="s">
        <v>40</v>
      </c>
      <c r="B11" s="43"/>
      <c r="C11" s="43"/>
      <c r="D11" s="43"/>
      <c r="E11" s="43"/>
      <c r="F11" s="43"/>
      <c r="G11" s="43"/>
      <c r="H11" s="43"/>
      <c r="I11" s="43"/>
      <c r="J11" s="43"/>
      <c r="K11" s="44"/>
      <c r="L11" s="2">
        <v>31</v>
      </c>
      <c r="M11" s="3">
        <v>1</v>
      </c>
      <c r="N11" s="3">
        <v>5</v>
      </c>
      <c r="O11" s="29">
        <v>3.4</v>
      </c>
      <c r="P11" s="30">
        <v>0</v>
      </c>
      <c r="Q11" s="7">
        <v>0</v>
      </c>
      <c r="R11" s="17">
        <v>11.6</v>
      </c>
      <c r="S11" s="17">
        <v>0</v>
      </c>
      <c r="T11" s="6">
        <f aca="true" t="shared" si="2" ref="T11:T66">S11*100/R11</f>
        <v>0</v>
      </c>
      <c r="V11" s="26"/>
      <c r="W11" s="27"/>
      <c r="X11" s="27"/>
      <c r="Y11" s="25"/>
      <c r="Z11" s="20"/>
    </row>
    <row r="12" spans="1:26" ht="16.5" customHeight="1">
      <c r="A12" s="42" t="s">
        <v>39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  <c r="L12" s="2">
        <v>31</v>
      </c>
      <c r="M12" s="3">
        <v>1</v>
      </c>
      <c r="N12" s="3">
        <v>11</v>
      </c>
      <c r="O12" s="29">
        <v>550</v>
      </c>
      <c r="P12" s="30">
        <v>0</v>
      </c>
      <c r="Q12" s="7">
        <f t="shared" si="0"/>
        <v>0</v>
      </c>
      <c r="R12" s="17">
        <v>550</v>
      </c>
      <c r="S12" s="17">
        <v>0</v>
      </c>
      <c r="T12" s="6">
        <f t="shared" si="2"/>
        <v>0</v>
      </c>
      <c r="V12" s="26"/>
      <c r="W12" s="27"/>
      <c r="X12" s="27"/>
      <c r="Y12" s="25"/>
      <c r="Z12" s="20"/>
    </row>
    <row r="13" spans="1:26" ht="16.5" customHeight="1">
      <c r="A13" s="42" t="s">
        <v>14</v>
      </c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2">
        <v>31</v>
      </c>
      <c r="M13" s="3">
        <v>1</v>
      </c>
      <c r="N13" s="3">
        <v>13</v>
      </c>
      <c r="O13" s="29">
        <v>35066.872</v>
      </c>
      <c r="P13" s="30">
        <v>17967.931</v>
      </c>
      <c r="Q13" s="7">
        <f t="shared" si="0"/>
        <v>51.23904692725373</v>
      </c>
      <c r="R13" s="17">
        <v>26605.52</v>
      </c>
      <c r="S13" s="18">
        <v>17854.09</v>
      </c>
      <c r="T13" s="6">
        <f t="shared" si="2"/>
        <v>67.10671319335236</v>
      </c>
      <c r="V13" s="23"/>
      <c r="W13" s="19"/>
      <c r="X13" s="19"/>
      <c r="Y13" s="25"/>
      <c r="Z13" s="20"/>
    </row>
    <row r="14" spans="1:26" ht="16.5" customHeight="1">
      <c r="A14" s="42" t="s">
        <v>38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2">
        <v>31</v>
      </c>
      <c r="M14" s="3">
        <v>2</v>
      </c>
      <c r="N14" s="3" t="s">
        <v>0</v>
      </c>
      <c r="O14" s="31">
        <f>O15</f>
        <v>892.9</v>
      </c>
      <c r="P14" s="31">
        <f>P15</f>
        <v>626.89</v>
      </c>
      <c r="Q14" s="7">
        <f t="shared" si="0"/>
        <v>70.20831000111995</v>
      </c>
      <c r="R14" s="6">
        <f>R15</f>
        <v>1004</v>
      </c>
      <c r="S14" s="6">
        <f>S15</f>
        <v>706.34</v>
      </c>
      <c r="T14" s="6">
        <f t="shared" si="2"/>
        <v>70.35258964143426</v>
      </c>
      <c r="V14" s="23"/>
      <c r="W14" s="19"/>
      <c r="X14" s="19"/>
      <c r="Y14" s="25"/>
      <c r="Z14" s="20"/>
    </row>
    <row r="15" spans="1:26" ht="16.5" customHeight="1">
      <c r="A15" s="42" t="s">
        <v>37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2">
        <v>31</v>
      </c>
      <c r="M15" s="3">
        <v>2</v>
      </c>
      <c r="N15" s="3">
        <v>3</v>
      </c>
      <c r="O15" s="29">
        <v>892.9</v>
      </c>
      <c r="P15" s="30">
        <v>626.89</v>
      </c>
      <c r="Q15" s="7">
        <f t="shared" si="0"/>
        <v>70.20831000111995</v>
      </c>
      <c r="R15" s="17">
        <v>1004</v>
      </c>
      <c r="S15" s="18">
        <v>706.34</v>
      </c>
      <c r="T15" s="6">
        <f t="shared" si="2"/>
        <v>70.35258964143426</v>
      </c>
      <c r="V15" s="23"/>
      <c r="W15" s="19"/>
      <c r="X15" s="19"/>
      <c r="Y15" s="25"/>
      <c r="Z15" s="20"/>
    </row>
    <row r="16" spans="1:26" ht="21.75" customHeight="1">
      <c r="A16" s="42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4"/>
      <c r="L16" s="2">
        <v>31</v>
      </c>
      <c r="M16" s="3">
        <v>3</v>
      </c>
      <c r="N16" s="3" t="s">
        <v>0</v>
      </c>
      <c r="O16" s="6">
        <f>O17</f>
        <v>90</v>
      </c>
      <c r="P16" s="6">
        <f>P17</f>
        <v>0</v>
      </c>
      <c r="Q16" s="7">
        <f t="shared" si="0"/>
        <v>0</v>
      </c>
      <c r="R16" s="6">
        <f>R17</f>
        <v>0</v>
      </c>
      <c r="S16" s="6">
        <f>S17</f>
        <v>0</v>
      </c>
      <c r="T16" s="6">
        <v>0</v>
      </c>
      <c r="V16" s="26"/>
      <c r="W16" s="27"/>
      <c r="X16" s="27"/>
      <c r="Y16" s="25"/>
      <c r="Z16" s="20"/>
    </row>
    <row r="17" spans="1:26" ht="33.75" customHeight="1">
      <c r="A17" s="42" t="s">
        <v>35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2">
        <v>31</v>
      </c>
      <c r="M17" s="3">
        <v>3</v>
      </c>
      <c r="N17" s="3">
        <v>9</v>
      </c>
      <c r="O17" s="29">
        <v>90</v>
      </c>
      <c r="P17" s="30">
        <v>0</v>
      </c>
      <c r="Q17" s="7">
        <f t="shared" si="0"/>
        <v>0</v>
      </c>
      <c r="R17" s="6">
        <v>0</v>
      </c>
      <c r="S17" s="6">
        <v>0</v>
      </c>
      <c r="T17" s="6">
        <v>0</v>
      </c>
      <c r="V17" s="26"/>
      <c r="W17" s="27"/>
      <c r="X17" s="27"/>
      <c r="Y17" s="25"/>
      <c r="Z17" s="20"/>
    </row>
    <row r="18" spans="1:26" ht="16.5" customHeight="1">
      <c r="A18" s="42" t="s">
        <v>13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  <c r="L18" s="2">
        <v>31</v>
      </c>
      <c r="M18" s="3">
        <v>4</v>
      </c>
      <c r="N18" s="3" t="s">
        <v>0</v>
      </c>
      <c r="O18" s="6">
        <f>O20+O21+O22+O19</f>
        <v>6842.9439999999995</v>
      </c>
      <c r="P18" s="6">
        <f>P20+P21+P22+P19</f>
        <v>2705.323</v>
      </c>
      <c r="Q18" s="7">
        <f t="shared" si="0"/>
        <v>39.534489833615474</v>
      </c>
      <c r="R18" s="6">
        <f>SUM(R19:R22)</f>
        <v>14476.752</v>
      </c>
      <c r="S18" s="6">
        <f>SUM(S19:S22)</f>
        <v>10446.49</v>
      </c>
      <c r="T18" s="6">
        <f t="shared" si="2"/>
        <v>72.16045422343355</v>
      </c>
      <c r="V18" s="23"/>
      <c r="W18" s="19"/>
      <c r="X18" s="19"/>
      <c r="Y18" s="25"/>
      <c r="Z18" s="20"/>
    </row>
    <row r="19" spans="1:26" ht="16.5" customHeight="1">
      <c r="A19" s="45" t="s">
        <v>12</v>
      </c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2">
        <v>31</v>
      </c>
      <c r="M19" s="3">
        <v>4</v>
      </c>
      <c r="N19" s="3">
        <v>1</v>
      </c>
      <c r="O19" s="22">
        <v>138.4</v>
      </c>
      <c r="P19" s="22">
        <v>0</v>
      </c>
      <c r="Q19" s="7">
        <f>P19*100/O19</f>
        <v>0</v>
      </c>
      <c r="R19" s="6">
        <v>0</v>
      </c>
      <c r="S19" s="6">
        <v>0</v>
      </c>
      <c r="T19" s="6">
        <v>0</v>
      </c>
      <c r="V19" s="23"/>
      <c r="W19" s="19"/>
      <c r="X19" s="19"/>
      <c r="Y19" s="25"/>
      <c r="Z19" s="20"/>
    </row>
    <row r="20" spans="1:26" ht="16.5" customHeight="1">
      <c r="A20" s="42" t="s">
        <v>34</v>
      </c>
      <c r="B20" s="43"/>
      <c r="C20" s="43"/>
      <c r="D20" s="43"/>
      <c r="E20" s="43"/>
      <c r="F20" s="43"/>
      <c r="G20" s="43"/>
      <c r="H20" s="43"/>
      <c r="I20" s="43"/>
      <c r="J20" s="43"/>
      <c r="K20" s="44"/>
      <c r="L20" s="2">
        <v>31</v>
      </c>
      <c r="M20" s="3">
        <v>4</v>
      </c>
      <c r="N20" s="3">
        <v>5</v>
      </c>
      <c r="O20" s="29">
        <v>211</v>
      </c>
      <c r="P20" s="30">
        <v>205.323</v>
      </c>
      <c r="Q20" s="7">
        <f t="shared" si="0"/>
        <v>97.30947867298578</v>
      </c>
      <c r="R20" s="17">
        <v>928.2</v>
      </c>
      <c r="S20" s="17">
        <v>0</v>
      </c>
      <c r="T20" s="6">
        <f t="shared" si="2"/>
        <v>0</v>
      </c>
      <c r="V20" s="26"/>
      <c r="W20" s="27"/>
      <c r="X20" s="27"/>
      <c r="Y20" s="25"/>
      <c r="Z20" s="20"/>
    </row>
    <row r="21" spans="1:26" ht="16.5" customHeight="1">
      <c r="A21" s="42" t="s">
        <v>33</v>
      </c>
      <c r="B21" s="43"/>
      <c r="C21" s="43"/>
      <c r="D21" s="43"/>
      <c r="E21" s="43"/>
      <c r="F21" s="43"/>
      <c r="G21" s="43"/>
      <c r="H21" s="43"/>
      <c r="I21" s="43"/>
      <c r="J21" s="43"/>
      <c r="K21" s="44"/>
      <c r="L21" s="2">
        <v>31</v>
      </c>
      <c r="M21" s="3">
        <v>4</v>
      </c>
      <c r="N21" s="3">
        <v>9</v>
      </c>
      <c r="O21" s="29">
        <v>2719.57</v>
      </c>
      <c r="P21" s="30">
        <v>2500</v>
      </c>
      <c r="Q21" s="7">
        <f t="shared" si="0"/>
        <v>91.92629717197939</v>
      </c>
      <c r="R21" s="17">
        <v>6744.796</v>
      </c>
      <c r="S21" s="17">
        <v>5552.38</v>
      </c>
      <c r="T21" s="6">
        <f t="shared" si="2"/>
        <v>82.32094788337557</v>
      </c>
      <c r="V21" s="26"/>
      <c r="W21" s="27"/>
      <c r="X21" s="27"/>
      <c r="Y21" s="25"/>
      <c r="Z21" s="20"/>
    </row>
    <row r="22" spans="1:26" ht="16.5" customHeight="1">
      <c r="A22" s="42" t="s">
        <v>53</v>
      </c>
      <c r="B22" s="43"/>
      <c r="C22" s="43"/>
      <c r="D22" s="43"/>
      <c r="E22" s="43"/>
      <c r="F22" s="43"/>
      <c r="G22" s="43"/>
      <c r="H22" s="43"/>
      <c r="I22" s="43"/>
      <c r="J22" s="43"/>
      <c r="K22" s="44"/>
      <c r="L22" s="2">
        <v>31</v>
      </c>
      <c r="M22" s="3">
        <v>4</v>
      </c>
      <c r="N22" s="3">
        <v>12</v>
      </c>
      <c r="O22" s="29">
        <v>3773.974</v>
      </c>
      <c r="P22" s="30">
        <v>0</v>
      </c>
      <c r="Q22" s="7">
        <v>0</v>
      </c>
      <c r="R22" s="17">
        <v>6803.756</v>
      </c>
      <c r="S22" s="17">
        <v>4894.11</v>
      </c>
      <c r="T22" s="6">
        <f t="shared" si="2"/>
        <v>71.93247376890058</v>
      </c>
      <c r="V22" s="23"/>
      <c r="W22" s="19"/>
      <c r="X22" s="19"/>
      <c r="Y22" s="25"/>
      <c r="Z22" s="20"/>
    </row>
    <row r="23" spans="1:26" ht="16.5" customHeight="1">
      <c r="A23" s="42" t="s">
        <v>32</v>
      </c>
      <c r="B23" s="43"/>
      <c r="C23" s="43"/>
      <c r="D23" s="43"/>
      <c r="E23" s="43"/>
      <c r="F23" s="43"/>
      <c r="G23" s="43"/>
      <c r="H23" s="43"/>
      <c r="I23" s="43"/>
      <c r="J23" s="43"/>
      <c r="K23" s="44"/>
      <c r="L23" s="2">
        <v>31</v>
      </c>
      <c r="M23" s="3">
        <v>5</v>
      </c>
      <c r="N23" s="3" t="s">
        <v>0</v>
      </c>
      <c r="O23" s="6">
        <f>O24+O25+O26</f>
        <v>55327.476</v>
      </c>
      <c r="P23" s="6">
        <f>P24+P25+P26</f>
        <v>31199.797000000002</v>
      </c>
      <c r="Q23" s="7">
        <f aca="true" t="shared" si="3" ref="Q23:Q58">P23*100/O23</f>
        <v>56.391144609596864</v>
      </c>
      <c r="R23" s="6">
        <f>SUM(R24:R26)</f>
        <v>48960.19</v>
      </c>
      <c r="S23" s="6">
        <f>SUM(S24:S26)</f>
        <v>28986.640000000003</v>
      </c>
      <c r="T23" s="6">
        <f t="shared" si="2"/>
        <v>59.20450880603201</v>
      </c>
      <c r="V23" s="26"/>
      <c r="W23" s="27"/>
      <c r="X23" s="27"/>
      <c r="Y23" s="25"/>
      <c r="Z23" s="20"/>
    </row>
    <row r="24" spans="1:26" ht="16.5" customHeight="1">
      <c r="A24" s="42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  <c r="L24" s="2">
        <v>31</v>
      </c>
      <c r="M24" s="3">
        <v>5</v>
      </c>
      <c r="N24" s="3">
        <v>1</v>
      </c>
      <c r="O24" s="29">
        <v>50867</v>
      </c>
      <c r="P24" s="30">
        <v>29273.811</v>
      </c>
      <c r="Q24" s="7">
        <f t="shared" si="3"/>
        <v>57.54971002811253</v>
      </c>
      <c r="R24" s="17">
        <v>42376.1</v>
      </c>
      <c r="S24" s="17">
        <v>25548.86</v>
      </c>
      <c r="T24" s="6">
        <f t="shared" si="2"/>
        <v>60.29072991615557</v>
      </c>
      <c r="V24" s="23"/>
      <c r="W24" s="19"/>
      <c r="X24" s="19"/>
      <c r="Y24" s="25"/>
      <c r="Z24" s="20"/>
    </row>
    <row r="25" spans="1:26" ht="16.5" customHeight="1">
      <c r="A25" s="42" t="s">
        <v>30</v>
      </c>
      <c r="B25" s="43"/>
      <c r="C25" s="43"/>
      <c r="D25" s="43"/>
      <c r="E25" s="43"/>
      <c r="F25" s="43"/>
      <c r="G25" s="43"/>
      <c r="H25" s="43"/>
      <c r="I25" s="43"/>
      <c r="J25" s="43"/>
      <c r="K25" s="44"/>
      <c r="L25" s="2">
        <v>31</v>
      </c>
      <c r="M25" s="3">
        <v>5</v>
      </c>
      <c r="N25" s="3">
        <v>2</v>
      </c>
      <c r="O25" s="29">
        <v>2636</v>
      </c>
      <c r="P25" s="30">
        <v>1186.668</v>
      </c>
      <c r="Q25" s="7">
        <f t="shared" si="3"/>
        <v>45.01775417298937</v>
      </c>
      <c r="R25" s="17">
        <v>4902.34</v>
      </c>
      <c r="S25" s="17">
        <v>3222.83</v>
      </c>
      <c r="T25" s="6">
        <f t="shared" si="2"/>
        <v>65.74064630360195</v>
      </c>
      <c r="V25" s="23"/>
      <c r="W25" s="19"/>
      <c r="X25" s="19"/>
      <c r="Y25" s="25"/>
      <c r="Z25" s="20"/>
    </row>
    <row r="26" spans="1:26" ht="16.5" customHeight="1">
      <c r="A26" s="42" t="s">
        <v>29</v>
      </c>
      <c r="B26" s="43"/>
      <c r="C26" s="43"/>
      <c r="D26" s="43"/>
      <c r="E26" s="43"/>
      <c r="F26" s="43"/>
      <c r="G26" s="43"/>
      <c r="H26" s="43"/>
      <c r="I26" s="43"/>
      <c r="J26" s="43"/>
      <c r="K26" s="44"/>
      <c r="L26" s="2">
        <v>31</v>
      </c>
      <c r="M26" s="3">
        <v>5</v>
      </c>
      <c r="N26" s="3">
        <v>3</v>
      </c>
      <c r="O26" s="29">
        <v>1824.476</v>
      </c>
      <c r="P26" s="30">
        <v>739.318</v>
      </c>
      <c r="Q26" s="7">
        <f t="shared" si="3"/>
        <v>40.52221021268572</v>
      </c>
      <c r="R26" s="17">
        <v>1681.75</v>
      </c>
      <c r="S26" s="18">
        <v>214.95</v>
      </c>
      <c r="T26" s="6">
        <f t="shared" si="2"/>
        <v>12.781328972796194</v>
      </c>
      <c r="V26" s="23"/>
      <c r="W26" s="19"/>
      <c r="X26" s="19"/>
      <c r="Y26" s="25"/>
      <c r="Z26" s="20"/>
    </row>
    <row r="27" spans="1:26" ht="16.5" customHeight="1">
      <c r="A27" s="42" t="s">
        <v>11</v>
      </c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2">
        <v>31</v>
      </c>
      <c r="M27" s="3">
        <v>7</v>
      </c>
      <c r="N27" s="3" t="s">
        <v>0</v>
      </c>
      <c r="O27" s="6">
        <f>O28</f>
        <v>155</v>
      </c>
      <c r="P27" s="6">
        <f>P28</f>
        <v>98.032</v>
      </c>
      <c r="Q27" s="7">
        <f t="shared" si="3"/>
        <v>63.24645161290322</v>
      </c>
      <c r="R27" s="6">
        <f>R28</f>
        <v>0</v>
      </c>
      <c r="S27" s="6">
        <f>S28</f>
        <v>0</v>
      </c>
      <c r="T27" s="6">
        <v>0</v>
      </c>
      <c r="V27" s="23"/>
      <c r="W27" s="19"/>
      <c r="X27" s="19"/>
      <c r="Y27" s="25"/>
      <c r="Z27" s="20"/>
    </row>
    <row r="28" spans="1:26" ht="16.5" customHeight="1">
      <c r="A28" s="42" t="s">
        <v>7</v>
      </c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2">
        <v>31</v>
      </c>
      <c r="M28" s="3">
        <v>7</v>
      </c>
      <c r="N28" s="3">
        <v>7</v>
      </c>
      <c r="O28" s="29">
        <v>155</v>
      </c>
      <c r="P28" s="30">
        <v>98.032</v>
      </c>
      <c r="Q28" s="7">
        <f t="shared" si="3"/>
        <v>63.24645161290322</v>
      </c>
      <c r="R28" s="6">
        <v>0</v>
      </c>
      <c r="S28" s="6">
        <v>0</v>
      </c>
      <c r="T28" s="6">
        <v>0</v>
      </c>
      <c r="V28" s="23"/>
      <c r="W28" s="19"/>
      <c r="X28" s="19"/>
      <c r="Y28" s="25"/>
      <c r="Z28" s="20"/>
    </row>
    <row r="29" spans="1:26" ht="16.5" customHeight="1">
      <c r="A29" s="42" t="s">
        <v>28</v>
      </c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2">
        <v>31</v>
      </c>
      <c r="M29" s="3">
        <v>8</v>
      </c>
      <c r="N29" s="3" t="s">
        <v>0</v>
      </c>
      <c r="O29" s="6">
        <f>O30</f>
        <v>9354.219</v>
      </c>
      <c r="P29" s="6">
        <f>P30</f>
        <v>6373.196</v>
      </c>
      <c r="Q29" s="7">
        <f t="shared" si="3"/>
        <v>68.13178096429002</v>
      </c>
      <c r="R29" s="6">
        <f>R30</f>
        <v>17405.09</v>
      </c>
      <c r="S29" s="6">
        <f>S30</f>
        <v>13035.98</v>
      </c>
      <c r="T29" s="6">
        <f t="shared" si="2"/>
        <v>74.89751561181241</v>
      </c>
      <c r="V29" s="23"/>
      <c r="W29" s="19"/>
      <c r="X29" s="19"/>
      <c r="Y29" s="25"/>
      <c r="Z29" s="20"/>
    </row>
    <row r="30" spans="1:26" ht="16.5" customHeight="1">
      <c r="A30" s="42" t="s">
        <v>27</v>
      </c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2">
        <v>31</v>
      </c>
      <c r="M30" s="3">
        <v>8</v>
      </c>
      <c r="N30" s="3">
        <v>1</v>
      </c>
      <c r="O30" s="29">
        <v>9354.219</v>
      </c>
      <c r="P30" s="30">
        <v>6373.196</v>
      </c>
      <c r="Q30" s="7">
        <f t="shared" si="3"/>
        <v>68.13178096429002</v>
      </c>
      <c r="R30" s="17">
        <v>17405.09</v>
      </c>
      <c r="S30" s="18">
        <v>13035.98</v>
      </c>
      <c r="T30" s="6">
        <f t="shared" si="2"/>
        <v>74.89751561181241</v>
      </c>
      <c r="V30" s="23"/>
      <c r="W30" s="19"/>
      <c r="X30" s="19"/>
      <c r="Y30" s="25"/>
      <c r="Z30" s="20"/>
    </row>
    <row r="31" spans="1:26" ht="16.5" customHeight="1">
      <c r="A31" s="42" t="s">
        <v>5</v>
      </c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2">
        <v>31</v>
      </c>
      <c r="M31" s="3">
        <v>10</v>
      </c>
      <c r="N31" s="3" t="s">
        <v>0</v>
      </c>
      <c r="O31" s="6">
        <f>SUM(O32:O34)</f>
        <v>3111</v>
      </c>
      <c r="P31" s="6">
        <f>SUM(P32:P34)</f>
        <v>2698.4489999999996</v>
      </c>
      <c r="Q31" s="7">
        <f t="shared" si="3"/>
        <v>86.73895853423335</v>
      </c>
      <c r="R31" s="6">
        <f>SUM(R32:R34)</f>
        <v>2533.6499999999996</v>
      </c>
      <c r="S31" s="6">
        <f>SUM(S32:S34)</f>
        <v>2188.3500000000004</v>
      </c>
      <c r="T31" s="6">
        <f t="shared" si="2"/>
        <v>86.37144041205379</v>
      </c>
      <c r="V31" s="23"/>
      <c r="W31" s="19"/>
      <c r="X31" s="19"/>
      <c r="Y31" s="25"/>
      <c r="Z31" s="20"/>
    </row>
    <row r="32" spans="1:26" ht="16.5" customHeight="1">
      <c r="A32" s="42" t="s">
        <v>26</v>
      </c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2">
        <v>31</v>
      </c>
      <c r="M32" s="3">
        <v>10</v>
      </c>
      <c r="N32" s="3">
        <v>1</v>
      </c>
      <c r="O32" s="29">
        <v>27</v>
      </c>
      <c r="P32" s="30">
        <v>12.6</v>
      </c>
      <c r="Q32" s="7">
        <f t="shared" si="3"/>
        <v>46.666666666666664</v>
      </c>
      <c r="R32" s="17">
        <v>21.6</v>
      </c>
      <c r="S32" s="18">
        <v>14.4</v>
      </c>
      <c r="T32" s="6">
        <f t="shared" si="2"/>
        <v>66.66666666666666</v>
      </c>
      <c r="V32" s="26"/>
      <c r="W32" s="27"/>
      <c r="X32" s="27"/>
      <c r="Y32" s="25"/>
      <c r="Z32" s="20"/>
    </row>
    <row r="33" spans="1:26" ht="16.5" customHeight="1">
      <c r="A33" s="42" t="s">
        <v>3</v>
      </c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2">
        <v>31</v>
      </c>
      <c r="M33" s="3">
        <v>10</v>
      </c>
      <c r="N33" s="3">
        <v>4</v>
      </c>
      <c r="O33" s="29">
        <v>2005</v>
      </c>
      <c r="P33" s="30">
        <v>1974.1</v>
      </c>
      <c r="Q33" s="7">
        <f t="shared" si="3"/>
        <v>98.45885286783043</v>
      </c>
      <c r="R33" s="17">
        <v>1453</v>
      </c>
      <c r="S33" s="17">
        <v>1424.5</v>
      </c>
      <c r="T33" s="6">
        <f t="shared" si="2"/>
        <v>98.03854094975912</v>
      </c>
      <c r="V33" s="26"/>
      <c r="W33" s="27"/>
      <c r="X33" s="27"/>
      <c r="Y33" s="25"/>
      <c r="Z33" s="20"/>
    </row>
    <row r="34" spans="1:26" ht="16.5" customHeight="1">
      <c r="A34" s="42" t="s">
        <v>25</v>
      </c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2">
        <v>31</v>
      </c>
      <c r="M34" s="3">
        <v>10</v>
      </c>
      <c r="N34" s="3">
        <v>6</v>
      </c>
      <c r="O34" s="29">
        <v>1079</v>
      </c>
      <c r="P34" s="30">
        <v>711.749</v>
      </c>
      <c r="Q34" s="7">
        <f t="shared" si="3"/>
        <v>65.96376274328082</v>
      </c>
      <c r="R34" s="17">
        <v>1059.05</v>
      </c>
      <c r="S34" s="18">
        <v>749.45</v>
      </c>
      <c r="T34" s="39">
        <f t="shared" si="2"/>
        <v>70.7662527737123</v>
      </c>
      <c r="V34" s="23"/>
      <c r="W34" s="19"/>
      <c r="X34" s="19"/>
      <c r="Y34" s="25"/>
      <c r="Z34" s="20"/>
    </row>
    <row r="35" spans="1:26" ht="16.5" customHeight="1">
      <c r="A35" s="42" t="s">
        <v>2</v>
      </c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2">
        <v>31</v>
      </c>
      <c r="M35" s="3">
        <v>11</v>
      </c>
      <c r="N35" s="3"/>
      <c r="O35" s="6">
        <f>O36</f>
        <v>0</v>
      </c>
      <c r="P35" s="6">
        <f>P36</f>
        <v>0</v>
      </c>
      <c r="Q35" s="8">
        <v>0</v>
      </c>
      <c r="R35" s="6">
        <f>R36</f>
        <v>26272.64</v>
      </c>
      <c r="S35" s="6">
        <f>S36</f>
        <v>0</v>
      </c>
      <c r="T35" s="39">
        <f t="shared" si="2"/>
        <v>0</v>
      </c>
      <c r="V35" s="23"/>
      <c r="W35" s="19"/>
      <c r="X35" s="19"/>
      <c r="Y35" s="25"/>
      <c r="Z35" s="20"/>
    </row>
    <row r="36" spans="1:26" ht="16.5" customHeight="1">
      <c r="A36" s="45" t="s">
        <v>58</v>
      </c>
      <c r="B36" s="46"/>
      <c r="C36" s="46"/>
      <c r="D36" s="46"/>
      <c r="E36" s="46"/>
      <c r="F36" s="46"/>
      <c r="G36" s="46"/>
      <c r="H36" s="46"/>
      <c r="I36" s="46"/>
      <c r="J36" s="46"/>
      <c r="K36" s="47"/>
      <c r="L36" s="2">
        <v>31</v>
      </c>
      <c r="M36" s="3">
        <v>11</v>
      </c>
      <c r="N36" s="3">
        <v>2</v>
      </c>
      <c r="O36" s="6">
        <v>0</v>
      </c>
      <c r="P36" s="6">
        <v>0</v>
      </c>
      <c r="Q36" s="8">
        <v>0</v>
      </c>
      <c r="R36" s="17">
        <v>26272.64</v>
      </c>
      <c r="S36" s="18">
        <v>0</v>
      </c>
      <c r="T36" s="39">
        <f t="shared" si="2"/>
        <v>0</v>
      </c>
      <c r="V36" s="26"/>
      <c r="W36" s="27"/>
      <c r="X36" s="27"/>
      <c r="Y36" s="25"/>
      <c r="Z36" s="20"/>
    </row>
    <row r="37" spans="1:26" ht="16.5" customHeight="1">
      <c r="A37" s="42" t="s">
        <v>24</v>
      </c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2">
        <v>31</v>
      </c>
      <c r="M37" s="3">
        <v>12</v>
      </c>
      <c r="N37" s="3" t="s">
        <v>0</v>
      </c>
      <c r="O37" s="6">
        <f>O38</f>
        <v>554</v>
      </c>
      <c r="P37" s="6">
        <f>P38</f>
        <v>415.8</v>
      </c>
      <c r="Q37" s="7">
        <f t="shared" si="3"/>
        <v>75.05415162454874</v>
      </c>
      <c r="R37" s="6">
        <f>R38</f>
        <v>667.5</v>
      </c>
      <c r="S37" s="6">
        <f>S38</f>
        <v>505.5</v>
      </c>
      <c r="T37" s="6">
        <f t="shared" si="2"/>
        <v>75.73033707865169</v>
      </c>
      <c r="V37" s="23"/>
      <c r="W37" s="19"/>
      <c r="X37" s="19"/>
      <c r="Y37" s="25"/>
      <c r="Z37" s="20"/>
    </row>
    <row r="38" spans="1:26" ht="16.5" customHeight="1">
      <c r="A38" s="42" t="s">
        <v>23</v>
      </c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2">
        <v>31</v>
      </c>
      <c r="M38" s="3">
        <v>12</v>
      </c>
      <c r="N38" s="3">
        <v>2</v>
      </c>
      <c r="O38" s="29">
        <v>554</v>
      </c>
      <c r="P38" s="30">
        <v>415.8</v>
      </c>
      <c r="Q38" s="7">
        <f t="shared" si="3"/>
        <v>75.05415162454874</v>
      </c>
      <c r="R38" s="15">
        <v>667.5</v>
      </c>
      <c r="S38" s="18">
        <v>505.5</v>
      </c>
      <c r="T38" s="6">
        <f t="shared" si="2"/>
        <v>75.73033707865169</v>
      </c>
      <c r="V38" s="23"/>
      <c r="W38" s="19"/>
      <c r="X38" s="19"/>
      <c r="Y38" s="25"/>
      <c r="Z38" s="20"/>
    </row>
    <row r="39" spans="1:26" ht="21.75" customHeight="1">
      <c r="A39" s="42" t="s">
        <v>22</v>
      </c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2">
        <v>31</v>
      </c>
      <c r="M39" s="3">
        <v>13</v>
      </c>
      <c r="N39" s="3" t="s">
        <v>0</v>
      </c>
      <c r="O39" s="6">
        <f>O40</f>
        <v>2550</v>
      </c>
      <c r="P39" s="6">
        <f>P40</f>
        <v>1013.752</v>
      </c>
      <c r="Q39" s="7">
        <f t="shared" si="3"/>
        <v>39.75498039215686</v>
      </c>
      <c r="R39" s="6">
        <f>R40</f>
        <v>3000</v>
      </c>
      <c r="S39" s="6">
        <f>S40</f>
        <v>1068.44</v>
      </c>
      <c r="T39" s="6">
        <f t="shared" si="2"/>
        <v>35.614666666666665</v>
      </c>
      <c r="V39" s="26"/>
      <c r="W39" s="27"/>
      <c r="X39" s="27"/>
      <c r="Y39" s="25"/>
      <c r="Z39" s="20"/>
    </row>
    <row r="40" spans="1:26" ht="21.75" customHeight="1">
      <c r="A40" s="42" t="s">
        <v>21</v>
      </c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2">
        <v>31</v>
      </c>
      <c r="M40" s="3">
        <v>13</v>
      </c>
      <c r="N40" s="3">
        <v>1</v>
      </c>
      <c r="O40" s="29">
        <v>2550</v>
      </c>
      <c r="P40" s="30">
        <v>1013.752</v>
      </c>
      <c r="Q40" s="7">
        <f t="shared" si="3"/>
        <v>39.75498039215686</v>
      </c>
      <c r="R40" s="15">
        <v>3000</v>
      </c>
      <c r="S40" s="18">
        <v>1068.44</v>
      </c>
      <c r="T40" s="6">
        <f t="shared" si="2"/>
        <v>35.614666666666665</v>
      </c>
      <c r="V40" s="26"/>
      <c r="W40" s="27"/>
      <c r="X40" s="27"/>
      <c r="Y40" s="25"/>
      <c r="Z40" s="20"/>
    </row>
    <row r="41" spans="1:26" ht="32.25" customHeight="1">
      <c r="A41" s="42" t="s">
        <v>20</v>
      </c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2">
        <v>31</v>
      </c>
      <c r="M41" s="3">
        <v>14</v>
      </c>
      <c r="N41" s="3" t="s">
        <v>0</v>
      </c>
      <c r="O41" s="6">
        <f>O42+O44+O43</f>
        <v>14888.642</v>
      </c>
      <c r="P41" s="6">
        <f>P42+P44+P43</f>
        <v>5083.649</v>
      </c>
      <c r="Q41" s="7">
        <f t="shared" si="3"/>
        <v>34.144477380811495</v>
      </c>
      <c r="R41" s="6">
        <f>R42+R44+R43</f>
        <v>11326.1</v>
      </c>
      <c r="S41" s="6">
        <f>S42+S44+S43</f>
        <v>4917.2</v>
      </c>
      <c r="T41" s="6">
        <f t="shared" si="2"/>
        <v>43.414767660536285</v>
      </c>
      <c r="V41" s="23"/>
      <c r="W41" s="19"/>
      <c r="X41" s="19"/>
      <c r="Y41" s="25"/>
      <c r="Z41" s="20"/>
    </row>
    <row r="42" spans="1:26" ht="32.25" customHeight="1">
      <c r="A42" s="42" t="s">
        <v>19</v>
      </c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2">
        <v>31</v>
      </c>
      <c r="M42" s="3">
        <v>14</v>
      </c>
      <c r="N42" s="3">
        <v>1</v>
      </c>
      <c r="O42" s="29">
        <v>6056</v>
      </c>
      <c r="P42" s="30">
        <v>4601</v>
      </c>
      <c r="Q42" s="7">
        <f t="shared" si="3"/>
        <v>75.97424042272127</v>
      </c>
      <c r="R42" s="17">
        <v>6257</v>
      </c>
      <c r="S42" s="18">
        <v>4698</v>
      </c>
      <c r="T42" s="6">
        <f t="shared" si="2"/>
        <v>75.08390602525172</v>
      </c>
      <c r="V42" s="23"/>
      <c r="W42" s="19"/>
      <c r="X42" s="19"/>
      <c r="Y42" s="25"/>
      <c r="Z42" s="20"/>
    </row>
    <row r="43" spans="1:26" ht="16.5" customHeight="1">
      <c r="A43" s="45" t="s">
        <v>61</v>
      </c>
      <c r="B43" s="46"/>
      <c r="C43" s="46"/>
      <c r="D43" s="46"/>
      <c r="E43" s="46"/>
      <c r="F43" s="46"/>
      <c r="G43" s="46"/>
      <c r="H43" s="46"/>
      <c r="I43" s="46"/>
      <c r="J43" s="46"/>
      <c r="K43" s="47"/>
      <c r="L43" s="2">
        <v>31</v>
      </c>
      <c r="M43" s="3">
        <v>14</v>
      </c>
      <c r="N43" s="3">
        <v>2</v>
      </c>
      <c r="O43" s="29">
        <v>1350</v>
      </c>
      <c r="P43" s="30">
        <v>0</v>
      </c>
      <c r="Q43" s="7">
        <f aca="true" t="shared" si="4" ref="Q43">P43*100/O43</f>
        <v>0</v>
      </c>
      <c r="R43" s="17">
        <v>0</v>
      </c>
      <c r="S43" s="18">
        <v>0</v>
      </c>
      <c r="T43" s="6">
        <v>0</v>
      </c>
      <c r="V43" s="23"/>
      <c r="W43" s="19"/>
      <c r="X43" s="19"/>
      <c r="Y43" s="25"/>
      <c r="Z43" s="20"/>
    </row>
    <row r="44" spans="1:26" ht="21.75" customHeight="1">
      <c r="A44" s="45" t="s">
        <v>59</v>
      </c>
      <c r="B44" s="46"/>
      <c r="C44" s="46"/>
      <c r="D44" s="46"/>
      <c r="E44" s="46"/>
      <c r="F44" s="46"/>
      <c r="G44" s="46"/>
      <c r="H44" s="46"/>
      <c r="I44" s="46"/>
      <c r="J44" s="46"/>
      <c r="K44" s="47"/>
      <c r="L44" s="2">
        <v>31</v>
      </c>
      <c r="M44" s="3">
        <v>14</v>
      </c>
      <c r="N44" s="3">
        <v>3</v>
      </c>
      <c r="O44" s="29">
        <v>7482.642</v>
      </c>
      <c r="P44" s="30">
        <v>482.649</v>
      </c>
      <c r="Q44" s="7">
        <v>0</v>
      </c>
      <c r="R44" s="17">
        <v>5069.1</v>
      </c>
      <c r="S44" s="18">
        <v>219.2</v>
      </c>
      <c r="T44" s="6">
        <f t="shared" si="2"/>
        <v>4.32423901678799</v>
      </c>
      <c r="V44" s="23"/>
      <c r="W44" s="19"/>
      <c r="X44" s="19"/>
      <c r="Y44" s="25"/>
      <c r="Z44" s="20"/>
    </row>
    <row r="45" spans="1:26" ht="21.75" customHeight="1">
      <c r="A45" s="42" t="s">
        <v>18</v>
      </c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2">
        <v>39</v>
      </c>
      <c r="M45" s="3" t="s">
        <v>0</v>
      </c>
      <c r="N45" s="3" t="s">
        <v>0</v>
      </c>
      <c r="O45" s="6">
        <f>O46</f>
        <v>1372.736</v>
      </c>
      <c r="P45" s="6">
        <f>P46</f>
        <v>1321.708</v>
      </c>
      <c r="Q45" s="7">
        <f t="shared" si="3"/>
        <v>96.28275210965546</v>
      </c>
      <c r="R45" s="6">
        <f>R46</f>
        <v>0</v>
      </c>
      <c r="S45" s="6">
        <f>S46</f>
        <v>0</v>
      </c>
      <c r="T45" s="6">
        <v>0</v>
      </c>
      <c r="V45" s="23"/>
      <c r="W45" s="19"/>
      <c r="X45" s="19"/>
      <c r="Y45" s="25"/>
      <c r="Z45" s="20"/>
    </row>
    <row r="46" spans="1:26" ht="16.5" customHeight="1">
      <c r="A46" s="42" t="s">
        <v>15</v>
      </c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2">
        <v>39</v>
      </c>
      <c r="M46" s="3">
        <v>1</v>
      </c>
      <c r="N46" s="3" t="s">
        <v>0</v>
      </c>
      <c r="O46" s="6">
        <f>O47</f>
        <v>1372.736</v>
      </c>
      <c r="P46" s="6">
        <f>P47</f>
        <v>1321.708</v>
      </c>
      <c r="Q46" s="7">
        <f t="shared" si="3"/>
        <v>96.28275210965546</v>
      </c>
      <c r="R46" s="6">
        <f>R47</f>
        <v>0</v>
      </c>
      <c r="S46" s="6">
        <f>S47</f>
        <v>0</v>
      </c>
      <c r="T46" s="6">
        <v>0</v>
      </c>
      <c r="V46" s="23"/>
      <c r="W46" s="19"/>
      <c r="X46" s="19"/>
      <c r="Y46" s="25"/>
      <c r="Z46" s="20"/>
    </row>
    <row r="47" spans="1:26" ht="32.25" customHeight="1">
      <c r="A47" s="42" t="s">
        <v>17</v>
      </c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2">
        <v>39</v>
      </c>
      <c r="M47" s="3">
        <v>1</v>
      </c>
      <c r="N47" s="3">
        <v>6</v>
      </c>
      <c r="O47" s="29">
        <v>1372.736</v>
      </c>
      <c r="P47" s="30">
        <v>1321.708</v>
      </c>
      <c r="Q47" s="7">
        <f t="shared" si="3"/>
        <v>96.28275210965546</v>
      </c>
      <c r="R47" s="6">
        <v>0</v>
      </c>
      <c r="S47" s="6">
        <v>0</v>
      </c>
      <c r="T47" s="6">
        <v>0</v>
      </c>
      <c r="V47" s="23"/>
      <c r="W47" s="19"/>
      <c r="X47" s="19"/>
      <c r="Y47" s="25"/>
      <c r="Z47" s="20"/>
    </row>
    <row r="48" spans="1:26" ht="21.75" customHeight="1">
      <c r="A48" s="42" t="s">
        <v>16</v>
      </c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2">
        <v>40</v>
      </c>
      <c r="M48" s="3" t="s">
        <v>0</v>
      </c>
      <c r="N48" s="3" t="s">
        <v>0</v>
      </c>
      <c r="O48" s="6">
        <f aca="true" t="shared" si="5" ref="O48:P48">O49+O51+O53+O59+O61+O64</f>
        <v>333313.7910000001</v>
      </c>
      <c r="P48" s="6">
        <f t="shared" si="5"/>
        <v>219223.68100000007</v>
      </c>
      <c r="Q48" s="7">
        <f t="shared" si="3"/>
        <v>65.77096025408682</v>
      </c>
      <c r="R48" s="6">
        <f>R49+R51+R53+R59+R61+R64</f>
        <v>364650.8499999999</v>
      </c>
      <c r="S48" s="6">
        <f>S49+S51+S53+S59+S61+S64</f>
        <v>248651.59</v>
      </c>
      <c r="T48" s="6">
        <f t="shared" si="2"/>
        <v>68.18895115697661</v>
      </c>
      <c r="V48" s="32"/>
      <c r="W48" s="33"/>
      <c r="X48" s="27"/>
      <c r="Y48" s="25"/>
      <c r="Z48" s="20"/>
    </row>
    <row r="49" spans="1:26" ht="16.5" customHeight="1">
      <c r="A49" s="42" t="s">
        <v>15</v>
      </c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2">
        <v>40</v>
      </c>
      <c r="M49" s="3">
        <v>1</v>
      </c>
      <c r="N49" s="3" t="s">
        <v>0</v>
      </c>
      <c r="O49" s="6">
        <f>O50</f>
        <v>33.9</v>
      </c>
      <c r="P49" s="6">
        <f>P50</f>
        <v>21.51</v>
      </c>
      <c r="Q49" s="7">
        <f t="shared" si="3"/>
        <v>63.45132743362832</v>
      </c>
      <c r="R49" s="6">
        <f>R50</f>
        <v>100</v>
      </c>
      <c r="S49" s="6">
        <f>S50</f>
        <v>9.69</v>
      </c>
      <c r="T49" s="6">
        <f t="shared" si="2"/>
        <v>9.69</v>
      </c>
      <c r="V49" s="23"/>
      <c r="W49" s="19"/>
      <c r="X49" s="19"/>
      <c r="Y49" s="25"/>
      <c r="Z49" s="20"/>
    </row>
    <row r="50" spans="1:26" ht="16.5" customHeight="1">
      <c r="A50" s="42" t="s">
        <v>14</v>
      </c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2">
        <v>40</v>
      </c>
      <c r="M50" s="3">
        <v>1</v>
      </c>
      <c r="N50" s="3">
        <v>13</v>
      </c>
      <c r="O50" s="31">
        <v>33.9</v>
      </c>
      <c r="P50" s="31">
        <v>21.51</v>
      </c>
      <c r="Q50" s="7">
        <f t="shared" si="3"/>
        <v>63.45132743362832</v>
      </c>
      <c r="R50" s="17">
        <v>100</v>
      </c>
      <c r="S50" s="17">
        <v>9.69</v>
      </c>
      <c r="T50" s="6">
        <f t="shared" si="2"/>
        <v>9.69</v>
      </c>
      <c r="V50" s="26"/>
      <c r="W50" s="27"/>
      <c r="X50" s="27"/>
      <c r="Y50" s="25"/>
      <c r="Z50" s="25"/>
    </row>
    <row r="51" spans="1:26" ht="16.5" customHeight="1">
      <c r="A51" s="42" t="s">
        <v>13</v>
      </c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2">
        <v>40</v>
      </c>
      <c r="M51" s="3">
        <v>4</v>
      </c>
      <c r="N51" s="3" t="s">
        <v>0</v>
      </c>
      <c r="O51" s="6">
        <f>O52</f>
        <v>300</v>
      </c>
      <c r="P51" s="6">
        <f>P52</f>
        <v>300</v>
      </c>
      <c r="Q51" s="7">
        <f t="shared" si="3"/>
        <v>100</v>
      </c>
      <c r="R51" s="6">
        <f>R52</f>
        <v>395.85</v>
      </c>
      <c r="S51" s="6">
        <f>S52</f>
        <v>395.85</v>
      </c>
      <c r="T51" s="6">
        <f t="shared" si="2"/>
        <v>100</v>
      </c>
      <c r="V51" s="26"/>
      <c r="W51" s="27"/>
      <c r="X51" s="27"/>
      <c r="Y51" s="25"/>
      <c r="Z51" s="25"/>
    </row>
    <row r="52" spans="1:26" ht="16.5" customHeight="1">
      <c r="A52" s="42" t="s">
        <v>12</v>
      </c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2">
        <v>40</v>
      </c>
      <c r="M52" s="3">
        <v>4</v>
      </c>
      <c r="N52" s="3">
        <v>1</v>
      </c>
      <c r="O52" s="6">
        <v>300</v>
      </c>
      <c r="P52" s="6">
        <v>300</v>
      </c>
      <c r="Q52" s="7">
        <f t="shared" si="3"/>
        <v>100</v>
      </c>
      <c r="R52" s="17">
        <v>395.85</v>
      </c>
      <c r="S52" s="17">
        <v>395.85</v>
      </c>
      <c r="T52" s="6">
        <f t="shared" si="2"/>
        <v>100</v>
      </c>
      <c r="V52" s="26"/>
      <c r="W52" s="27"/>
      <c r="X52" s="27"/>
      <c r="Y52" s="25"/>
      <c r="Z52" s="25"/>
    </row>
    <row r="53" spans="1:26" ht="16.5" customHeight="1">
      <c r="A53" s="42" t="s">
        <v>11</v>
      </c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2">
        <v>40</v>
      </c>
      <c r="M53" s="3">
        <v>7</v>
      </c>
      <c r="N53" s="3" t="s">
        <v>0</v>
      </c>
      <c r="O53" s="6">
        <f>SUM(O54:O58)</f>
        <v>320080.82600000006</v>
      </c>
      <c r="P53" s="6">
        <f>SUM(P54:P58)</f>
        <v>211685.41700000004</v>
      </c>
      <c r="Q53" s="7">
        <f t="shared" si="3"/>
        <v>66.13498835447268</v>
      </c>
      <c r="R53" s="6">
        <f>SUM(R54:R58)</f>
        <v>348181.92</v>
      </c>
      <c r="S53" s="6">
        <f>SUM(S54:S58)</f>
        <v>239282.02</v>
      </c>
      <c r="T53" s="6">
        <f t="shared" si="2"/>
        <v>68.72327546473407</v>
      </c>
      <c r="V53" s="26"/>
      <c r="W53" s="27"/>
      <c r="X53" s="27"/>
      <c r="Y53" s="25"/>
      <c r="Z53" s="25"/>
    </row>
    <row r="54" spans="1:26" ht="16.5" customHeight="1">
      <c r="A54" s="42" t="s">
        <v>10</v>
      </c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2">
        <v>40</v>
      </c>
      <c r="M54" s="3">
        <v>7</v>
      </c>
      <c r="N54" s="3">
        <v>1</v>
      </c>
      <c r="O54" s="6">
        <v>94429.623</v>
      </c>
      <c r="P54" s="6">
        <v>61602.216</v>
      </c>
      <c r="Q54" s="7">
        <f t="shared" si="3"/>
        <v>65.23611345986205</v>
      </c>
      <c r="R54" s="17">
        <v>93888.37</v>
      </c>
      <c r="S54" s="18">
        <v>65146.81</v>
      </c>
      <c r="T54" s="6">
        <f t="shared" si="2"/>
        <v>69.3875183901904</v>
      </c>
      <c r="V54" s="23"/>
      <c r="W54" s="19"/>
      <c r="X54" s="19"/>
      <c r="Y54" s="25"/>
      <c r="Z54" s="20"/>
    </row>
    <row r="55" spans="1:26" ht="16.5" customHeight="1">
      <c r="A55" s="42" t="s">
        <v>9</v>
      </c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2">
        <v>40</v>
      </c>
      <c r="M55" s="3">
        <v>7</v>
      </c>
      <c r="N55" s="3">
        <v>2</v>
      </c>
      <c r="O55" s="6">
        <v>163476.247</v>
      </c>
      <c r="P55" s="6">
        <v>106133.532</v>
      </c>
      <c r="Q55" s="7">
        <f t="shared" si="3"/>
        <v>64.92290711812096</v>
      </c>
      <c r="R55" s="17">
        <v>191493.85</v>
      </c>
      <c r="S55" s="18">
        <v>128582.98</v>
      </c>
      <c r="T55" s="6">
        <f t="shared" si="2"/>
        <v>67.14731569708374</v>
      </c>
      <c r="V55" s="23"/>
      <c r="W55" s="19"/>
      <c r="X55" s="19"/>
      <c r="Y55" s="25"/>
      <c r="Z55" s="20"/>
    </row>
    <row r="56" spans="1:26" ht="16.5" customHeight="1">
      <c r="A56" s="42" t="s">
        <v>8</v>
      </c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2">
        <v>40</v>
      </c>
      <c r="M56" s="3">
        <v>7</v>
      </c>
      <c r="N56" s="3">
        <v>3</v>
      </c>
      <c r="O56" s="6">
        <v>43284.807</v>
      </c>
      <c r="P56" s="6">
        <v>30757.591</v>
      </c>
      <c r="Q56" s="7">
        <f t="shared" si="3"/>
        <v>71.05863034112639</v>
      </c>
      <c r="R56" s="17">
        <v>43368.7</v>
      </c>
      <c r="S56" s="18">
        <v>32024.7</v>
      </c>
      <c r="T56" s="6">
        <f t="shared" si="2"/>
        <v>73.84288669017056</v>
      </c>
      <c r="V56" s="23"/>
      <c r="W56" s="19"/>
      <c r="X56" s="19"/>
      <c r="Y56" s="25"/>
      <c r="Z56" s="20"/>
    </row>
    <row r="57" spans="1:26" ht="16.5" customHeight="1">
      <c r="A57" s="42" t="s">
        <v>7</v>
      </c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2">
        <v>40</v>
      </c>
      <c r="M57" s="3">
        <v>7</v>
      </c>
      <c r="N57" s="3">
        <v>7</v>
      </c>
      <c r="O57" s="6">
        <v>1343.145</v>
      </c>
      <c r="P57" s="6">
        <v>1311.752</v>
      </c>
      <c r="Q57" s="7">
        <f t="shared" si="3"/>
        <v>97.66272442662556</v>
      </c>
      <c r="R57" s="17">
        <v>1616.83</v>
      </c>
      <c r="S57" s="18">
        <v>1146.15</v>
      </c>
      <c r="T57" s="6">
        <f t="shared" si="2"/>
        <v>70.8887143360774</v>
      </c>
      <c r="V57" s="23"/>
      <c r="W57" s="19"/>
      <c r="X57" s="19"/>
      <c r="Y57" s="25"/>
      <c r="Z57" s="20"/>
    </row>
    <row r="58" spans="1:26" ht="16.5" customHeight="1">
      <c r="A58" s="42" t="s">
        <v>6</v>
      </c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2">
        <v>40</v>
      </c>
      <c r="M58" s="3">
        <v>7</v>
      </c>
      <c r="N58" s="3">
        <v>9</v>
      </c>
      <c r="O58" s="6">
        <v>17547.004</v>
      </c>
      <c r="P58" s="6">
        <v>11880.326</v>
      </c>
      <c r="Q58" s="7">
        <f t="shared" si="3"/>
        <v>67.70572343859953</v>
      </c>
      <c r="R58" s="17">
        <v>17814.17</v>
      </c>
      <c r="S58" s="18">
        <v>12381.38</v>
      </c>
      <c r="T58" s="6">
        <f t="shared" si="2"/>
        <v>69.5029855446535</v>
      </c>
      <c r="V58" s="23"/>
      <c r="W58" s="19"/>
      <c r="X58" s="19"/>
      <c r="Y58" s="25"/>
      <c r="Z58" s="20"/>
    </row>
    <row r="59" spans="1:26" ht="16.5" customHeight="1">
      <c r="A59" s="42" t="s">
        <v>28</v>
      </c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2">
        <v>40</v>
      </c>
      <c r="M59" s="3">
        <v>8</v>
      </c>
      <c r="N59" s="3"/>
      <c r="O59" s="6">
        <f>O60</f>
        <v>3602.948</v>
      </c>
      <c r="P59" s="6">
        <f>P60</f>
        <v>1164.279</v>
      </c>
      <c r="Q59" s="7">
        <v>0</v>
      </c>
      <c r="R59" s="6">
        <f>R60</f>
        <v>30</v>
      </c>
      <c r="S59" s="6">
        <f>S60</f>
        <v>0</v>
      </c>
      <c r="T59" s="6">
        <f t="shared" si="2"/>
        <v>0</v>
      </c>
      <c r="V59" s="23"/>
      <c r="W59" s="19"/>
      <c r="X59" s="19"/>
      <c r="Y59" s="25"/>
      <c r="Z59" s="20"/>
    </row>
    <row r="60" spans="1:26" ht="16.5" customHeight="1">
      <c r="A60" s="42" t="s">
        <v>27</v>
      </c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2">
        <v>40</v>
      </c>
      <c r="M60" s="3">
        <v>8</v>
      </c>
      <c r="N60" s="3">
        <v>1</v>
      </c>
      <c r="O60" s="6">
        <v>3602.948</v>
      </c>
      <c r="P60" s="6">
        <v>1164.279</v>
      </c>
      <c r="Q60" s="7">
        <v>0</v>
      </c>
      <c r="R60" s="15">
        <v>30</v>
      </c>
      <c r="S60" s="15">
        <v>0</v>
      </c>
      <c r="T60" s="6">
        <f t="shared" si="2"/>
        <v>0</v>
      </c>
      <c r="V60" s="23"/>
      <c r="W60" s="19"/>
      <c r="X60" s="19"/>
      <c r="Y60" s="25"/>
      <c r="Z60" s="20"/>
    </row>
    <row r="61" spans="1:26" ht="16.5" customHeight="1">
      <c r="A61" s="42" t="s">
        <v>5</v>
      </c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2">
        <v>40</v>
      </c>
      <c r="M61" s="3">
        <v>10</v>
      </c>
      <c r="N61" s="3" t="s">
        <v>0</v>
      </c>
      <c r="O61" s="6">
        <f>SUM(O62:O63)</f>
        <v>8886.667000000001</v>
      </c>
      <c r="P61" s="6">
        <f>SUM(P62:P63)</f>
        <v>5769.267</v>
      </c>
      <c r="Q61" s="7">
        <f aca="true" t="shared" si="6" ref="Q61:Q66">P61*100/O61</f>
        <v>64.9204814358409</v>
      </c>
      <c r="R61" s="6">
        <f>SUM(R62:R63)</f>
        <v>13642.029999999999</v>
      </c>
      <c r="S61" s="6">
        <f>SUM(S62:S63)</f>
        <v>6718.610000000001</v>
      </c>
      <c r="T61" s="6">
        <f t="shared" si="2"/>
        <v>49.24934192345275</v>
      </c>
      <c r="V61" s="23"/>
      <c r="W61" s="19"/>
      <c r="X61" s="19"/>
      <c r="Y61" s="25"/>
      <c r="Z61" s="20"/>
    </row>
    <row r="62" spans="1:26" ht="16.5" customHeight="1">
      <c r="A62" s="42" t="s">
        <v>4</v>
      </c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2">
        <v>40</v>
      </c>
      <c r="M62" s="3">
        <v>10</v>
      </c>
      <c r="N62" s="3">
        <v>3</v>
      </c>
      <c r="O62" s="6">
        <v>5789.667</v>
      </c>
      <c r="P62" s="6">
        <v>3244.861</v>
      </c>
      <c r="Q62" s="7">
        <f t="shared" si="6"/>
        <v>56.045727673111415</v>
      </c>
      <c r="R62" s="17">
        <v>7459.03</v>
      </c>
      <c r="S62" s="18">
        <v>3183.65</v>
      </c>
      <c r="T62" s="6">
        <f t="shared" si="2"/>
        <v>42.68182323975101</v>
      </c>
      <c r="V62" s="23"/>
      <c r="W62" s="19"/>
      <c r="X62" s="19"/>
      <c r="Y62" s="25"/>
      <c r="Z62" s="20"/>
    </row>
    <row r="63" spans="1:26" ht="16.5" customHeight="1">
      <c r="A63" s="42" t="s">
        <v>3</v>
      </c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2">
        <v>40</v>
      </c>
      <c r="M63" s="3">
        <v>10</v>
      </c>
      <c r="N63" s="3">
        <v>4</v>
      </c>
      <c r="O63" s="6">
        <v>3097</v>
      </c>
      <c r="P63" s="6">
        <v>2524.406</v>
      </c>
      <c r="Q63" s="7">
        <f t="shared" si="6"/>
        <v>81.51133354859542</v>
      </c>
      <c r="R63" s="17">
        <v>6183</v>
      </c>
      <c r="S63" s="18">
        <v>3534.96</v>
      </c>
      <c r="T63" s="6">
        <f t="shared" si="2"/>
        <v>57.17224648229015</v>
      </c>
      <c r="V63" s="23"/>
      <c r="W63" s="19"/>
      <c r="X63" s="19"/>
      <c r="Y63" s="25"/>
      <c r="Z63" s="20"/>
    </row>
    <row r="64" spans="1:26" ht="16.5" customHeight="1">
      <c r="A64" s="42" t="s">
        <v>2</v>
      </c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2">
        <v>40</v>
      </c>
      <c r="M64" s="3">
        <v>11</v>
      </c>
      <c r="N64" s="3" t="s">
        <v>0</v>
      </c>
      <c r="O64" s="6">
        <f>SUM(O65:O65)</f>
        <v>409.45</v>
      </c>
      <c r="P64" s="6">
        <f>SUM(P65:P65)</f>
        <v>283.208</v>
      </c>
      <c r="Q64" s="7">
        <f t="shared" si="6"/>
        <v>69.16790816949567</v>
      </c>
      <c r="R64" s="6">
        <f>SUM(R65:R65)</f>
        <v>2301.05</v>
      </c>
      <c r="S64" s="6">
        <f>SUM(S65:S65)</f>
        <v>2245.42</v>
      </c>
      <c r="T64" s="6">
        <f t="shared" si="2"/>
        <v>97.58240803111622</v>
      </c>
      <c r="V64" s="23"/>
      <c r="W64" s="19"/>
      <c r="X64" s="19"/>
      <c r="Y64" s="25"/>
      <c r="Z64" s="20"/>
    </row>
    <row r="65" spans="1:26" ht="16.5" customHeight="1">
      <c r="A65" s="42" t="s">
        <v>1</v>
      </c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2">
        <v>40</v>
      </c>
      <c r="M65" s="3">
        <v>11</v>
      </c>
      <c r="N65" s="3">
        <v>1</v>
      </c>
      <c r="O65" s="6">
        <v>409.45</v>
      </c>
      <c r="P65" s="6">
        <v>283.208</v>
      </c>
      <c r="Q65" s="7">
        <f t="shared" si="6"/>
        <v>69.16790816949567</v>
      </c>
      <c r="R65" s="17">
        <v>2301.05</v>
      </c>
      <c r="S65" s="18">
        <v>2245.42</v>
      </c>
      <c r="T65" s="6">
        <f t="shared" si="2"/>
        <v>97.58240803111622</v>
      </c>
      <c r="V65" s="23"/>
      <c r="W65" s="19"/>
      <c r="X65" s="19"/>
      <c r="Y65" s="25"/>
      <c r="Z65" s="20"/>
    </row>
    <row r="66" spans="1:26" ht="19.5" customHeight="1">
      <c r="A66" s="66" t="s">
        <v>56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8"/>
      <c r="O66" s="69">
        <f>O8+O45+O48</f>
        <v>491521.9280000001</v>
      </c>
      <c r="P66" s="69">
        <f>P8+P45+P48</f>
        <v>306553.57600000006</v>
      </c>
      <c r="Q66" s="70">
        <f t="shared" si="6"/>
        <v>62.36824005947503</v>
      </c>
      <c r="R66" s="69">
        <f>R8+R45+R48</f>
        <v>545431.0119999999</v>
      </c>
      <c r="S66" s="69">
        <f>S8+S45+S48</f>
        <v>345406.81</v>
      </c>
      <c r="T66" s="69">
        <f t="shared" si="2"/>
        <v>63.32731406918976</v>
      </c>
      <c r="V66" s="23"/>
      <c r="W66" s="19"/>
      <c r="X66" s="19"/>
      <c r="Y66" s="25"/>
      <c r="Z66" s="20"/>
    </row>
    <row r="67" spans="1:26" ht="11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6"/>
      <c r="P67" s="9"/>
      <c r="Q67" s="9"/>
      <c r="V67" s="23"/>
      <c r="W67" s="19"/>
      <c r="X67" s="19"/>
      <c r="Y67" s="25"/>
      <c r="Z67" s="20"/>
    </row>
    <row r="68" spans="1:26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V68" s="23"/>
      <c r="W68" s="19"/>
      <c r="X68" s="19"/>
      <c r="Y68" s="25"/>
      <c r="Z68" s="20"/>
    </row>
    <row r="69" spans="22:26" ht="12.75">
      <c r="V69" s="23"/>
      <c r="W69" s="19"/>
      <c r="X69" s="19"/>
      <c r="Y69" s="25"/>
      <c r="Z69" s="20"/>
    </row>
    <row r="70" spans="22:26" ht="12.75">
      <c r="V70" s="23"/>
      <c r="W70" s="19"/>
      <c r="X70" s="19"/>
      <c r="Y70" s="25"/>
      <c r="Z70" s="20"/>
    </row>
    <row r="71" spans="22:26" ht="12.75">
      <c r="V71" s="23"/>
      <c r="W71" s="19"/>
      <c r="X71" s="19"/>
      <c r="Y71" s="25"/>
      <c r="Z71" s="20"/>
    </row>
    <row r="72" spans="22:26" ht="12.75">
      <c r="V72" s="23"/>
      <c r="W72" s="19"/>
      <c r="X72" s="19"/>
      <c r="Y72" s="25"/>
      <c r="Z72" s="20"/>
    </row>
    <row r="73" spans="22:26" ht="12.75">
      <c r="V73" s="23"/>
      <c r="W73" s="19"/>
      <c r="X73" s="19"/>
      <c r="Y73" s="25"/>
      <c r="Z73" s="20"/>
    </row>
    <row r="74" spans="22:26" ht="12.75">
      <c r="V74" s="23"/>
      <c r="W74" s="19"/>
      <c r="X74" s="19"/>
      <c r="Y74" s="25"/>
      <c r="Z74" s="20"/>
    </row>
    <row r="75" spans="22:26" ht="12.75">
      <c r="V75" s="21"/>
      <c r="W75" s="21"/>
      <c r="X75" s="21"/>
      <c r="Y75" s="28"/>
      <c r="Z75" s="28"/>
    </row>
  </sheetData>
  <mergeCells count="66">
    <mergeCell ref="A66:N66"/>
    <mergeCell ref="O5:Q5"/>
    <mergeCell ref="A45:K45"/>
    <mergeCell ref="L5:N5"/>
    <mergeCell ref="A22:K22"/>
    <mergeCell ref="A13:K13"/>
    <mergeCell ref="A8:K8"/>
    <mergeCell ref="A18:K18"/>
    <mergeCell ref="A9:K9"/>
    <mergeCell ref="A14:K14"/>
    <mergeCell ref="A23:K23"/>
    <mergeCell ref="A10:K10"/>
    <mergeCell ref="A11:K11"/>
    <mergeCell ref="A28:K28"/>
    <mergeCell ref="A15:K15"/>
    <mergeCell ref="A5:K6"/>
    <mergeCell ref="A7:K7"/>
    <mergeCell ref="A35:K35"/>
    <mergeCell ref="A36:K36"/>
    <mergeCell ref="A33:K33"/>
    <mergeCell ref="A34:K34"/>
    <mergeCell ref="A19:K19"/>
    <mergeCell ref="A47:K47"/>
    <mergeCell ref="A50:K50"/>
    <mergeCell ref="A49:K49"/>
    <mergeCell ref="A37:K37"/>
    <mergeCell ref="A39:K39"/>
    <mergeCell ref="A41:K41"/>
    <mergeCell ref="A38:K38"/>
    <mergeCell ref="A40:K40"/>
    <mergeCell ref="A42:K42"/>
    <mergeCell ref="A48:K48"/>
    <mergeCell ref="A44:K44"/>
    <mergeCell ref="A43:K43"/>
    <mergeCell ref="A46:K46"/>
    <mergeCell ref="A51:K51"/>
    <mergeCell ref="A52:K52"/>
    <mergeCell ref="A61:K61"/>
    <mergeCell ref="A55:K55"/>
    <mergeCell ref="A56:K56"/>
    <mergeCell ref="A59:K59"/>
    <mergeCell ref="A60:K60"/>
    <mergeCell ref="A57:K57"/>
    <mergeCell ref="A58:K58"/>
    <mergeCell ref="A54:K54"/>
    <mergeCell ref="A65:K65"/>
    <mergeCell ref="A62:K62"/>
    <mergeCell ref="A63:K63"/>
    <mergeCell ref="A64:K64"/>
    <mergeCell ref="A53:K53"/>
    <mergeCell ref="A2:T2"/>
    <mergeCell ref="A3:T3"/>
    <mergeCell ref="A31:K31"/>
    <mergeCell ref="A30:K30"/>
    <mergeCell ref="A32:K32"/>
    <mergeCell ref="A12:K12"/>
    <mergeCell ref="A27:K27"/>
    <mergeCell ref="A24:K24"/>
    <mergeCell ref="A25:K25"/>
    <mergeCell ref="A29:K29"/>
    <mergeCell ref="A26:K26"/>
    <mergeCell ref="A17:K17"/>
    <mergeCell ref="A16:K16"/>
    <mergeCell ref="A20:K20"/>
    <mergeCell ref="A21:K21"/>
    <mergeCell ref="R5:T5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2022-10-07T13:41:01Z</cp:lastPrinted>
  <dcterms:created xsi:type="dcterms:W3CDTF">2021-05-24T06:42:51Z</dcterms:created>
  <dcterms:modified xsi:type="dcterms:W3CDTF">2022-10-07T13:41:07Z</dcterms:modified>
  <cp:category/>
  <cp:version/>
  <cp:contentType/>
  <cp:contentStatus/>
</cp:coreProperties>
</file>