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<sst xmlns="http://schemas.openxmlformats.org/spreadsheetml/2006/main" count="61" uniqueCount="50">
  <si>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</si>
  <si>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</si>
  <si>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</si>
  <si>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</si>
  <si>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</si>
  <si>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</si>
  <si>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</si>
  <si>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</si>
  <si>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</si>
  <si>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</si>
  <si>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</si>
  <si>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</si>
  <si>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</si>
  <si>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</si>
  <si>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</si>
  <si>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</si>
  <si>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</si>
  <si>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</si>
  <si>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</si>
  <si>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</si>
  <si>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</si>
  <si>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</si>
  <si>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</si>
  <si>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</si>
  <si>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</si>
  <si>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</si>
  <si>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</si>
  <si>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</si>
  <si>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</si>
  <si>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</si>
  <si>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</si>
  <si>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</si>
  <si>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</si>
  <si>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МК 01063000006200000290001 от 04.09.2020г.</t>
  </si>
  <si>
    <t>М.П.</t>
  </si>
  <si>
    <t>МК 01063000006210000150001 от 31.05.2021г.</t>
  </si>
  <si>
    <t>ПАО "Совкомбанк"</t>
  </si>
  <si>
    <t>Т.В.Сергушкина</t>
  </si>
  <si>
    <t>Исполнитель Е.Л.Кнопова</t>
  </si>
  <si>
    <t>тел.8(964)3178409</t>
  </si>
  <si>
    <t>Объем муниципального долга на 01.01.2022 года</t>
  </si>
  <si>
    <t>Объем задолженности по процентам на 01.01.2022г.</t>
  </si>
  <si>
    <t>Начальник финансового управления</t>
  </si>
  <si>
    <t>Соглашение № 5-1/22 от 06.07.2022г.</t>
  </si>
  <si>
    <t>Министерство финансов Республики Карелия</t>
  </si>
  <si>
    <t>Глава Администрации Лахденпохского муниципального района</t>
  </si>
  <si>
    <t>Болгов О.В.</t>
  </si>
  <si>
    <t>по состоянию на  01 января 2023 года</t>
  </si>
  <si>
    <t>Объем муниципального долга  на 01.01.2023 года</t>
  </si>
  <si>
    <t>Объем  долга по процентам на 01.01.2023г.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</si>
</sst>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F3">
      <selection activeCell="S21" sqref="S21"/>
    </sheetView>
  </sheetViews>
  <sheetFormatPr defaultColWidth="9.125" defaultRowHeight="12.75"/>
  <cols>
    <col min="1" max="1" width="4.375" style="1" customWidth="1"/>
    <col min="2" max="2" width="20.125" style="23" customWidth="1"/>
    <col min="3" max="3" width="14.00390625" style="4" customWidth="1"/>
    <col min="4" max="4" width="16.37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36" t="s">
        <v>27</v>
      </c>
      <c r="T1" s="136"/>
    </row>
    <row r="2" spans="19:20" ht="29.25" customHeight="1">
      <c r="S2" s="136"/>
      <c r="T2" s="136"/>
    </row>
    <row r="3" spans="1:20" ht="21.75" customHeight="1">
      <c r="A3" s="137" t="s">
        <v>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47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38"/>
      <c r="F7" s="138"/>
      <c r="G7" s="138"/>
      <c r="H7" s="138"/>
      <c r="I7" s="138"/>
      <c r="J7" s="138"/>
      <c r="K7" s="138"/>
      <c r="L7" s="138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39" t="s">
        <v>0</v>
      </c>
      <c r="B10" s="140" t="s">
        <v>10</v>
      </c>
      <c r="C10" s="131" t="s">
        <v>3</v>
      </c>
      <c r="D10" s="133" t="s">
        <v>11</v>
      </c>
      <c r="E10" s="131" t="s">
        <v>6</v>
      </c>
      <c r="F10" s="131" t="s">
        <v>12</v>
      </c>
      <c r="G10" s="131" t="s">
        <v>13</v>
      </c>
      <c r="H10" s="131" t="s">
        <v>5</v>
      </c>
      <c r="I10" s="131" t="s">
        <v>14</v>
      </c>
      <c r="J10" s="133" t="s">
        <v>40</v>
      </c>
      <c r="K10" s="131" t="s">
        <v>15</v>
      </c>
      <c r="L10" s="131" t="s">
        <v>16</v>
      </c>
      <c r="M10" s="131" t="s">
        <v>9</v>
      </c>
      <c r="N10" s="133" t="s">
        <v>30</v>
      </c>
      <c r="O10" s="149" t="s">
        <v>48</v>
      </c>
      <c r="P10" s="150"/>
      <c r="Q10" s="131" t="s">
        <v>41</v>
      </c>
      <c r="R10" s="131" t="s">
        <v>7</v>
      </c>
      <c r="S10" s="131" t="s">
        <v>17</v>
      </c>
      <c r="T10" s="133" t="s">
        <v>49</v>
      </c>
    </row>
    <row r="11" spans="1:20" s="39" customFormat="1" ht="85.5" customHeight="1">
      <c r="A11" s="139"/>
      <c r="B11" s="141"/>
      <c r="C11" s="132"/>
      <c r="D11" s="134"/>
      <c r="E11" s="132"/>
      <c r="F11" s="132"/>
      <c r="G11" s="132"/>
      <c r="H11" s="132"/>
      <c r="I11" s="132"/>
      <c r="J11" s="134"/>
      <c r="K11" s="132"/>
      <c r="L11" s="132"/>
      <c r="M11" s="135"/>
      <c r="N11" s="148"/>
      <c r="O11" s="38" t="s">
        <v>4</v>
      </c>
      <c r="P11" s="37" t="s">
        <v>32</v>
      </c>
      <c r="Q11" s="132"/>
      <c r="R11" s="132"/>
      <c r="S11" s="132"/>
      <c r="T11" s="134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42" t="s">
        <v>18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45" t="s">
        <v>19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118" customFormat="1" ht="58.5" customHeight="1">
      <c r="A17" s="110">
        <v>1</v>
      </c>
      <c r="B17" s="111" t="s">
        <v>43</v>
      </c>
      <c r="C17" s="112" t="s">
        <v>44</v>
      </c>
      <c r="D17" s="107">
        <v>16000000</v>
      </c>
      <c r="E17" s="125" t="s">
        <v>20</v>
      </c>
      <c r="F17" s="107">
        <v>16000000</v>
      </c>
      <c r="G17" s="113">
        <v>46563</v>
      </c>
      <c r="H17" s="114" t="s">
        <v>31</v>
      </c>
      <c r="I17" s="130">
        <v>0.1</v>
      </c>
      <c r="J17" s="108">
        <v>0</v>
      </c>
      <c r="K17" s="113">
        <v>44749</v>
      </c>
      <c r="L17" s="107">
        <v>16000000</v>
      </c>
      <c r="M17" s="113"/>
      <c r="N17" s="115"/>
      <c r="O17" s="108">
        <f>J17+L17-N17</f>
        <v>16000000</v>
      </c>
      <c r="P17" s="116">
        <v>0</v>
      </c>
      <c r="Q17" s="117">
        <v>0</v>
      </c>
      <c r="R17" s="108">
        <v>7802.74</v>
      </c>
      <c r="S17" s="108">
        <v>7802.74</v>
      </c>
      <c r="T17" s="109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8">
        <f>SUM(D17:D17)</f>
        <v>16000000</v>
      </c>
      <c r="E18" s="126"/>
      <c r="F18" s="106">
        <f>O18</f>
        <v>16000000</v>
      </c>
      <c r="G18" s="93"/>
      <c r="H18" s="94"/>
      <c r="I18" s="95"/>
      <c r="J18" s="99">
        <f>SUM(J17:J17)</f>
        <v>0</v>
      </c>
      <c r="K18" s="95"/>
      <c r="L18" s="99">
        <f>SUM(L17:L17)</f>
        <v>16000000</v>
      </c>
      <c r="M18" s="96"/>
      <c r="N18" s="100">
        <f aca="true" t="shared" si="0" ref="N18:T18">SUM(N17:N17)</f>
        <v>0</v>
      </c>
      <c r="O18" s="100">
        <f t="shared" si="0"/>
        <v>16000000</v>
      </c>
      <c r="P18" s="100">
        <f t="shared" si="0"/>
        <v>0</v>
      </c>
      <c r="Q18" s="100">
        <f t="shared" si="0"/>
        <v>0</v>
      </c>
      <c r="R18" s="100">
        <f t="shared" si="0"/>
        <v>7802.74</v>
      </c>
      <c r="S18" s="100">
        <f t="shared" si="0"/>
        <v>7802.74</v>
      </c>
      <c r="T18" s="100">
        <f t="shared" si="0"/>
        <v>0</v>
      </c>
    </row>
    <row r="19" spans="1:20" s="54" customFormat="1" ht="31.5" customHeight="1">
      <c r="A19" s="119" t="s">
        <v>21</v>
      </c>
      <c r="B19" s="52"/>
      <c r="C19" s="120"/>
      <c r="D19" s="121"/>
      <c r="E19" s="120"/>
      <c r="F19" s="120"/>
      <c r="G19" s="122"/>
      <c r="H19" s="120"/>
      <c r="I19" s="120"/>
      <c r="J19" s="121"/>
      <c r="K19" s="120"/>
      <c r="L19" s="120"/>
      <c r="M19" s="120"/>
      <c r="N19" s="121"/>
      <c r="O19" s="121"/>
      <c r="P19" s="120"/>
      <c r="Q19" s="120"/>
      <c r="R19" s="120"/>
      <c r="S19" s="120"/>
      <c r="T19" s="123"/>
    </row>
    <row r="20" spans="1:20" s="118" customFormat="1" ht="70.5" customHeight="1">
      <c r="A20" s="110">
        <v>1</v>
      </c>
      <c r="B20" s="111" t="s">
        <v>23</v>
      </c>
      <c r="C20" s="112" t="s">
        <v>22</v>
      </c>
      <c r="D20" s="107">
        <v>18500000</v>
      </c>
      <c r="E20" s="125" t="s">
        <v>20</v>
      </c>
      <c r="F20" s="107">
        <f>O20</f>
        <v>10800000</v>
      </c>
      <c r="G20" s="113">
        <v>45064</v>
      </c>
      <c r="H20" s="114" t="s">
        <v>31</v>
      </c>
      <c r="I20" s="108">
        <v>7</v>
      </c>
      <c r="J20" s="108">
        <v>10800000</v>
      </c>
      <c r="K20" s="124">
        <v>43972</v>
      </c>
      <c r="L20" s="115"/>
      <c r="M20" s="124"/>
      <c r="N20" s="115"/>
      <c r="O20" s="108">
        <f>J20+L20-N20</f>
        <v>10800000</v>
      </c>
      <c r="P20" s="108"/>
      <c r="Q20" s="108">
        <v>0</v>
      </c>
      <c r="R20" s="108">
        <v>758000.04</v>
      </c>
      <c r="S20" s="108">
        <v>758000.04</v>
      </c>
      <c r="T20" s="109">
        <f>SUM(Q20+R20-S20)</f>
        <v>0</v>
      </c>
    </row>
    <row r="21" spans="1:20" s="118" customFormat="1" ht="69.75" customHeight="1">
      <c r="A21" s="110">
        <v>2</v>
      </c>
      <c r="B21" s="111" t="s">
        <v>33</v>
      </c>
      <c r="C21" s="112" t="s">
        <v>22</v>
      </c>
      <c r="D21" s="107">
        <v>12000000</v>
      </c>
      <c r="E21" s="125" t="s">
        <v>20</v>
      </c>
      <c r="F21" s="107">
        <f>O21</f>
        <v>0</v>
      </c>
      <c r="G21" s="113">
        <v>44807</v>
      </c>
      <c r="H21" s="114" t="s">
        <v>31</v>
      </c>
      <c r="I21" s="108">
        <v>5.6</v>
      </c>
      <c r="J21" s="108">
        <v>12000000</v>
      </c>
      <c r="K21" s="124">
        <v>44082</v>
      </c>
      <c r="L21" s="115"/>
      <c r="M21" s="124">
        <v>44753</v>
      </c>
      <c r="N21" s="115">
        <v>12000000</v>
      </c>
      <c r="O21" s="108">
        <f>J21+L21-N21</f>
        <v>0</v>
      </c>
      <c r="P21" s="115"/>
      <c r="Q21" s="115">
        <v>0</v>
      </c>
      <c r="R21" s="115">
        <v>394801.86</v>
      </c>
      <c r="S21" s="115">
        <v>394801.86</v>
      </c>
      <c r="T21" s="109">
        <f>SUM(Q21+R21-S21)</f>
        <v>0</v>
      </c>
    </row>
    <row r="22" spans="1:20" s="118" customFormat="1" ht="68.25" customHeight="1">
      <c r="A22" s="110">
        <v>3</v>
      </c>
      <c r="B22" s="111" t="s">
        <v>35</v>
      </c>
      <c r="C22" s="112" t="s">
        <v>36</v>
      </c>
      <c r="D22" s="107">
        <v>16102000</v>
      </c>
      <c r="E22" s="125" t="s">
        <v>20</v>
      </c>
      <c r="F22" s="107">
        <f>O22</f>
        <v>0</v>
      </c>
      <c r="G22" s="113">
        <v>44895</v>
      </c>
      <c r="H22" s="114" t="s">
        <v>31</v>
      </c>
      <c r="I22" s="108">
        <v>8</v>
      </c>
      <c r="J22" s="108">
        <v>4000000</v>
      </c>
      <c r="K22" s="124">
        <v>44554</v>
      </c>
      <c r="L22" s="115"/>
      <c r="M22" s="124">
        <v>44753</v>
      </c>
      <c r="N22" s="115">
        <v>4000000</v>
      </c>
      <c r="O22" s="108">
        <f>J22+L22-N22</f>
        <v>0</v>
      </c>
      <c r="P22" s="115"/>
      <c r="Q22" s="115">
        <v>0</v>
      </c>
      <c r="R22" s="115">
        <v>168328.77</v>
      </c>
      <c r="S22" s="115">
        <v>168328.77</v>
      </c>
      <c r="T22" s="109">
        <f>SUM(Q22+R22-S22)</f>
        <v>0</v>
      </c>
    </row>
    <row r="23" spans="1:20" s="54" customFormat="1" ht="18.75" customHeight="1">
      <c r="A23" s="17" t="s">
        <v>1</v>
      </c>
      <c r="B23" s="52"/>
      <c r="C23" s="53"/>
      <c r="D23" s="98">
        <f>SUM(D20:D22)</f>
        <v>46602000</v>
      </c>
      <c r="E23" s="127"/>
      <c r="F23" s="98">
        <f>SUM(F20:F22)</f>
        <v>10800000</v>
      </c>
      <c r="G23" s="101"/>
      <c r="H23" s="102"/>
      <c r="I23" s="103"/>
      <c r="J23" s="98">
        <f>SUM(J20:J22)</f>
        <v>26800000</v>
      </c>
      <c r="K23" s="103"/>
      <c r="L23" s="98">
        <f>SUM(L20:L22)</f>
        <v>0</v>
      </c>
      <c r="M23" s="100"/>
      <c r="N23" s="98">
        <f>SUM(N20:N22)</f>
        <v>16000000</v>
      </c>
      <c r="O23" s="98">
        <f aca="true" t="shared" si="1" ref="O23:T23">SUM(O20:O22)</f>
        <v>10800000</v>
      </c>
      <c r="P23" s="98">
        <f t="shared" si="1"/>
        <v>0</v>
      </c>
      <c r="Q23" s="98">
        <f t="shared" si="1"/>
        <v>0</v>
      </c>
      <c r="R23" s="98">
        <f t="shared" si="1"/>
        <v>1321130.67</v>
      </c>
      <c r="S23" s="98">
        <f t="shared" si="1"/>
        <v>1321130.67</v>
      </c>
      <c r="T23" s="98">
        <f t="shared" si="1"/>
        <v>0</v>
      </c>
    </row>
    <row r="24" spans="1:20" s="129" customFormat="1" ht="21.75" customHeight="1">
      <c r="A24" s="119" t="s">
        <v>8</v>
      </c>
      <c r="B24" s="128"/>
      <c r="C24" s="120"/>
      <c r="D24" s="121"/>
      <c r="E24" s="120"/>
      <c r="F24" s="106"/>
      <c r="G24" s="122"/>
      <c r="H24" s="120"/>
      <c r="I24" s="120"/>
      <c r="J24" s="121"/>
      <c r="K24" s="120"/>
      <c r="L24" s="120"/>
      <c r="M24" s="120"/>
      <c r="N24" s="121"/>
      <c r="O24" s="121"/>
      <c r="P24" s="120"/>
      <c r="Q24" s="120"/>
      <c r="R24" s="120"/>
      <c r="S24" s="120"/>
      <c r="T24" s="123"/>
    </row>
    <row r="25" spans="1:20" s="3" customFormat="1" ht="9.75" customHeight="1">
      <c r="A25" s="16"/>
      <c r="B25" s="58"/>
      <c r="C25" s="10"/>
      <c r="D25" s="47"/>
      <c r="E25" s="11"/>
      <c r="F25" s="97"/>
      <c r="G25" s="48"/>
      <c r="H25" s="13"/>
      <c r="I25" s="14"/>
      <c r="J25" s="49"/>
      <c r="K25" s="14"/>
      <c r="L25" s="15"/>
      <c r="M25" s="15"/>
      <c r="N25" s="50"/>
      <c r="O25" s="49"/>
      <c r="P25" s="14"/>
      <c r="Q25" s="14"/>
      <c r="R25" s="14"/>
      <c r="S25" s="14"/>
      <c r="T25" s="51"/>
    </row>
    <row r="26" spans="1:20" s="3" customFormat="1" ht="18.75" customHeight="1">
      <c r="A26" s="17" t="s">
        <v>1</v>
      </c>
      <c r="B26" s="46"/>
      <c r="C26" s="10"/>
      <c r="D26" s="47"/>
      <c r="E26" s="11"/>
      <c r="F26" s="97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20.25" customHeight="1">
      <c r="A27" s="21" t="s">
        <v>24</v>
      </c>
      <c r="B27" s="46"/>
      <c r="C27" s="22"/>
      <c r="D27" s="55"/>
      <c r="E27" s="22"/>
      <c r="F27" s="97"/>
      <c r="G27" s="56"/>
      <c r="H27" s="22"/>
      <c r="I27" s="22"/>
      <c r="J27" s="55"/>
      <c r="K27" s="22"/>
      <c r="L27" s="22"/>
      <c r="M27" s="22"/>
      <c r="N27" s="55"/>
      <c r="O27" s="55"/>
      <c r="P27" s="22"/>
      <c r="Q27" s="22"/>
      <c r="R27" s="22"/>
      <c r="S27" s="22"/>
      <c r="T27" s="57"/>
    </row>
    <row r="28" spans="1:20" s="3" customFormat="1" ht="10.5" customHeight="1">
      <c r="A28" s="16"/>
      <c r="B28" s="58"/>
      <c r="C28" s="10"/>
      <c r="D28" s="47"/>
      <c r="E28" s="11"/>
      <c r="F28" s="97"/>
      <c r="G28" s="48"/>
      <c r="H28" s="13"/>
      <c r="I28" s="14"/>
      <c r="J28" s="49"/>
      <c r="K28" s="14"/>
      <c r="L28" s="15"/>
      <c r="M28" s="15"/>
      <c r="N28" s="50"/>
      <c r="O28" s="49"/>
      <c r="P28" s="14"/>
      <c r="Q28" s="14"/>
      <c r="R28" s="14"/>
      <c r="S28" s="14"/>
      <c r="T28" s="51"/>
    </row>
    <row r="29" spans="1:20" s="3" customFormat="1" ht="12.75" customHeight="1">
      <c r="A29" s="17" t="s">
        <v>1</v>
      </c>
      <c r="B29" s="46"/>
      <c r="C29" s="10"/>
      <c r="D29" s="47"/>
      <c r="E29" s="11"/>
      <c r="F29" s="97"/>
      <c r="G29" s="48"/>
      <c r="H29" s="13"/>
      <c r="I29" s="14"/>
      <c r="J29" s="49"/>
      <c r="K29" s="14"/>
      <c r="L29" s="15"/>
      <c r="M29" s="15"/>
      <c r="N29" s="50"/>
      <c r="O29" s="49"/>
      <c r="P29" s="14"/>
      <c r="Q29" s="14"/>
      <c r="R29" s="14"/>
      <c r="S29" s="14"/>
      <c r="T29" s="51"/>
    </row>
    <row r="30" spans="1:20" s="54" customFormat="1" ht="45.75" customHeight="1">
      <c r="A30" s="63"/>
      <c r="B30" s="52" t="s">
        <v>25</v>
      </c>
      <c r="C30" s="53"/>
      <c r="D30" s="98">
        <f>D23+D18</f>
        <v>62602000</v>
      </c>
      <c r="E30" s="104"/>
      <c r="F30" s="106">
        <f>O30</f>
        <v>26800000</v>
      </c>
      <c r="G30" s="98"/>
      <c r="H30" s="105"/>
      <c r="I30" s="99"/>
      <c r="J30" s="99">
        <f>J23+J18</f>
        <v>26800000</v>
      </c>
      <c r="K30" s="99"/>
      <c r="L30" s="100">
        <f>L23+L18</f>
        <v>16000000</v>
      </c>
      <c r="M30" s="100"/>
      <c r="N30" s="100">
        <f aca="true" t="shared" si="2" ref="N30:T30">N23+N18</f>
        <v>16000000</v>
      </c>
      <c r="O30" s="100">
        <f t="shared" si="2"/>
        <v>26800000</v>
      </c>
      <c r="P30" s="100">
        <f t="shared" si="2"/>
        <v>0</v>
      </c>
      <c r="Q30" s="100">
        <f t="shared" si="2"/>
        <v>0</v>
      </c>
      <c r="R30" s="100">
        <f t="shared" si="2"/>
        <v>1328933.41</v>
      </c>
      <c r="S30" s="100">
        <f t="shared" si="2"/>
        <v>1328933.41</v>
      </c>
      <c r="T30" s="100">
        <f t="shared" si="2"/>
        <v>0</v>
      </c>
    </row>
    <row r="31" spans="1:20" s="3" customFormat="1" ht="18.75" customHeight="1">
      <c r="A31" s="64"/>
      <c r="B31" s="65"/>
      <c r="C31" s="66"/>
      <c r="D31" s="67"/>
      <c r="E31" s="59"/>
      <c r="F31" s="59"/>
      <c r="G31" s="60"/>
      <c r="H31" s="61"/>
      <c r="I31" s="61"/>
      <c r="J31" s="62"/>
      <c r="K31" s="61"/>
      <c r="L31" s="61"/>
      <c r="M31" s="61"/>
      <c r="N31" s="62"/>
      <c r="O31" s="62"/>
      <c r="P31" s="61"/>
      <c r="Q31" s="61"/>
      <c r="R31" s="61"/>
      <c r="S31" s="61"/>
      <c r="T31" s="62"/>
    </row>
    <row r="32" spans="1:20" s="3" customFormat="1" ht="18.75" customHeight="1">
      <c r="A32" s="74"/>
      <c r="B32" s="75"/>
      <c r="C32" s="76"/>
      <c r="D32" s="77"/>
      <c r="E32" s="78"/>
      <c r="F32" s="78"/>
      <c r="G32" s="79"/>
      <c r="H32" s="80"/>
      <c r="I32" s="80"/>
      <c r="J32" s="81"/>
      <c r="K32" s="80"/>
      <c r="L32" s="80"/>
      <c r="M32" s="80"/>
      <c r="N32" s="81"/>
      <c r="O32" s="62"/>
      <c r="P32" s="61"/>
      <c r="Q32" s="61"/>
      <c r="R32" s="61"/>
      <c r="S32" s="61"/>
      <c r="T32" s="62"/>
    </row>
    <row r="33" spans="1:20" s="68" customFormat="1" ht="18">
      <c r="A33" s="82" t="s">
        <v>45</v>
      </c>
      <c r="B33" s="75"/>
      <c r="C33" s="83"/>
      <c r="D33" s="84"/>
      <c r="E33" s="85"/>
      <c r="F33" s="85"/>
      <c r="H33" s="82"/>
      <c r="J33" s="85" t="s">
        <v>46</v>
      </c>
      <c r="O33" s="82" t="s">
        <v>42</v>
      </c>
      <c r="P33" s="87"/>
      <c r="Q33" s="88"/>
      <c r="R33" s="88"/>
      <c r="S33" s="82" t="s">
        <v>37</v>
      </c>
      <c r="T33" s="87"/>
    </row>
    <row r="34" spans="1:20" ht="18">
      <c r="A34" s="82"/>
      <c r="B34" s="89"/>
      <c r="C34" s="83"/>
      <c r="D34" s="84"/>
      <c r="E34" s="85"/>
      <c r="F34" s="85"/>
      <c r="G34" s="86"/>
      <c r="H34" s="82"/>
      <c r="O34" s="82" t="s">
        <v>28</v>
      </c>
      <c r="P34" s="87"/>
      <c r="Q34" s="88"/>
      <c r="R34" s="88"/>
      <c r="S34" s="88"/>
      <c r="T34" s="87"/>
    </row>
    <row r="35" spans="1:20" ht="18" hidden="1">
      <c r="A35" s="88"/>
      <c r="B35" s="89"/>
      <c r="C35" s="90"/>
      <c r="D35" s="91"/>
      <c r="E35" s="86"/>
      <c r="F35" s="86"/>
      <c r="G35" s="86"/>
      <c r="H35" s="88"/>
      <c r="O35" s="88"/>
      <c r="P35" s="87"/>
      <c r="Q35" s="88"/>
      <c r="R35" s="88"/>
      <c r="S35" s="88"/>
      <c r="T35" s="87"/>
    </row>
    <row r="36" spans="1:20" ht="18">
      <c r="A36" s="82"/>
      <c r="B36" s="92"/>
      <c r="C36" s="90" t="s">
        <v>34</v>
      </c>
      <c r="D36" s="84"/>
      <c r="E36" s="85"/>
      <c r="F36" s="85"/>
      <c r="G36" s="86"/>
      <c r="H36" s="82"/>
      <c r="O36" s="82" t="s">
        <v>29</v>
      </c>
      <c r="P36" s="87"/>
      <c r="Q36" s="88"/>
      <c r="R36" s="88"/>
      <c r="S36" s="88"/>
      <c r="T36" s="87"/>
    </row>
    <row r="37" spans="1:14" ht="18">
      <c r="A37" s="82"/>
      <c r="B37" s="89"/>
      <c r="C37" s="1"/>
      <c r="D37" s="91"/>
      <c r="E37" s="86"/>
      <c r="F37" s="86"/>
      <c r="G37" s="86"/>
      <c r="H37" s="88"/>
      <c r="I37" s="88"/>
      <c r="J37" s="87"/>
      <c r="K37" s="88"/>
      <c r="L37" s="88"/>
      <c r="M37" s="88"/>
      <c r="N37" s="87"/>
    </row>
    <row r="38" spans="1:9" ht="12.75">
      <c r="A38" s="71" t="s">
        <v>38</v>
      </c>
      <c r="B38" s="72"/>
      <c r="C38" s="19"/>
      <c r="D38" s="70"/>
      <c r="E38" s="20"/>
      <c r="F38" s="20"/>
      <c r="H38" s="18"/>
      <c r="I38" s="18"/>
    </row>
    <row r="39" spans="1:3" ht="12.75">
      <c r="A39" s="71" t="s">
        <v>39</v>
      </c>
      <c r="B39" s="72"/>
      <c r="C39" s="1"/>
    </row>
    <row r="40" spans="1:2" ht="12.75">
      <c r="A40" s="71"/>
      <c r="B40" s="72"/>
    </row>
    <row r="41" spans="1:2" ht="12.75">
      <c r="A41" s="71"/>
      <c r="B41" s="72"/>
    </row>
    <row r="42" spans="1:9" ht="12.75">
      <c r="A42" s="18"/>
      <c r="C42" s="19"/>
      <c r="D42" s="70"/>
      <c r="E42" s="20"/>
      <c r="F42" s="20"/>
      <c r="H42" s="18"/>
      <c r="I42" s="18"/>
    </row>
    <row r="43" ht="12.75">
      <c r="B43" s="69"/>
    </row>
    <row r="53" ht="16.5" customHeight="1"/>
    <row r="54" ht="30" customHeight="1"/>
    <row r="55" ht="12.75">
      <c r="B55" s="73"/>
    </row>
  </sheetData>
  <sheetProtection/>
  <mergeCells count="24">
    <mergeCell ref="A13:T13"/>
    <mergeCell ref="A16:T16"/>
    <mergeCell ref="N10:N11"/>
    <mergeCell ref="O10:P10"/>
    <mergeCell ref="Q10:Q11"/>
    <mergeCell ref="R10:R11"/>
    <mergeCell ref="S1:T2"/>
    <mergeCell ref="A3:T3"/>
    <mergeCell ref="E7:L7"/>
    <mergeCell ref="A10:A11"/>
    <mergeCell ref="B10:B11"/>
    <mergeCell ref="C10:C11"/>
    <mergeCell ref="D10:D11"/>
    <mergeCell ref="E10:E11"/>
    <mergeCell ref="F10:F11"/>
    <mergeCell ref="G10:G11"/>
    <mergeCell ref="S10:S11"/>
    <mergeCell ref="T10:T11"/>
    <mergeCell ref="H10:H11"/>
    <mergeCell ref="I10:I11"/>
    <mergeCell ref="J10:J11"/>
    <mergeCell ref="K10:K11"/>
    <mergeCell ref="L10:L11"/>
    <mergeCell ref="M10:M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2023-01-09T07:58:48Z</dcterms:modified>
  <cp:category/>
  <cp:version/>
  <cp:contentType/>
  <cp:contentStatus/>
</cp:coreProperties>
</file>